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73AB93-FB4D-4E9C-B7BF-95009118B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  <sheet name="A (2)" sheetId="4" r:id="rId4"/>
  </sheets>
  <definedNames>
    <definedName name="solver_adj" localSheetId="3" hidden="1">'A (2)'!$E$11:$E$13</definedName>
    <definedName name="solver_adj" localSheetId="0" hidden="1">Active!$E$11:$E$13</definedName>
    <definedName name="solver_cvg" localSheetId="3" hidden="1">0.001</definedName>
    <definedName name="solver_cvg" localSheetId="0" hidden="1">0.001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(2)'!$E$14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86" i="1" l="1"/>
  <c r="F786" i="1" s="1"/>
  <c r="Q786" i="1"/>
  <c r="S786" i="1"/>
  <c r="E787" i="1"/>
  <c r="F787" i="1" s="1"/>
  <c r="Q787" i="1"/>
  <c r="S787" i="1"/>
  <c r="E782" i="1"/>
  <c r="F782" i="1" s="1"/>
  <c r="Q782" i="1"/>
  <c r="S782" i="1"/>
  <c r="F4" i="1"/>
  <c r="E783" i="1"/>
  <c r="F783" i="1" s="1"/>
  <c r="Q783" i="1"/>
  <c r="S783" i="1"/>
  <c r="E784" i="1"/>
  <c r="F784" i="1" s="1"/>
  <c r="G784" i="1" s="1"/>
  <c r="K784" i="1" s="1"/>
  <c r="Q784" i="1"/>
  <c r="S784" i="1"/>
  <c r="E785" i="1"/>
  <c r="F785" i="1" s="1"/>
  <c r="Q785" i="1"/>
  <c r="S785" i="1"/>
  <c r="E779" i="1"/>
  <c r="F779" i="1" s="1"/>
  <c r="Q779" i="1"/>
  <c r="S779" i="1"/>
  <c r="E780" i="1"/>
  <c r="F780" i="1" s="1"/>
  <c r="Q780" i="1"/>
  <c r="S780" i="1"/>
  <c r="E781" i="1"/>
  <c r="F781" i="1" s="1"/>
  <c r="Q781" i="1"/>
  <c r="S781" i="1"/>
  <c r="E768" i="1"/>
  <c r="F768" i="1" s="1"/>
  <c r="Q768" i="1"/>
  <c r="S768" i="1"/>
  <c r="E771" i="1"/>
  <c r="F771" i="1" s="1"/>
  <c r="Q771" i="1"/>
  <c r="S771" i="1"/>
  <c r="E775" i="1"/>
  <c r="F775" i="1" s="1"/>
  <c r="Q775" i="1"/>
  <c r="S775" i="1"/>
  <c r="E776" i="1"/>
  <c r="F776" i="1" s="1"/>
  <c r="Q776" i="1"/>
  <c r="S776" i="1"/>
  <c r="E777" i="1"/>
  <c r="F777" i="1" s="1"/>
  <c r="Q777" i="1"/>
  <c r="S777" i="1"/>
  <c r="E778" i="1"/>
  <c r="F778" i="1" s="1"/>
  <c r="Q778" i="1"/>
  <c r="S778" i="1"/>
  <c r="E769" i="1"/>
  <c r="F769" i="1" s="1"/>
  <c r="G769" i="1" s="1"/>
  <c r="K769" i="1" s="1"/>
  <c r="Q769" i="1"/>
  <c r="S769" i="1"/>
  <c r="E770" i="1"/>
  <c r="F770" i="1" s="1"/>
  <c r="G770" i="1" s="1"/>
  <c r="K770" i="1" s="1"/>
  <c r="Q770" i="1"/>
  <c r="S770" i="1"/>
  <c r="E772" i="1"/>
  <c r="F772" i="1" s="1"/>
  <c r="Q772" i="1"/>
  <c r="S772" i="1"/>
  <c r="E773" i="1"/>
  <c r="F773" i="1" s="1"/>
  <c r="G773" i="1" s="1"/>
  <c r="K773" i="1" s="1"/>
  <c r="Q773" i="1"/>
  <c r="S773" i="1"/>
  <c r="E774" i="1"/>
  <c r="F774" i="1" s="1"/>
  <c r="G774" i="1" s="1"/>
  <c r="K774" i="1" s="1"/>
  <c r="Q774" i="1"/>
  <c r="S774" i="1"/>
  <c r="Q764" i="1"/>
  <c r="S764" i="1"/>
  <c r="Q766" i="1"/>
  <c r="S766" i="1"/>
  <c r="Q767" i="1"/>
  <c r="S767" i="1"/>
  <c r="Q762" i="1"/>
  <c r="S762" i="1"/>
  <c r="D11" i="1"/>
  <c r="D12" i="1"/>
  <c r="Q754" i="1"/>
  <c r="S754" i="1"/>
  <c r="Q765" i="1"/>
  <c r="S765" i="1"/>
  <c r="Q741" i="1"/>
  <c r="S741" i="1"/>
  <c r="Q753" i="1"/>
  <c r="S753" i="1"/>
  <c r="Q755" i="1"/>
  <c r="S755" i="1"/>
  <c r="Q756" i="1"/>
  <c r="S756" i="1"/>
  <c r="Q757" i="1"/>
  <c r="S757" i="1"/>
  <c r="Q758" i="1"/>
  <c r="S758" i="1"/>
  <c r="Q759" i="1"/>
  <c r="S759" i="1"/>
  <c r="Q760" i="1"/>
  <c r="S760" i="1"/>
  <c r="Q761" i="1"/>
  <c r="S761" i="1"/>
  <c r="Q763" i="1"/>
  <c r="S763" i="1"/>
  <c r="S748" i="1"/>
  <c r="Q748" i="1"/>
  <c r="S750" i="1"/>
  <c r="Q750" i="1"/>
  <c r="S747" i="1"/>
  <c r="Q747" i="1"/>
  <c r="S751" i="1"/>
  <c r="Q751" i="1"/>
  <c r="S746" i="1"/>
  <c r="Q746" i="1"/>
  <c r="S752" i="1"/>
  <c r="Q752" i="1"/>
  <c r="D13" i="1"/>
  <c r="E665" i="1"/>
  <c r="F665" i="1" s="1"/>
  <c r="G665" i="1" s="1"/>
  <c r="K665" i="1" s="1"/>
  <c r="S658" i="1"/>
  <c r="S659" i="1"/>
  <c r="S660" i="1"/>
  <c r="S661" i="1"/>
  <c r="S664" i="1"/>
  <c r="S665" i="1"/>
  <c r="S666" i="1"/>
  <c r="S668" i="1"/>
  <c r="S669" i="1"/>
  <c r="S670" i="1"/>
  <c r="S671" i="1"/>
  <c r="S672" i="1"/>
  <c r="S674" i="1"/>
  <c r="S675" i="1"/>
  <c r="S677" i="1"/>
  <c r="S678" i="1"/>
  <c r="S680" i="1"/>
  <c r="S681" i="1"/>
  <c r="S682" i="1"/>
  <c r="S683" i="1"/>
  <c r="S684" i="1"/>
  <c r="S685" i="1"/>
  <c r="S686" i="1"/>
  <c r="S687" i="1"/>
  <c r="S688" i="1"/>
  <c r="S690" i="1"/>
  <c r="S693" i="1"/>
  <c r="S694" i="1"/>
  <c r="S695" i="1"/>
  <c r="S697" i="1"/>
  <c r="S699" i="1"/>
  <c r="S700" i="1"/>
  <c r="S701" i="1"/>
  <c r="S703" i="1"/>
  <c r="S704" i="1"/>
  <c r="S705" i="1"/>
  <c r="S706" i="1"/>
  <c r="S707" i="1"/>
  <c r="S708" i="1"/>
  <c r="S709" i="1"/>
  <c r="S711" i="1"/>
  <c r="S713" i="1"/>
  <c r="S714" i="1"/>
  <c r="S715" i="1"/>
  <c r="S716" i="1"/>
  <c r="S717" i="1"/>
  <c r="S719" i="1"/>
  <c r="S720" i="1"/>
  <c r="S722" i="1"/>
  <c r="S723" i="1"/>
  <c r="S724" i="1"/>
  <c r="S725" i="1"/>
  <c r="S726" i="1"/>
  <c r="S729" i="1"/>
  <c r="S730" i="1"/>
  <c r="S731" i="1"/>
  <c r="S732" i="1"/>
  <c r="S734" i="1"/>
  <c r="S735" i="1"/>
  <c r="S736" i="1"/>
  <c r="S737" i="1"/>
  <c r="S738" i="1"/>
  <c r="S739" i="1"/>
  <c r="S740" i="1"/>
  <c r="S745" i="1"/>
  <c r="S656" i="1"/>
  <c r="S611" i="1"/>
  <c r="S743" i="1"/>
  <c r="S744" i="1"/>
  <c r="S696" i="1"/>
  <c r="S702" i="1"/>
  <c r="S728" i="1"/>
  <c r="S733" i="1"/>
  <c r="S718" i="1"/>
  <c r="S727" i="1"/>
  <c r="S691" i="1"/>
  <c r="S616" i="1"/>
  <c r="S712" i="1"/>
  <c r="S676" i="1"/>
  <c r="S630" i="1"/>
  <c r="S141" i="1"/>
  <c r="S599" i="1"/>
  <c r="S622" i="1"/>
  <c r="S641" i="1"/>
  <c r="S600" i="1"/>
  <c r="S623" i="1"/>
  <c r="S624" i="1"/>
  <c r="S631" i="1"/>
  <c r="S604" i="1"/>
  <c r="S605" i="1"/>
  <c r="S632" i="1"/>
  <c r="S324" i="1"/>
  <c r="S33" i="1"/>
  <c r="S591" i="1"/>
  <c r="S160" i="1"/>
  <c r="S612" i="1"/>
  <c r="S613" i="1"/>
  <c r="S538" i="1"/>
  <c r="S527" i="1"/>
  <c r="S515" i="1"/>
  <c r="S516" i="1"/>
  <c r="S742" i="1"/>
  <c r="S617" i="1"/>
  <c r="S499" i="1"/>
  <c r="S500" i="1"/>
  <c r="S218" i="1"/>
  <c r="S162" i="1"/>
  <c r="S339" i="1"/>
  <c r="S208" i="1"/>
  <c r="S163" i="1"/>
  <c r="S308" i="1"/>
  <c r="S205" i="1"/>
  <c r="S607" i="1"/>
  <c r="S618" i="1"/>
  <c r="S233" i="1"/>
  <c r="S282" i="1"/>
  <c r="S294" i="1"/>
  <c r="S633" i="1"/>
  <c r="S177" i="1"/>
  <c r="S262" i="1"/>
  <c r="S153" i="1"/>
  <c r="S634" i="1"/>
  <c r="S610" i="1"/>
  <c r="S21" i="1"/>
  <c r="S83" i="1"/>
  <c r="S291" i="1"/>
  <c r="S334" i="1"/>
  <c r="S332" i="1"/>
  <c r="S333" i="1"/>
  <c r="S689" i="1"/>
  <c r="S93" i="1"/>
  <c r="S587" i="1"/>
  <c r="S257" i="1"/>
  <c r="S535" i="1"/>
  <c r="S43" i="1"/>
  <c r="S710" i="1"/>
  <c r="S447" i="1"/>
  <c r="S698" i="1"/>
  <c r="S662" i="1"/>
  <c r="S178" i="1"/>
  <c r="S261" i="1"/>
  <c r="S23" i="1"/>
  <c r="S37" i="1"/>
  <c r="S749" i="1"/>
  <c r="S625" i="1"/>
  <c r="S721" i="1"/>
  <c r="S22" i="1"/>
  <c r="S326" i="1"/>
  <c r="S478" i="1"/>
  <c r="S68" i="1"/>
  <c r="S329" i="1"/>
  <c r="S501" i="1"/>
  <c r="S621" i="1"/>
  <c r="S358" i="1"/>
  <c r="S511" i="1"/>
  <c r="S25" i="1"/>
  <c r="S185" i="1"/>
  <c r="S406" i="1"/>
  <c r="S24" i="1"/>
  <c r="S606" i="1"/>
  <c r="S154" i="1"/>
  <c r="S29" i="1"/>
  <c r="S536" i="1"/>
  <c r="S653" i="1"/>
  <c r="S131" i="1"/>
  <c r="S290" i="1"/>
  <c r="S188" i="1"/>
  <c r="S164" i="1"/>
  <c r="S328" i="1"/>
  <c r="S64" i="1"/>
  <c r="S467" i="1"/>
  <c r="S667" i="1"/>
  <c r="S364" i="1"/>
  <c r="S663" i="1"/>
  <c r="S378" i="1"/>
  <c r="S443" i="1"/>
  <c r="S401" i="1"/>
  <c r="S167" i="1"/>
  <c r="S241" i="1"/>
  <c r="S296" i="1"/>
  <c r="S494" i="1"/>
  <c r="S219" i="1"/>
  <c r="S31" i="1"/>
  <c r="S450" i="1"/>
  <c r="S679" i="1"/>
  <c r="S655" i="1"/>
  <c r="S108" i="1"/>
  <c r="S644" i="1"/>
  <c r="S602" i="1"/>
  <c r="S393" i="1"/>
  <c r="S146" i="1"/>
  <c r="S303" i="1"/>
  <c r="S26" i="1"/>
  <c r="S647" i="1"/>
  <c r="S603" i="1"/>
  <c r="S654" i="1"/>
  <c r="S531" i="1"/>
  <c r="S325" i="1"/>
  <c r="S472" i="1"/>
  <c r="S627" i="1"/>
  <c r="S368" i="1"/>
  <c r="S652" i="1"/>
  <c r="S250" i="1"/>
  <c r="S673" i="1"/>
  <c r="S174" i="1"/>
  <c r="S109" i="1"/>
  <c r="S555" i="1"/>
  <c r="S650" i="1"/>
  <c r="S312" i="1"/>
  <c r="S91" i="1"/>
  <c r="S379" i="1"/>
  <c r="S645" i="1"/>
  <c r="S648" i="1"/>
  <c r="S242" i="1"/>
  <c r="S517" i="1"/>
  <c r="S126" i="1"/>
  <c r="S629" i="1"/>
  <c r="S32" i="1"/>
  <c r="S637" i="1"/>
  <c r="S642" i="1"/>
  <c r="S646" i="1"/>
  <c r="S454" i="1"/>
  <c r="S66" i="1"/>
  <c r="S657" i="1"/>
  <c r="S480" i="1"/>
  <c r="S204" i="1"/>
  <c r="S232" i="1"/>
  <c r="S341" i="1"/>
  <c r="S134" i="1"/>
  <c r="S649" i="1"/>
  <c r="S521" i="1"/>
  <c r="S263" i="1"/>
  <c r="S635" i="1"/>
  <c r="S639" i="1"/>
  <c r="S143" i="1"/>
  <c r="S80" i="1"/>
  <c r="S455" i="1"/>
  <c r="S281" i="1"/>
  <c r="S59" i="1"/>
  <c r="S48" i="1"/>
  <c r="S201" i="1"/>
  <c r="S330" i="1"/>
  <c r="S252" i="1"/>
  <c r="S60" i="1"/>
  <c r="S371" i="1"/>
  <c r="S56" i="1"/>
  <c r="S608" i="1"/>
  <c r="S413" i="1"/>
  <c r="S196" i="1"/>
  <c r="S619" i="1"/>
  <c r="S593" i="1"/>
  <c r="S533" i="1"/>
  <c r="S414" i="1"/>
  <c r="S415" i="1"/>
  <c r="S445" i="1"/>
  <c r="S584" i="1"/>
  <c r="S342" i="1"/>
  <c r="S179" i="1"/>
  <c r="S626" i="1"/>
  <c r="S557" i="1"/>
  <c r="S45" i="1"/>
  <c r="S46" i="1"/>
  <c r="S692" i="1"/>
  <c r="S380" i="1"/>
  <c r="S381" i="1"/>
  <c r="S314" i="1"/>
  <c r="S206" i="1"/>
  <c r="S200" i="1"/>
  <c r="S615" i="1"/>
  <c r="S640" i="1"/>
  <c r="S71" i="1"/>
  <c r="S643" i="1"/>
  <c r="S553" i="1"/>
  <c r="S87" i="1"/>
  <c r="S176" i="1"/>
  <c r="S590" i="1"/>
  <c r="S470" i="1"/>
  <c r="S495" i="1"/>
  <c r="S456" i="1"/>
  <c r="S597" i="1"/>
  <c r="S202" i="1"/>
  <c r="S504" i="1"/>
  <c r="S267" i="1"/>
  <c r="S51" i="1"/>
  <c r="S508" i="1"/>
  <c r="S197" i="1"/>
  <c r="S547" i="1"/>
  <c r="S498" i="1"/>
  <c r="S526" i="1"/>
  <c r="S416" i="1"/>
  <c r="S435" i="1"/>
  <c r="S596" i="1"/>
  <c r="S28" i="1"/>
  <c r="S175" i="1"/>
  <c r="S132" i="1"/>
  <c r="S537" i="1"/>
  <c r="S503" i="1"/>
  <c r="S124" i="1"/>
  <c r="S395" i="1"/>
  <c r="S348" i="1"/>
  <c r="S651" i="1"/>
  <c r="S279" i="1"/>
  <c r="S306" i="1"/>
  <c r="S579" i="1"/>
  <c r="S313" i="1"/>
  <c r="S150" i="1"/>
  <c r="S448" i="1"/>
  <c r="S556" i="1"/>
  <c r="S356" i="1"/>
  <c r="S638" i="1"/>
  <c r="S38" i="1"/>
  <c r="S243" i="1"/>
  <c r="S636" i="1"/>
  <c r="S360" i="1"/>
  <c r="S530" i="1"/>
  <c r="S496" i="1"/>
  <c r="S457" i="1"/>
  <c r="S567" i="1"/>
  <c r="S397" i="1"/>
  <c r="S586" i="1"/>
  <c r="S224" i="1"/>
  <c r="S305" i="1"/>
  <c r="S628" i="1"/>
  <c r="S564" i="1"/>
  <c r="S226" i="1"/>
  <c r="S189" i="1"/>
  <c r="S585" i="1"/>
  <c r="S523" i="1"/>
  <c r="S410" i="1"/>
  <c r="S594" i="1"/>
  <c r="S372" i="1"/>
  <c r="S520" i="1"/>
  <c r="S40" i="1"/>
  <c r="S311" i="1"/>
  <c r="S53" i="1"/>
  <c r="S558" i="1"/>
  <c r="S140" i="1"/>
  <c r="S583" i="1"/>
  <c r="S522" i="1"/>
  <c r="S298" i="1"/>
  <c r="S491" i="1"/>
  <c r="S392" i="1"/>
  <c r="S578" i="1"/>
  <c r="S299" i="1"/>
  <c r="S216" i="1"/>
  <c r="S336" i="1"/>
  <c r="S285" i="1"/>
  <c r="S373" i="1"/>
  <c r="S212" i="1"/>
  <c r="S301" i="1"/>
  <c r="S276" i="1"/>
  <c r="S369" i="1"/>
  <c r="S52" i="1"/>
  <c r="S595" i="1"/>
  <c r="S403" i="1"/>
  <c r="S525" i="1"/>
  <c r="S57" i="1"/>
  <c r="S404" i="1"/>
  <c r="S411" i="1"/>
  <c r="S359" i="1"/>
  <c r="S84" i="1"/>
  <c r="S524" i="1"/>
  <c r="S135" i="1"/>
  <c r="S266" i="1"/>
  <c r="S119" i="1"/>
  <c r="S315" i="1"/>
  <c r="S340" i="1"/>
  <c r="S417" i="1"/>
  <c r="S418" i="1"/>
  <c r="S468" i="1"/>
  <c r="S251" i="1"/>
  <c r="S429" i="1"/>
  <c r="S148" i="1"/>
  <c r="S510" i="1"/>
  <c r="S274" i="1"/>
  <c r="S559" i="1"/>
  <c r="S307" i="1"/>
  <c r="S69" i="1"/>
  <c r="S449" i="1"/>
  <c r="S264" i="1"/>
  <c r="S471" i="1"/>
  <c r="S412" i="1"/>
  <c r="S238" i="1"/>
  <c r="S540" i="1"/>
  <c r="S168" i="1"/>
  <c r="S563" i="1"/>
  <c r="S310" i="1"/>
  <c r="S244" i="1"/>
  <c r="S582" i="1"/>
  <c r="S437" i="1"/>
  <c r="S76" i="1"/>
  <c r="S317" i="1"/>
  <c r="S215" i="1"/>
  <c r="S489" i="1"/>
  <c r="S409" i="1"/>
  <c r="S149" i="1"/>
  <c r="S580" i="1"/>
  <c r="S278" i="1"/>
  <c r="S34" i="1"/>
  <c r="S192" i="1"/>
  <c r="S209" i="1"/>
  <c r="S488" i="1"/>
  <c r="S614" i="1"/>
  <c r="S568" i="1"/>
  <c r="S569" i="1"/>
  <c r="S620" i="1"/>
  <c r="S186" i="1"/>
  <c r="S546" i="1"/>
  <c r="S581" i="1"/>
  <c r="S102" i="1"/>
  <c r="S560" i="1"/>
  <c r="S485" i="1"/>
  <c r="S451" i="1"/>
  <c r="S374" i="1"/>
  <c r="S609" i="1"/>
  <c r="S408" i="1"/>
  <c r="S430" i="1"/>
  <c r="S399" i="1"/>
  <c r="S545" i="1"/>
  <c r="S169" i="1"/>
  <c r="S366" i="1"/>
  <c r="S235" i="1"/>
  <c r="S309" i="1"/>
  <c r="S248" i="1"/>
  <c r="S438" i="1"/>
  <c r="S382" i="1"/>
  <c r="S321" i="1"/>
  <c r="S171" i="1"/>
  <c r="S47" i="1"/>
  <c r="S562" i="1"/>
  <c r="S532" i="1"/>
  <c r="S228" i="1"/>
  <c r="S327" i="1"/>
  <c r="S394" i="1"/>
  <c r="S502" i="1"/>
  <c r="S479" i="1"/>
  <c r="S77" i="1"/>
  <c r="S255" i="1"/>
  <c r="S122" i="1"/>
  <c r="S27" i="1"/>
  <c r="S259" i="1"/>
  <c r="S497" i="1"/>
  <c r="S73" i="1"/>
  <c r="S588" i="1"/>
  <c r="S44" i="1"/>
  <c r="S35" i="1"/>
  <c r="S268" i="1"/>
  <c r="S269" i="1"/>
  <c r="S444" i="1"/>
  <c r="S431" i="1"/>
  <c r="S469" i="1"/>
  <c r="S258" i="1"/>
  <c r="S436" i="1"/>
  <c r="S475" i="1"/>
  <c r="S142" i="1"/>
  <c r="S512" i="1"/>
  <c r="S419" i="1"/>
  <c r="S420" i="1"/>
  <c r="S493" i="1"/>
  <c r="S55" i="1"/>
  <c r="S565" i="1"/>
  <c r="S65" i="1"/>
  <c r="S316" i="1"/>
  <c r="S441" i="1"/>
  <c r="S367" i="1"/>
  <c r="S541" i="1"/>
  <c r="S481" i="1"/>
  <c r="S319" i="1"/>
  <c r="S383" i="1"/>
  <c r="S384" i="1"/>
  <c r="S385" i="1"/>
  <c r="S473" i="1"/>
  <c r="S466" i="1"/>
  <c r="S54" i="1"/>
  <c r="S217" i="1"/>
  <c r="S123" i="1"/>
  <c r="S74" i="1"/>
  <c r="S293" i="1"/>
  <c r="S86" i="1"/>
  <c r="S286" i="1"/>
  <c r="S544" i="1"/>
  <c r="S58" i="1"/>
  <c r="S304" i="1"/>
  <c r="S272" i="1"/>
  <c r="S442" i="1"/>
  <c r="S82" i="1"/>
  <c r="S509" i="1"/>
  <c r="S302" i="1"/>
  <c r="S92" i="1"/>
  <c r="S458" i="1"/>
  <c r="S459" i="1"/>
  <c r="S465" i="1"/>
  <c r="S50" i="1"/>
  <c r="S288" i="1"/>
  <c r="S391" i="1"/>
  <c r="S85" i="1"/>
  <c r="S351" i="1"/>
  <c r="S598" i="1"/>
  <c r="S30" i="1"/>
  <c r="S270" i="1"/>
  <c r="S365" i="1"/>
  <c r="S230" i="1"/>
  <c r="S570" i="1"/>
  <c r="S571" i="1"/>
  <c r="S433" i="1"/>
  <c r="S198" i="1"/>
  <c r="S151" i="1"/>
  <c r="S103" i="1"/>
  <c r="S421" i="1"/>
  <c r="S422" i="1"/>
  <c r="S277" i="1"/>
  <c r="S344" i="1"/>
  <c r="S165" i="1"/>
  <c r="S172" i="1"/>
  <c r="S155" i="1"/>
  <c r="S338" i="1"/>
  <c r="S483" i="1"/>
  <c r="S513" i="1"/>
  <c r="S386" i="1"/>
  <c r="S343" i="1"/>
  <c r="S474" i="1"/>
  <c r="S322" i="1"/>
  <c r="S396" i="1"/>
  <c r="S120" i="1"/>
  <c r="S548" i="1"/>
  <c r="S300" i="1"/>
  <c r="S78" i="1"/>
  <c r="S147" i="1"/>
  <c r="S130" i="1"/>
  <c r="S61" i="1"/>
  <c r="S549" i="1"/>
  <c r="S337" i="1"/>
  <c r="S297" i="1"/>
  <c r="S460" i="1"/>
  <c r="S461" i="1"/>
  <c r="S125" i="1"/>
  <c r="S589" i="1"/>
  <c r="S331" i="1"/>
  <c r="S159" i="1"/>
  <c r="S505" i="1"/>
  <c r="S253" i="1"/>
  <c r="S552" i="1"/>
  <c r="S398" i="1"/>
  <c r="S36" i="1"/>
  <c r="S434" i="1"/>
  <c r="S121" i="1"/>
  <c r="S213" i="1"/>
  <c r="S506" i="1"/>
  <c r="S423" i="1"/>
  <c r="S157" i="1"/>
  <c r="S486" i="1"/>
  <c r="S514" i="1"/>
  <c r="S137" i="1"/>
  <c r="S476" i="1"/>
  <c r="S156" i="1"/>
  <c r="S98" i="1"/>
  <c r="S256" i="1"/>
  <c r="S349" i="1"/>
  <c r="S72" i="1"/>
  <c r="S222" i="1"/>
  <c r="S249" i="1"/>
  <c r="S182" i="1"/>
  <c r="S387" i="1"/>
  <c r="S446" i="1"/>
  <c r="S323" i="1"/>
  <c r="S240" i="1"/>
  <c r="S39" i="1"/>
  <c r="S477" i="1"/>
  <c r="S428" i="1"/>
  <c r="S245" i="1"/>
  <c r="S402" i="1"/>
  <c r="S283" i="1"/>
  <c r="S534" i="1"/>
  <c r="S346" i="1"/>
  <c r="S518" i="1"/>
  <c r="S376" i="1"/>
  <c r="S320" i="1"/>
  <c r="S462" i="1"/>
  <c r="S166" i="1"/>
  <c r="S405" i="1"/>
  <c r="S203" i="1"/>
  <c r="S400" i="1"/>
  <c r="S107" i="1"/>
  <c r="S292" i="1"/>
  <c r="S231" i="1"/>
  <c r="S572" i="1"/>
  <c r="S573" i="1"/>
  <c r="S353" i="1"/>
  <c r="S70" i="1"/>
  <c r="S507" i="1"/>
  <c r="S561" i="1"/>
  <c r="S407" i="1"/>
  <c r="S424" i="1"/>
  <c r="S350" i="1"/>
  <c r="S362" i="1"/>
  <c r="S357" i="1"/>
  <c r="S99" i="1"/>
  <c r="S187" i="1"/>
  <c r="S265" i="1"/>
  <c r="S363" i="1"/>
  <c r="S295" i="1"/>
  <c r="S528" i="1"/>
  <c r="S246" i="1"/>
  <c r="S170" i="1"/>
  <c r="S260" i="1"/>
  <c r="S152" i="1"/>
  <c r="S106" i="1"/>
  <c r="S49" i="1"/>
  <c r="S41" i="1"/>
  <c r="S574" i="1"/>
  <c r="S432" i="1"/>
  <c r="S273" i="1"/>
  <c r="S425" i="1"/>
  <c r="S539" i="1"/>
  <c r="S388" i="1"/>
  <c r="S389" i="1"/>
  <c r="S113" i="1"/>
  <c r="S370" i="1"/>
  <c r="S220" i="1"/>
  <c r="S79" i="1"/>
  <c r="S554" i="1"/>
  <c r="S439" i="1"/>
  <c r="S519" i="1"/>
  <c r="S191" i="1"/>
  <c r="S347" i="1"/>
  <c r="S254" i="1"/>
  <c r="S352" i="1"/>
  <c r="S129" i="1"/>
  <c r="S193" i="1"/>
  <c r="S110" i="1"/>
  <c r="S482" i="1"/>
  <c r="S375" i="1"/>
  <c r="S452" i="1"/>
  <c r="S453" i="1"/>
  <c r="S161" i="1"/>
  <c r="S88" i="1"/>
  <c r="S542" i="1"/>
  <c r="S183" i="1"/>
  <c r="S138" i="1"/>
  <c r="S318" i="1"/>
  <c r="S463" i="1"/>
  <c r="S464" i="1"/>
  <c r="S115" i="1"/>
  <c r="S116" i="1"/>
  <c r="S247" i="1"/>
  <c r="S440" i="1"/>
  <c r="S592" i="1"/>
  <c r="S81" i="1"/>
  <c r="S62" i="1"/>
  <c r="S484" i="1"/>
  <c r="S67" i="1"/>
  <c r="S63" i="1"/>
  <c r="S234" i="1"/>
  <c r="S104" i="1"/>
  <c r="S426" i="1"/>
  <c r="S117" i="1"/>
  <c r="S158" i="1"/>
  <c r="S195" i="1"/>
  <c r="S225" i="1"/>
  <c r="S145" i="1"/>
  <c r="S223" i="1"/>
  <c r="S390" i="1"/>
  <c r="S136" i="1"/>
  <c r="S127" i="1"/>
  <c r="S128" i="1"/>
  <c r="S210" i="1"/>
  <c r="S42" i="1"/>
  <c r="S75" i="1"/>
  <c r="S105" i="1"/>
  <c r="S427" i="1"/>
  <c r="S118" i="1"/>
  <c r="S566" i="1"/>
  <c r="S94" i="1"/>
  <c r="S529" i="1"/>
  <c r="S194" i="1"/>
  <c r="S184" i="1"/>
  <c r="S275" i="1"/>
  <c r="S114" i="1"/>
  <c r="S133" i="1"/>
  <c r="S96" i="1"/>
  <c r="S490" i="1"/>
  <c r="S239" i="1"/>
  <c r="S180" i="1"/>
  <c r="S271" i="1"/>
  <c r="S211" i="1"/>
  <c r="S575" i="1"/>
  <c r="S214" i="1"/>
  <c r="S199" i="1"/>
  <c r="S190" i="1"/>
  <c r="S229" i="1"/>
  <c r="S95" i="1"/>
  <c r="S543" i="1"/>
  <c r="S280" i="1"/>
  <c r="S492" i="1"/>
  <c r="S144" i="1"/>
  <c r="S377" i="1"/>
  <c r="S576" i="1"/>
  <c r="S577" i="1"/>
  <c r="S207" i="1"/>
  <c r="S289" i="1"/>
  <c r="S287" i="1"/>
  <c r="S181" i="1"/>
  <c r="S173" i="1"/>
  <c r="S550" i="1"/>
  <c r="S551" i="1"/>
  <c r="S601" i="1"/>
  <c r="S354" i="1"/>
  <c r="S345" i="1"/>
  <c r="S361" i="1"/>
  <c r="S221" i="1"/>
  <c r="S100" i="1"/>
  <c r="S139" i="1"/>
  <c r="S237" i="1"/>
  <c r="S97" i="1"/>
  <c r="S227" i="1"/>
  <c r="S111" i="1"/>
  <c r="S112" i="1"/>
  <c r="S89" i="1"/>
  <c r="S284" i="1"/>
  <c r="S101" i="1"/>
  <c r="S355" i="1"/>
  <c r="S487" i="1"/>
  <c r="S90" i="1"/>
  <c r="S236" i="1"/>
  <c r="S335" i="1"/>
  <c r="C7" i="4"/>
  <c r="C8" i="4"/>
  <c r="D9" i="4"/>
  <c r="E9" i="4"/>
  <c r="D11" i="4"/>
  <c r="D12" i="4"/>
  <c r="P44" i="4" s="1"/>
  <c r="D13" i="4"/>
  <c r="F16" i="4"/>
  <c r="F17" i="4" s="1"/>
  <c r="C17" i="4"/>
  <c r="E21" i="4"/>
  <c r="F21" i="4"/>
  <c r="Q21" i="4"/>
  <c r="E22" i="4"/>
  <c r="F22" i="4"/>
  <c r="Q22" i="4"/>
  <c r="E23" i="4"/>
  <c r="F23" i="4"/>
  <c r="G23" i="4"/>
  <c r="N23" i="4"/>
  <c r="Q23" i="4"/>
  <c r="E24" i="4"/>
  <c r="F24" i="4"/>
  <c r="G24" i="4"/>
  <c r="N24" i="4"/>
  <c r="Q24" i="4"/>
  <c r="E25" i="4"/>
  <c r="F25" i="4"/>
  <c r="G25" i="4"/>
  <c r="J25" i="4"/>
  <c r="Q25" i="4"/>
  <c r="E26" i="4"/>
  <c r="F26" i="4"/>
  <c r="Q26" i="4"/>
  <c r="E27" i="4"/>
  <c r="F27" i="4"/>
  <c r="G27" i="4"/>
  <c r="J27" i="4"/>
  <c r="Q27" i="4"/>
  <c r="E28" i="4"/>
  <c r="F28" i="4"/>
  <c r="G28" i="4"/>
  <c r="J28" i="4"/>
  <c r="Q28" i="4"/>
  <c r="E29" i="4"/>
  <c r="F29" i="4"/>
  <c r="G29" i="4"/>
  <c r="J29" i="4"/>
  <c r="Q29" i="4"/>
  <c r="E30" i="4"/>
  <c r="F30" i="4"/>
  <c r="Q30" i="4"/>
  <c r="E31" i="4"/>
  <c r="F31" i="4"/>
  <c r="G31" i="4"/>
  <c r="L31" i="4"/>
  <c r="Q31" i="4"/>
  <c r="E32" i="4"/>
  <c r="F32" i="4"/>
  <c r="G32" i="4"/>
  <c r="J32" i="4"/>
  <c r="Q32" i="4"/>
  <c r="E33" i="4"/>
  <c r="F33" i="4"/>
  <c r="G33" i="4"/>
  <c r="L33" i="4"/>
  <c r="Q33" i="4"/>
  <c r="E34" i="4"/>
  <c r="F34" i="4"/>
  <c r="Q34" i="4"/>
  <c r="E35" i="4"/>
  <c r="F35" i="4"/>
  <c r="G35" i="4"/>
  <c r="J35" i="4"/>
  <c r="Q35" i="4"/>
  <c r="E36" i="4"/>
  <c r="F36" i="4"/>
  <c r="G36" i="4"/>
  <c r="J36" i="4"/>
  <c r="Q36" i="4"/>
  <c r="E37" i="4"/>
  <c r="F37" i="4"/>
  <c r="G37" i="4"/>
  <c r="L37" i="4"/>
  <c r="Q37" i="4"/>
  <c r="E38" i="4"/>
  <c r="F38" i="4"/>
  <c r="Q38" i="4"/>
  <c r="E39" i="4"/>
  <c r="F39" i="4"/>
  <c r="Q39" i="4"/>
  <c r="E40" i="4"/>
  <c r="F40" i="4"/>
  <c r="Q40" i="4"/>
  <c r="E41" i="4"/>
  <c r="F41" i="4"/>
  <c r="G41" i="4"/>
  <c r="I41" i="4"/>
  <c r="Q41" i="4"/>
  <c r="E42" i="4"/>
  <c r="F42" i="4"/>
  <c r="G42" i="4"/>
  <c r="J42" i="4"/>
  <c r="Q42" i="4"/>
  <c r="E43" i="4"/>
  <c r="F43" i="4"/>
  <c r="G43" i="4"/>
  <c r="J43" i="4"/>
  <c r="Q43" i="4"/>
  <c r="E44" i="4"/>
  <c r="F44" i="4"/>
  <c r="G44" i="4"/>
  <c r="L44" i="4"/>
  <c r="Q44" i="4"/>
  <c r="E45" i="4"/>
  <c r="F45" i="4"/>
  <c r="Q45" i="4"/>
  <c r="E46" i="4"/>
  <c r="F46" i="4"/>
  <c r="G46" i="4"/>
  <c r="J46" i="4"/>
  <c r="Q46" i="4"/>
  <c r="E47" i="4"/>
  <c r="F47" i="4"/>
  <c r="G47" i="4"/>
  <c r="J47" i="4"/>
  <c r="Q47" i="4"/>
  <c r="E48" i="4"/>
  <c r="F48" i="4"/>
  <c r="G48" i="4"/>
  <c r="J48" i="4"/>
  <c r="Q48" i="4"/>
  <c r="E49" i="4"/>
  <c r="F49" i="4"/>
  <c r="Q49" i="4"/>
  <c r="E50" i="4"/>
  <c r="F50" i="4"/>
  <c r="Q50" i="4"/>
  <c r="E51" i="4"/>
  <c r="F51" i="4"/>
  <c r="Q51" i="4"/>
  <c r="E52" i="4"/>
  <c r="F52" i="4"/>
  <c r="G52" i="4"/>
  <c r="I52" i="4"/>
  <c r="Q52" i="4"/>
  <c r="E53" i="4"/>
  <c r="F53" i="4"/>
  <c r="G53" i="4"/>
  <c r="J53" i="4"/>
  <c r="Q53" i="4"/>
  <c r="E54" i="4"/>
  <c r="F54" i="4"/>
  <c r="G54" i="4"/>
  <c r="L54" i="4"/>
  <c r="Q54" i="4"/>
  <c r="E55" i="4"/>
  <c r="F55" i="4"/>
  <c r="G55" i="4"/>
  <c r="J55" i="4"/>
  <c r="Q55" i="4"/>
  <c r="E56" i="4"/>
  <c r="F56" i="4"/>
  <c r="G56" i="4"/>
  <c r="L56" i="4"/>
  <c r="Q56" i="4"/>
  <c r="E57" i="4"/>
  <c r="F57" i="4"/>
  <c r="Q57" i="4"/>
  <c r="E58" i="4"/>
  <c r="F58" i="4"/>
  <c r="G58" i="4"/>
  <c r="J58" i="4"/>
  <c r="Q58" i="4"/>
  <c r="E59" i="4"/>
  <c r="F59" i="4"/>
  <c r="G59" i="4"/>
  <c r="J59" i="4"/>
  <c r="Q59" i="4"/>
  <c r="E60" i="4"/>
  <c r="F60" i="4"/>
  <c r="G60" i="4"/>
  <c r="J60" i="4"/>
  <c r="Q60" i="4"/>
  <c r="E61" i="4"/>
  <c r="F61" i="4"/>
  <c r="Q61" i="4"/>
  <c r="E62" i="4"/>
  <c r="F62" i="4"/>
  <c r="G62" i="4"/>
  <c r="J62" i="4"/>
  <c r="Q62" i="4"/>
  <c r="E63" i="4"/>
  <c r="F63" i="4"/>
  <c r="G63" i="4"/>
  <c r="J63" i="4"/>
  <c r="Q63" i="4"/>
  <c r="E64" i="4"/>
  <c r="F64" i="4"/>
  <c r="G64" i="4"/>
  <c r="L64" i="4"/>
  <c r="Q64" i="4"/>
  <c r="E65" i="4"/>
  <c r="F65" i="4"/>
  <c r="G65" i="4"/>
  <c r="L65" i="4"/>
  <c r="Q65" i="4"/>
  <c r="E66" i="4"/>
  <c r="F66" i="4"/>
  <c r="G66" i="4"/>
  <c r="L66" i="4"/>
  <c r="Q66" i="4"/>
  <c r="E67" i="4"/>
  <c r="F67" i="4"/>
  <c r="G67" i="4"/>
  <c r="L67" i="4"/>
  <c r="Q67" i="4"/>
  <c r="E68" i="4"/>
  <c r="F68" i="4"/>
  <c r="Q68" i="4"/>
  <c r="E69" i="4"/>
  <c r="F69" i="4"/>
  <c r="Q69" i="4"/>
  <c r="E70" i="4"/>
  <c r="F70" i="4"/>
  <c r="G70" i="4"/>
  <c r="I70" i="4"/>
  <c r="Q70" i="4"/>
  <c r="E71" i="4"/>
  <c r="F71" i="4"/>
  <c r="G71" i="4"/>
  <c r="L71" i="4"/>
  <c r="Q71" i="4"/>
  <c r="E72" i="4"/>
  <c r="F72" i="4"/>
  <c r="G72" i="4"/>
  <c r="L72" i="4"/>
  <c r="Q72" i="4"/>
  <c r="E73" i="4"/>
  <c r="F73" i="4"/>
  <c r="Q73" i="4"/>
  <c r="E74" i="4"/>
  <c r="F74" i="4"/>
  <c r="G74" i="4"/>
  <c r="L74" i="4"/>
  <c r="Q74" i="4"/>
  <c r="E75" i="4"/>
  <c r="F75" i="4"/>
  <c r="G75" i="4"/>
  <c r="L75" i="4"/>
  <c r="Q75" i="4"/>
  <c r="E76" i="4"/>
  <c r="F76" i="4"/>
  <c r="G76" i="4"/>
  <c r="L76" i="4"/>
  <c r="Q76" i="4"/>
  <c r="E77" i="4"/>
  <c r="F77" i="4"/>
  <c r="G77" i="4"/>
  <c r="L77" i="4"/>
  <c r="Q77" i="4"/>
  <c r="E78" i="4"/>
  <c r="F78" i="4"/>
  <c r="G78" i="4"/>
  <c r="L78" i="4"/>
  <c r="Q78" i="4"/>
  <c r="E79" i="4"/>
  <c r="F79" i="4"/>
  <c r="G79" i="4"/>
  <c r="L79" i="4"/>
  <c r="Q79" i="4"/>
  <c r="E80" i="4"/>
  <c r="F80" i="4"/>
  <c r="Q80" i="4"/>
  <c r="E81" i="4"/>
  <c r="F81" i="4"/>
  <c r="G81" i="4"/>
  <c r="L81" i="4"/>
  <c r="Q81" i="4"/>
  <c r="E82" i="4"/>
  <c r="F82" i="4"/>
  <c r="Q82" i="4"/>
  <c r="E83" i="4"/>
  <c r="F83" i="4"/>
  <c r="Q83" i="4"/>
  <c r="E84" i="4"/>
  <c r="F84" i="4"/>
  <c r="G84" i="4"/>
  <c r="L84" i="4"/>
  <c r="Q84" i="4"/>
  <c r="E85" i="4"/>
  <c r="F85" i="4"/>
  <c r="Q85" i="4"/>
  <c r="E86" i="4"/>
  <c r="F86" i="4"/>
  <c r="Q86" i="4"/>
  <c r="E87" i="4"/>
  <c r="F87" i="4"/>
  <c r="G87" i="4"/>
  <c r="L87" i="4"/>
  <c r="Q87" i="4"/>
  <c r="E88" i="4"/>
  <c r="F88" i="4"/>
  <c r="G88" i="4"/>
  <c r="L88" i="4"/>
  <c r="Q88" i="4"/>
  <c r="E89" i="4"/>
  <c r="F89" i="4"/>
  <c r="Q89" i="4"/>
  <c r="E90" i="4"/>
  <c r="F90" i="4"/>
  <c r="G90" i="4"/>
  <c r="L90" i="4"/>
  <c r="Q90" i="4"/>
  <c r="E91" i="4"/>
  <c r="F91" i="4"/>
  <c r="Q91" i="4"/>
  <c r="E92" i="4"/>
  <c r="F92" i="4"/>
  <c r="Q92" i="4"/>
  <c r="E93" i="4"/>
  <c r="F93" i="4"/>
  <c r="G93" i="4"/>
  <c r="J93" i="4"/>
  <c r="Q93" i="4"/>
  <c r="E94" i="4"/>
  <c r="F94" i="4"/>
  <c r="G94" i="4"/>
  <c r="L94" i="4"/>
  <c r="Q94" i="4"/>
  <c r="E95" i="4"/>
  <c r="F95" i="4"/>
  <c r="Q95" i="4"/>
  <c r="E96" i="4"/>
  <c r="F96" i="4"/>
  <c r="G96" i="4"/>
  <c r="L96" i="4"/>
  <c r="Q96" i="4"/>
  <c r="E97" i="4"/>
  <c r="F97" i="4"/>
  <c r="Q97" i="4"/>
  <c r="E98" i="4"/>
  <c r="F98" i="4"/>
  <c r="Q98" i="4"/>
  <c r="E99" i="4"/>
  <c r="F99" i="4"/>
  <c r="G99" i="4"/>
  <c r="L99" i="4"/>
  <c r="Q99" i="4"/>
  <c r="E100" i="4"/>
  <c r="F100" i="4"/>
  <c r="Q100" i="4"/>
  <c r="E101" i="4"/>
  <c r="F101" i="4"/>
  <c r="Q101" i="4"/>
  <c r="E102" i="4"/>
  <c r="F102" i="4"/>
  <c r="G102" i="4"/>
  <c r="L102" i="4"/>
  <c r="Q102" i="4"/>
  <c r="E103" i="4"/>
  <c r="F103" i="4"/>
  <c r="Q103" i="4"/>
  <c r="E104" i="4"/>
  <c r="F104" i="4"/>
  <c r="Q104" i="4"/>
  <c r="E105" i="4"/>
  <c r="F105" i="4"/>
  <c r="G105" i="4"/>
  <c r="L105" i="4"/>
  <c r="Q105" i="4"/>
  <c r="E106" i="4"/>
  <c r="F106" i="4"/>
  <c r="G106" i="4"/>
  <c r="L106" i="4"/>
  <c r="Q106" i="4"/>
  <c r="E107" i="4"/>
  <c r="F107" i="4"/>
  <c r="Q107" i="4"/>
  <c r="E108" i="4"/>
  <c r="F108" i="4"/>
  <c r="Q108" i="4"/>
  <c r="E109" i="4"/>
  <c r="F109" i="4"/>
  <c r="G109" i="4"/>
  <c r="L109" i="4"/>
  <c r="Q109" i="4"/>
  <c r="E110" i="4"/>
  <c r="F110" i="4"/>
  <c r="G110" i="4"/>
  <c r="L110" i="4"/>
  <c r="Q110" i="4"/>
  <c r="E111" i="4"/>
  <c r="F111" i="4"/>
  <c r="G111" i="4"/>
  <c r="L111" i="4"/>
  <c r="Q111" i="4"/>
  <c r="E112" i="4"/>
  <c r="F112" i="4"/>
  <c r="G112" i="4"/>
  <c r="I112" i="4"/>
  <c r="Q112" i="4"/>
  <c r="E113" i="4"/>
  <c r="F113" i="4"/>
  <c r="Q113" i="4"/>
  <c r="E114" i="4"/>
  <c r="F114" i="4"/>
  <c r="Q114" i="4"/>
  <c r="E115" i="4"/>
  <c r="F115" i="4"/>
  <c r="G115" i="4"/>
  <c r="L115" i="4"/>
  <c r="Q115" i="4"/>
  <c r="E116" i="4"/>
  <c r="F116" i="4"/>
  <c r="G116" i="4"/>
  <c r="L116" i="4"/>
  <c r="Q116" i="4"/>
  <c r="E117" i="4"/>
  <c r="F117" i="4"/>
  <c r="Q117" i="4"/>
  <c r="E118" i="4"/>
  <c r="F118" i="4"/>
  <c r="Q118" i="4"/>
  <c r="E119" i="4"/>
  <c r="F119" i="4"/>
  <c r="Q119" i="4"/>
  <c r="E120" i="4"/>
  <c r="F120" i="4"/>
  <c r="G120" i="4"/>
  <c r="J120" i="4"/>
  <c r="Q120" i="4"/>
  <c r="E121" i="4"/>
  <c r="F121" i="4"/>
  <c r="Q121" i="4"/>
  <c r="E122" i="4"/>
  <c r="F122" i="4"/>
  <c r="G122" i="4"/>
  <c r="J122" i="4"/>
  <c r="Q122" i="4"/>
  <c r="E123" i="4"/>
  <c r="F123" i="4"/>
  <c r="Q123" i="4"/>
  <c r="E124" i="4"/>
  <c r="F124" i="4"/>
  <c r="G124" i="4"/>
  <c r="J124" i="4"/>
  <c r="Q124" i="4"/>
  <c r="E125" i="4"/>
  <c r="F125" i="4"/>
  <c r="Q125" i="4"/>
  <c r="E126" i="4"/>
  <c r="F126" i="4"/>
  <c r="G126" i="4"/>
  <c r="L126" i="4"/>
  <c r="Q126" i="4"/>
  <c r="E127" i="4"/>
  <c r="F127" i="4"/>
  <c r="G127" i="4"/>
  <c r="L127" i="4"/>
  <c r="Q127" i="4"/>
  <c r="E128" i="4"/>
  <c r="F128" i="4"/>
  <c r="G128" i="4"/>
  <c r="L128" i="4"/>
  <c r="Q128" i="4"/>
  <c r="E129" i="4"/>
  <c r="F129" i="4"/>
  <c r="G129" i="4"/>
  <c r="L129" i="4"/>
  <c r="Q129" i="4"/>
  <c r="E130" i="4"/>
  <c r="F130" i="4"/>
  <c r="G130" i="4"/>
  <c r="L130" i="4"/>
  <c r="Q130" i="4"/>
  <c r="E131" i="4"/>
  <c r="F131" i="4"/>
  <c r="G131" i="4"/>
  <c r="L131" i="4"/>
  <c r="Q131" i="4"/>
  <c r="E132" i="4"/>
  <c r="F132" i="4"/>
  <c r="Q132" i="4"/>
  <c r="E133" i="4"/>
  <c r="F133" i="4"/>
  <c r="G133" i="4"/>
  <c r="L133" i="4"/>
  <c r="Q133" i="4"/>
  <c r="E134" i="4"/>
  <c r="F134" i="4"/>
  <c r="G134" i="4"/>
  <c r="L134" i="4"/>
  <c r="Q134" i="4"/>
  <c r="E135" i="4"/>
  <c r="F135" i="4"/>
  <c r="G135" i="4"/>
  <c r="I135" i="4"/>
  <c r="Q135" i="4"/>
  <c r="E136" i="4"/>
  <c r="F136" i="4"/>
  <c r="Q136" i="4"/>
  <c r="E137" i="4"/>
  <c r="F137" i="4"/>
  <c r="Q137" i="4"/>
  <c r="E138" i="4"/>
  <c r="F138" i="4"/>
  <c r="Q138" i="4"/>
  <c r="E139" i="4"/>
  <c r="F139" i="4"/>
  <c r="Q139" i="4"/>
  <c r="E140" i="4"/>
  <c r="F140" i="4"/>
  <c r="Q140" i="4"/>
  <c r="E141" i="4"/>
  <c r="F141" i="4"/>
  <c r="Q141" i="4"/>
  <c r="E142" i="4"/>
  <c r="F142" i="4"/>
  <c r="Q142" i="4"/>
  <c r="E143" i="4"/>
  <c r="F143" i="4"/>
  <c r="Q143" i="4"/>
  <c r="E144" i="4"/>
  <c r="F144" i="4"/>
  <c r="Q144" i="4"/>
  <c r="E145" i="4"/>
  <c r="F145" i="4"/>
  <c r="Q145" i="4"/>
  <c r="E146" i="4"/>
  <c r="F146" i="4"/>
  <c r="Q146" i="4"/>
  <c r="E147" i="4"/>
  <c r="F147" i="4"/>
  <c r="Q147" i="4"/>
  <c r="E148" i="4"/>
  <c r="F148" i="4"/>
  <c r="Q148" i="4"/>
  <c r="E149" i="4"/>
  <c r="F149" i="4"/>
  <c r="Q149" i="4"/>
  <c r="E150" i="4"/>
  <c r="F150" i="4"/>
  <c r="G150" i="4"/>
  <c r="L150" i="4"/>
  <c r="Q150" i="4"/>
  <c r="E151" i="4"/>
  <c r="F151" i="4"/>
  <c r="Q151" i="4"/>
  <c r="E152" i="4"/>
  <c r="F152" i="4"/>
  <c r="G152" i="4"/>
  <c r="L152" i="4"/>
  <c r="Q152" i="4"/>
  <c r="E153" i="4"/>
  <c r="F153" i="4"/>
  <c r="G153" i="4"/>
  <c r="L153" i="4"/>
  <c r="Q153" i="4"/>
  <c r="E154" i="4"/>
  <c r="F154" i="4"/>
  <c r="G154" i="4"/>
  <c r="L154" i="4"/>
  <c r="Q154" i="4"/>
  <c r="E155" i="4"/>
  <c r="F155" i="4"/>
  <c r="Q155" i="4"/>
  <c r="E156" i="4"/>
  <c r="F156" i="4"/>
  <c r="G156" i="4"/>
  <c r="N156" i="4"/>
  <c r="Q156" i="4"/>
  <c r="E157" i="4"/>
  <c r="F157" i="4"/>
  <c r="G157" i="4"/>
  <c r="L157" i="4"/>
  <c r="Q157" i="4"/>
  <c r="E158" i="4"/>
  <c r="F158" i="4"/>
  <c r="G158" i="4"/>
  <c r="L158" i="4"/>
  <c r="Q158" i="4"/>
  <c r="E159" i="4"/>
  <c r="F159" i="4"/>
  <c r="G159" i="4"/>
  <c r="N159" i="4"/>
  <c r="Q159" i="4"/>
  <c r="E160" i="4"/>
  <c r="F160" i="4"/>
  <c r="G160" i="4"/>
  <c r="N160" i="4"/>
  <c r="Q160" i="4"/>
  <c r="E161" i="4"/>
  <c r="F161" i="4"/>
  <c r="G161" i="4"/>
  <c r="I161" i="4"/>
  <c r="Q161" i="4"/>
  <c r="E162" i="4"/>
  <c r="F162" i="4"/>
  <c r="Q162" i="4"/>
  <c r="E163" i="4"/>
  <c r="F163" i="4"/>
  <c r="Q163" i="4"/>
  <c r="E164" i="4"/>
  <c r="F164" i="4"/>
  <c r="Q164" i="4"/>
  <c r="E165" i="4"/>
  <c r="F165" i="4"/>
  <c r="Q165" i="4"/>
  <c r="E166" i="4"/>
  <c r="F166" i="4"/>
  <c r="Q166" i="4"/>
  <c r="E167" i="4"/>
  <c r="F167" i="4"/>
  <c r="Q167" i="4"/>
  <c r="E168" i="4"/>
  <c r="F168" i="4"/>
  <c r="Q168" i="4"/>
  <c r="E169" i="4"/>
  <c r="F169" i="4"/>
  <c r="Q169" i="4"/>
  <c r="E170" i="4"/>
  <c r="F170" i="4"/>
  <c r="Q170" i="4"/>
  <c r="E171" i="4"/>
  <c r="F171" i="4"/>
  <c r="Q171" i="4"/>
  <c r="E172" i="4"/>
  <c r="F172" i="4"/>
  <c r="Q172" i="4"/>
  <c r="E173" i="4"/>
  <c r="F173" i="4"/>
  <c r="Q173" i="4"/>
  <c r="E174" i="4"/>
  <c r="F174" i="4"/>
  <c r="Q174" i="4"/>
  <c r="E175" i="4"/>
  <c r="F175" i="4"/>
  <c r="Q175" i="4"/>
  <c r="E176" i="4"/>
  <c r="F176" i="4"/>
  <c r="G176" i="4"/>
  <c r="L176" i="4"/>
  <c r="Q176" i="4"/>
  <c r="E177" i="4"/>
  <c r="F177" i="4"/>
  <c r="G177" i="4"/>
  <c r="K177" i="4"/>
  <c r="Q177" i="4"/>
  <c r="E178" i="4"/>
  <c r="F178" i="4"/>
  <c r="G178" i="4"/>
  <c r="K178" i="4"/>
  <c r="Q178" i="4"/>
  <c r="E179" i="4"/>
  <c r="F179" i="4"/>
  <c r="G179" i="4"/>
  <c r="K179" i="4"/>
  <c r="Q179" i="4"/>
  <c r="E180" i="4"/>
  <c r="F180" i="4"/>
  <c r="G180" i="4"/>
  <c r="K180" i="4"/>
  <c r="Q180" i="4"/>
  <c r="E181" i="4"/>
  <c r="F181" i="4"/>
  <c r="G181" i="4"/>
  <c r="K181" i="4"/>
  <c r="Q181" i="4"/>
  <c r="E182" i="4"/>
  <c r="F182" i="4"/>
  <c r="G182" i="4"/>
  <c r="K182" i="4"/>
  <c r="Q182" i="4"/>
  <c r="E183" i="4"/>
  <c r="F183" i="4"/>
  <c r="G183" i="4"/>
  <c r="N183" i="4"/>
  <c r="Q183" i="4"/>
  <c r="E184" i="4"/>
  <c r="F184" i="4"/>
  <c r="G184" i="4"/>
  <c r="K184" i="4"/>
  <c r="Q184" i="4"/>
  <c r="E185" i="4"/>
  <c r="F185" i="4"/>
  <c r="G185" i="4"/>
  <c r="N185" i="4"/>
  <c r="Q185" i="4"/>
  <c r="E186" i="4"/>
  <c r="F186" i="4"/>
  <c r="Q186" i="4"/>
  <c r="E187" i="4"/>
  <c r="F187" i="4"/>
  <c r="G187" i="4"/>
  <c r="L187" i="4"/>
  <c r="Q187" i="4"/>
  <c r="E188" i="4"/>
  <c r="F188" i="4"/>
  <c r="G188" i="4"/>
  <c r="K188" i="4"/>
  <c r="Q188" i="4"/>
  <c r="E189" i="4"/>
  <c r="F189" i="4"/>
  <c r="G189" i="4"/>
  <c r="K189" i="4"/>
  <c r="Q189" i="4"/>
  <c r="E190" i="4"/>
  <c r="F190" i="4"/>
  <c r="Q190" i="4"/>
  <c r="E191" i="4"/>
  <c r="F191" i="4"/>
  <c r="G191" i="4"/>
  <c r="I191" i="4"/>
  <c r="Q191" i="4"/>
  <c r="E192" i="4"/>
  <c r="F192" i="4"/>
  <c r="Q192" i="4"/>
  <c r="E193" i="4"/>
  <c r="F193" i="4"/>
  <c r="Q193" i="4"/>
  <c r="E194" i="4"/>
  <c r="F194" i="4"/>
  <c r="Q194" i="4"/>
  <c r="E195" i="4"/>
  <c r="F195" i="4"/>
  <c r="Q195" i="4"/>
  <c r="E196" i="4"/>
  <c r="F196" i="4"/>
  <c r="Q196" i="4"/>
  <c r="E197" i="4"/>
  <c r="F197" i="4"/>
  <c r="G197" i="4"/>
  <c r="L197" i="4"/>
  <c r="Q197" i="4"/>
  <c r="E198" i="4"/>
  <c r="F198" i="4"/>
  <c r="Q198" i="4"/>
  <c r="E199" i="4"/>
  <c r="F199" i="4"/>
  <c r="Q199" i="4"/>
  <c r="E200" i="4"/>
  <c r="F200" i="4"/>
  <c r="G200" i="4"/>
  <c r="L200" i="4"/>
  <c r="Q200" i="4"/>
  <c r="E201" i="4"/>
  <c r="F201" i="4"/>
  <c r="G201" i="4"/>
  <c r="L201" i="4"/>
  <c r="Q201" i="4"/>
  <c r="E202" i="4"/>
  <c r="F202" i="4"/>
  <c r="Q202" i="4"/>
  <c r="E203" i="4"/>
  <c r="F203" i="4"/>
  <c r="Q203" i="4"/>
  <c r="E204" i="4"/>
  <c r="F204" i="4"/>
  <c r="G204" i="4"/>
  <c r="L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K207" i="4"/>
  <c r="Q207" i="4"/>
  <c r="E208" i="4"/>
  <c r="F208" i="4"/>
  <c r="G208" i="4"/>
  <c r="K208" i="4"/>
  <c r="Q208" i="4"/>
  <c r="E209" i="4"/>
  <c r="F209" i="4"/>
  <c r="Q209" i="4"/>
  <c r="E210" i="4"/>
  <c r="F210" i="4"/>
  <c r="G210" i="4"/>
  <c r="L210" i="4"/>
  <c r="Q210" i="4"/>
  <c r="E211" i="4"/>
  <c r="F211" i="4"/>
  <c r="G211" i="4"/>
  <c r="N211" i="4"/>
  <c r="Q211" i="4"/>
  <c r="E212" i="4"/>
  <c r="F212" i="4"/>
  <c r="G212" i="4"/>
  <c r="L212" i="4"/>
  <c r="Q212" i="4"/>
  <c r="E213" i="4"/>
  <c r="F213" i="4"/>
  <c r="Q213" i="4"/>
  <c r="E214" i="4"/>
  <c r="F214" i="4"/>
  <c r="G214" i="4"/>
  <c r="L214" i="4"/>
  <c r="Q214" i="4"/>
  <c r="E215" i="4"/>
  <c r="F215" i="4"/>
  <c r="G215" i="4"/>
  <c r="L215" i="4"/>
  <c r="Q215" i="4"/>
  <c r="E216" i="4"/>
  <c r="F216" i="4"/>
  <c r="G216" i="4"/>
  <c r="L216" i="4"/>
  <c r="Q216" i="4"/>
  <c r="E217" i="4"/>
  <c r="F217" i="4"/>
  <c r="Q217" i="4"/>
  <c r="E218" i="4"/>
  <c r="F218" i="4"/>
  <c r="G218" i="4"/>
  <c r="L218" i="4"/>
  <c r="Q218" i="4"/>
  <c r="E219" i="4"/>
  <c r="F219" i="4"/>
  <c r="G219" i="4"/>
  <c r="L219" i="4"/>
  <c r="Q219" i="4"/>
  <c r="E220" i="4"/>
  <c r="F220" i="4"/>
  <c r="G220" i="4"/>
  <c r="N220" i="4"/>
  <c r="Q220" i="4"/>
  <c r="E221" i="4"/>
  <c r="F221" i="4"/>
  <c r="Q221" i="4"/>
  <c r="E222" i="4"/>
  <c r="F222" i="4"/>
  <c r="G222" i="4"/>
  <c r="N222" i="4"/>
  <c r="Q222" i="4"/>
  <c r="E223" i="4"/>
  <c r="F223" i="4"/>
  <c r="G223" i="4"/>
  <c r="L223" i="4"/>
  <c r="Q223" i="4"/>
  <c r="E224" i="4"/>
  <c r="F224" i="4"/>
  <c r="Q224" i="4"/>
  <c r="E225" i="4"/>
  <c r="F225" i="4"/>
  <c r="Q225" i="4"/>
  <c r="E226" i="4"/>
  <c r="F226" i="4"/>
  <c r="G226" i="4"/>
  <c r="L226" i="4"/>
  <c r="Q226" i="4"/>
  <c r="E227" i="4"/>
  <c r="F227" i="4"/>
  <c r="G227" i="4"/>
  <c r="L227" i="4"/>
  <c r="Q227" i="4"/>
  <c r="E228" i="4"/>
  <c r="F228" i="4"/>
  <c r="Q228" i="4"/>
  <c r="E229" i="4"/>
  <c r="F229" i="4"/>
  <c r="G229" i="4"/>
  <c r="K229" i="4"/>
  <c r="Q229" i="4"/>
  <c r="E230" i="4"/>
  <c r="F230" i="4"/>
  <c r="G230" i="4"/>
  <c r="L230" i="4"/>
  <c r="Q230" i="4"/>
  <c r="E231" i="4"/>
  <c r="F231" i="4"/>
  <c r="G231" i="4"/>
  <c r="L231" i="4"/>
  <c r="Q231" i="4"/>
  <c r="E232" i="4"/>
  <c r="F232" i="4"/>
  <c r="Q232" i="4"/>
  <c r="E233" i="4"/>
  <c r="F233" i="4"/>
  <c r="Q233" i="4"/>
  <c r="E234" i="4"/>
  <c r="F234" i="4"/>
  <c r="G234" i="4"/>
  <c r="L234" i="4"/>
  <c r="Q234" i="4"/>
  <c r="E235" i="4"/>
  <c r="F235" i="4"/>
  <c r="G235" i="4"/>
  <c r="L235" i="4"/>
  <c r="Q235" i="4"/>
  <c r="E236" i="4"/>
  <c r="F236" i="4"/>
  <c r="G236" i="4"/>
  <c r="L236" i="4"/>
  <c r="Q236" i="4"/>
  <c r="E237" i="4"/>
  <c r="F237" i="4"/>
  <c r="G237" i="4"/>
  <c r="L237" i="4"/>
  <c r="Q237" i="4"/>
  <c r="E238" i="4"/>
  <c r="F238" i="4"/>
  <c r="G238" i="4"/>
  <c r="L238" i="4"/>
  <c r="Q238" i="4"/>
  <c r="E239" i="4"/>
  <c r="F239" i="4"/>
  <c r="G239" i="4"/>
  <c r="L239" i="4"/>
  <c r="Q239" i="4"/>
  <c r="E240" i="4"/>
  <c r="F240" i="4"/>
  <c r="Q240" i="4"/>
  <c r="E241" i="4"/>
  <c r="F241" i="4"/>
  <c r="Q241" i="4"/>
  <c r="E242" i="4"/>
  <c r="F242" i="4"/>
  <c r="G242" i="4"/>
  <c r="K242" i="4"/>
  <c r="Q242" i="4"/>
  <c r="E243" i="4"/>
  <c r="F243" i="4"/>
  <c r="G243" i="4"/>
  <c r="K243" i="4"/>
  <c r="Q243" i="4"/>
  <c r="E244" i="4"/>
  <c r="F244" i="4"/>
  <c r="Q244" i="4"/>
  <c r="E245" i="4"/>
  <c r="F245" i="4"/>
  <c r="G245" i="4"/>
  <c r="L245" i="4"/>
  <c r="Q245" i="4"/>
  <c r="E246" i="4"/>
  <c r="F246" i="4"/>
  <c r="G246" i="4"/>
  <c r="K246" i="4"/>
  <c r="Q246" i="4"/>
  <c r="E247" i="4"/>
  <c r="F247" i="4"/>
  <c r="G247" i="4"/>
  <c r="K247" i="4"/>
  <c r="Q247" i="4"/>
  <c r="E248" i="4"/>
  <c r="F248" i="4"/>
  <c r="Q248" i="4"/>
  <c r="E249" i="4"/>
  <c r="F249" i="4"/>
  <c r="Q249" i="4"/>
  <c r="E250" i="4"/>
  <c r="F250" i="4"/>
  <c r="G250" i="4"/>
  <c r="L250" i="4"/>
  <c r="Q250" i="4"/>
  <c r="E251" i="4"/>
  <c r="F251" i="4"/>
  <c r="G251" i="4"/>
  <c r="L251" i="4"/>
  <c r="Q251" i="4"/>
  <c r="E252" i="4"/>
  <c r="F252" i="4"/>
  <c r="Q252" i="4"/>
  <c r="E253" i="4"/>
  <c r="F253" i="4"/>
  <c r="G253" i="4"/>
  <c r="L253" i="4"/>
  <c r="Q253" i="4"/>
  <c r="E254" i="4"/>
  <c r="F254" i="4"/>
  <c r="G254" i="4"/>
  <c r="N254" i="4"/>
  <c r="Q254" i="4"/>
  <c r="E255" i="4"/>
  <c r="F255" i="4"/>
  <c r="G255" i="4"/>
  <c r="L255" i="4"/>
  <c r="Q255" i="4"/>
  <c r="E256" i="4"/>
  <c r="F256" i="4"/>
  <c r="Q256" i="4"/>
  <c r="E257" i="4"/>
  <c r="F257" i="4"/>
  <c r="Q257" i="4"/>
  <c r="E258" i="4"/>
  <c r="F258" i="4"/>
  <c r="G258" i="4"/>
  <c r="L258" i="4"/>
  <c r="Q258" i="4"/>
  <c r="E259" i="4"/>
  <c r="F259" i="4"/>
  <c r="G259" i="4"/>
  <c r="N259" i="4"/>
  <c r="Q259" i="4"/>
  <c r="E260" i="4"/>
  <c r="F260" i="4"/>
  <c r="Q260" i="4"/>
  <c r="E261" i="4"/>
  <c r="F261" i="4"/>
  <c r="G261" i="4"/>
  <c r="L261" i="4"/>
  <c r="Q261" i="4"/>
  <c r="E262" i="4"/>
  <c r="F262" i="4"/>
  <c r="G262" i="4"/>
  <c r="L262" i="4"/>
  <c r="Q262" i="4"/>
  <c r="E263" i="4"/>
  <c r="F263" i="4"/>
  <c r="G263" i="4"/>
  <c r="N263" i="4"/>
  <c r="Q263" i="4"/>
  <c r="E264" i="4"/>
  <c r="F264" i="4"/>
  <c r="Q264" i="4"/>
  <c r="E265" i="4"/>
  <c r="F265" i="4"/>
  <c r="Q265" i="4"/>
  <c r="E266" i="4"/>
  <c r="F266" i="4"/>
  <c r="G266" i="4"/>
  <c r="L266" i="4"/>
  <c r="Q266" i="4"/>
  <c r="E267" i="4"/>
  <c r="F267" i="4"/>
  <c r="G267" i="4"/>
  <c r="L267" i="4"/>
  <c r="Q267" i="4"/>
  <c r="E268" i="4"/>
  <c r="F268" i="4"/>
  <c r="Q268" i="4"/>
  <c r="E269" i="4"/>
  <c r="F269" i="4"/>
  <c r="G269" i="4"/>
  <c r="N269" i="4"/>
  <c r="Q269" i="4"/>
  <c r="E270" i="4"/>
  <c r="F270" i="4"/>
  <c r="G270" i="4"/>
  <c r="N270" i="4"/>
  <c r="Q270" i="4"/>
  <c r="E271" i="4"/>
  <c r="F271" i="4"/>
  <c r="G271" i="4"/>
  <c r="N271" i="4"/>
  <c r="Q271" i="4"/>
  <c r="E272" i="4"/>
  <c r="F272" i="4"/>
  <c r="Q272" i="4"/>
  <c r="E273" i="4"/>
  <c r="F273" i="4"/>
  <c r="Q273" i="4"/>
  <c r="E274" i="4"/>
  <c r="F274" i="4"/>
  <c r="G274" i="4"/>
  <c r="N274" i="4"/>
  <c r="Q274" i="4"/>
  <c r="E275" i="4"/>
  <c r="F275" i="4"/>
  <c r="G275" i="4"/>
  <c r="N275" i="4"/>
  <c r="Q275" i="4"/>
  <c r="E276" i="4"/>
  <c r="F276" i="4"/>
  <c r="Q276" i="4"/>
  <c r="E277" i="4"/>
  <c r="F277" i="4"/>
  <c r="G277" i="4"/>
  <c r="N277" i="4"/>
  <c r="Q277" i="4"/>
  <c r="E278" i="4"/>
  <c r="F278" i="4"/>
  <c r="G278" i="4"/>
  <c r="N278" i="4"/>
  <c r="Q278" i="4"/>
  <c r="E279" i="4"/>
  <c r="F279" i="4"/>
  <c r="G279" i="4"/>
  <c r="N279" i="4"/>
  <c r="Q279" i="4"/>
  <c r="E280" i="4"/>
  <c r="F280" i="4"/>
  <c r="Q280" i="4"/>
  <c r="E281" i="4"/>
  <c r="F281" i="4"/>
  <c r="Q281" i="4"/>
  <c r="E282" i="4"/>
  <c r="F282" i="4"/>
  <c r="G282" i="4"/>
  <c r="L282" i="4"/>
  <c r="Q282" i="4"/>
  <c r="E283" i="4"/>
  <c r="F283" i="4"/>
  <c r="G283" i="4"/>
  <c r="N283" i="4"/>
  <c r="Q283" i="4"/>
  <c r="E284" i="4"/>
  <c r="F284" i="4"/>
  <c r="Q284" i="4"/>
  <c r="E285" i="4"/>
  <c r="F285" i="4"/>
  <c r="G285" i="4"/>
  <c r="N285" i="4"/>
  <c r="Q285" i="4"/>
  <c r="E286" i="4"/>
  <c r="F286" i="4"/>
  <c r="G286" i="4"/>
  <c r="N286" i="4"/>
  <c r="Q286" i="4"/>
  <c r="E287" i="4"/>
  <c r="F287" i="4"/>
  <c r="G287" i="4"/>
  <c r="K287" i="4"/>
  <c r="Q287" i="4"/>
  <c r="E288" i="4"/>
  <c r="F288" i="4"/>
  <c r="Q288" i="4"/>
  <c r="E289" i="4"/>
  <c r="F289" i="4"/>
  <c r="Q289" i="4"/>
  <c r="E290" i="4"/>
  <c r="F290" i="4"/>
  <c r="G290" i="4"/>
  <c r="K290" i="4"/>
  <c r="Q290" i="4"/>
  <c r="E291" i="4"/>
  <c r="F291" i="4"/>
  <c r="G291" i="4"/>
  <c r="K291" i="4"/>
  <c r="Q291" i="4"/>
  <c r="E292" i="4"/>
  <c r="F292" i="4"/>
  <c r="Q292" i="4"/>
  <c r="E293" i="4"/>
  <c r="F293" i="4"/>
  <c r="G293" i="4"/>
  <c r="L293" i="4"/>
  <c r="Q293" i="4"/>
  <c r="E294" i="4"/>
  <c r="F294" i="4"/>
  <c r="G294" i="4"/>
  <c r="L294" i="4"/>
  <c r="Q294" i="4"/>
  <c r="E295" i="4"/>
  <c r="F295" i="4"/>
  <c r="G295" i="4"/>
  <c r="N295" i="4"/>
  <c r="Q295" i="4"/>
  <c r="E296" i="4"/>
  <c r="F296" i="4"/>
  <c r="Q296" i="4"/>
  <c r="E297" i="4"/>
  <c r="F297" i="4"/>
  <c r="Q297" i="4"/>
  <c r="E298" i="4"/>
  <c r="F298" i="4"/>
  <c r="G298" i="4"/>
  <c r="L298" i="4"/>
  <c r="Q298" i="4"/>
  <c r="E299" i="4"/>
  <c r="F299" i="4"/>
  <c r="G299" i="4"/>
  <c r="K299" i="4"/>
  <c r="Q299" i="4"/>
  <c r="E300" i="4"/>
  <c r="F300" i="4"/>
  <c r="Q300" i="4"/>
  <c r="E301" i="4"/>
  <c r="F301" i="4"/>
  <c r="G301" i="4"/>
  <c r="N301" i="4"/>
  <c r="Q301" i="4"/>
  <c r="E302" i="4"/>
  <c r="F302" i="4"/>
  <c r="G302" i="4"/>
  <c r="K302" i="4"/>
  <c r="Q302" i="4"/>
  <c r="E303" i="4"/>
  <c r="F303" i="4"/>
  <c r="G303" i="4"/>
  <c r="K303" i="4"/>
  <c r="Q303" i="4"/>
  <c r="E304" i="4"/>
  <c r="F304" i="4"/>
  <c r="Q304" i="4"/>
  <c r="E305" i="4"/>
  <c r="F305" i="4"/>
  <c r="Q305" i="4"/>
  <c r="E306" i="4"/>
  <c r="F306" i="4"/>
  <c r="G306" i="4"/>
  <c r="N306" i="4"/>
  <c r="Q306" i="4"/>
  <c r="E307" i="4"/>
  <c r="F307" i="4"/>
  <c r="G307" i="4"/>
  <c r="N307" i="4"/>
  <c r="Q307" i="4"/>
  <c r="E308" i="4"/>
  <c r="F308" i="4"/>
  <c r="Q308" i="4"/>
  <c r="E309" i="4"/>
  <c r="F309" i="4"/>
  <c r="G309" i="4"/>
  <c r="N309" i="4"/>
  <c r="Q309" i="4"/>
  <c r="E310" i="4"/>
  <c r="F310" i="4"/>
  <c r="G310" i="4"/>
  <c r="N310" i="4"/>
  <c r="Q310" i="4"/>
  <c r="E311" i="4"/>
  <c r="F311" i="4"/>
  <c r="G311" i="4"/>
  <c r="N311" i="4"/>
  <c r="Q311" i="4"/>
  <c r="E312" i="4"/>
  <c r="F312" i="4"/>
  <c r="Q312" i="4"/>
  <c r="E313" i="4"/>
  <c r="F313" i="4"/>
  <c r="Q313" i="4"/>
  <c r="E314" i="4"/>
  <c r="F314" i="4"/>
  <c r="G314" i="4"/>
  <c r="N314" i="4"/>
  <c r="Q314" i="4"/>
  <c r="E315" i="4"/>
  <c r="F315" i="4"/>
  <c r="G315" i="4"/>
  <c r="N315" i="4"/>
  <c r="Q315" i="4"/>
  <c r="E316" i="4"/>
  <c r="F316" i="4"/>
  <c r="Q316" i="4"/>
  <c r="E317" i="4"/>
  <c r="F317" i="4"/>
  <c r="G317" i="4"/>
  <c r="N317" i="4"/>
  <c r="Q317" i="4"/>
  <c r="E318" i="4"/>
  <c r="F318" i="4"/>
  <c r="G318" i="4"/>
  <c r="K318" i="4"/>
  <c r="Q318" i="4"/>
  <c r="E319" i="4"/>
  <c r="F319" i="4"/>
  <c r="G319" i="4"/>
  <c r="K319" i="4"/>
  <c r="Q319" i="4"/>
  <c r="E320" i="4"/>
  <c r="F320" i="4"/>
  <c r="Q320" i="4"/>
  <c r="E321" i="4"/>
  <c r="F321" i="4"/>
  <c r="Q321" i="4"/>
  <c r="E322" i="4"/>
  <c r="F322" i="4"/>
  <c r="G322" i="4"/>
  <c r="N322" i="4"/>
  <c r="Q322" i="4"/>
  <c r="E323" i="4"/>
  <c r="F323" i="4"/>
  <c r="G323" i="4"/>
  <c r="L323" i="4"/>
  <c r="Q323" i="4"/>
  <c r="E324" i="4"/>
  <c r="F324" i="4"/>
  <c r="Q324" i="4"/>
  <c r="E325" i="4"/>
  <c r="F325" i="4"/>
  <c r="G325" i="4"/>
  <c r="N325" i="4"/>
  <c r="Q325" i="4"/>
  <c r="E326" i="4"/>
  <c r="F326" i="4"/>
  <c r="G326" i="4"/>
  <c r="N326" i="4"/>
  <c r="Q326" i="4"/>
  <c r="E327" i="4"/>
  <c r="F327" i="4"/>
  <c r="G327" i="4"/>
  <c r="N327" i="4"/>
  <c r="Q327" i="4"/>
  <c r="E328" i="4"/>
  <c r="F328" i="4"/>
  <c r="Q328" i="4"/>
  <c r="E329" i="4"/>
  <c r="F329" i="4"/>
  <c r="Q329" i="4"/>
  <c r="E330" i="4"/>
  <c r="F330" i="4"/>
  <c r="G330" i="4"/>
  <c r="L330" i="4"/>
  <c r="Q330" i="4"/>
  <c r="E331" i="4"/>
  <c r="F331" i="4"/>
  <c r="G331" i="4"/>
  <c r="L331" i="4"/>
  <c r="Q331" i="4"/>
  <c r="E332" i="4"/>
  <c r="F332" i="4"/>
  <c r="Q332" i="4"/>
  <c r="E333" i="4"/>
  <c r="F333" i="4"/>
  <c r="G333" i="4"/>
  <c r="N333" i="4"/>
  <c r="Q333" i="4"/>
  <c r="E334" i="4"/>
  <c r="F334" i="4"/>
  <c r="G334" i="4"/>
  <c r="L334" i="4"/>
  <c r="Q334" i="4"/>
  <c r="E335" i="4"/>
  <c r="F335" i="4"/>
  <c r="G335" i="4"/>
  <c r="L335" i="4"/>
  <c r="Q335" i="4"/>
  <c r="E336" i="4"/>
  <c r="F336" i="4"/>
  <c r="Q336" i="4"/>
  <c r="E337" i="4"/>
  <c r="F337" i="4"/>
  <c r="Q337" i="4"/>
  <c r="E338" i="4"/>
  <c r="F338" i="4"/>
  <c r="G338" i="4"/>
  <c r="L338" i="4"/>
  <c r="Q338" i="4"/>
  <c r="E339" i="4"/>
  <c r="F339" i="4"/>
  <c r="G339" i="4"/>
  <c r="L339" i="4"/>
  <c r="Q339" i="4"/>
  <c r="E340" i="4"/>
  <c r="F340" i="4"/>
  <c r="Q340" i="4"/>
  <c r="E341" i="4"/>
  <c r="F341" i="4"/>
  <c r="G341" i="4"/>
  <c r="N341" i="4"/>
  <c r="Q341" i="4"/>
  <c r="E342" i="4"/>
  <c r="F342" i="4"/>
  <c r="G342" i="4"/>
  <c r="N342" i="4"/>
  <c r="Q342" i="4"/>
  <c r="E343" i="4"/>
  <c r="F343" i="4"/>
  <c r="G343" i="4"/>
  <c r="N343" i="4"/>
  <c r="Q343" i="4"/>
  <c r="E344" i="4"/>
  <c r="F344" i="4"/>
  <c r="Q344" i="4"/>
  <c r="E345" i="4"/>
  <c r="F345" i="4"/>
  <c r="Q345" i="4"/>
  <c r="E346" i="4"/>
  <c r="F346" i="4"/>
  <c r="G346" i="4"/>
  <c r="L346" i="4"/>
  <c r="Q346" i="4"/>
  <c r="E347" i="4"/>
  <c r="F347" i="4"/>
  <c r="G347" i="4"/>
  <c r="N347" i="4"/>
  <c r="Q347" i="4"/>
  <c r="E348" i="4"/>
  <c r="F348" i="4"/>
  <c r="Q348" i="4"/>
  <c r="E349" i="4"/>
  <c r="F349" i="4"/>
  <c r="G349" i="4"/>
  <c r="N349" i="4"/>
  <c r="Q349" i="4"/>
  <c r="E350" i="4"/>
  <c r="F350" i="4"/>
  <c r="G350" i="4"/>
  <c r="N350" i="4"/>
  <c r="Q350" i="4"/>
  <c r="E351" i="4"/>
  <c r="F351" i="4"/>
  <c r="G351" i="4"/>
  <c r="K351" i="4"/>
  <c r="Q351" i="4"/>
  <c r="E352" i="4"/>
  <c r="F352" i="4"/>
  <c r="Q352" i="4"/>
  <c r="E353" i="4"/>
  <c r="F353" i="4"/>
  <c r="Q353" i="4"/>
  <c r="E354" i="4"/>
  <c r="F354" i="4"/>
  <c r="G354" i="4"/>
  <c r="K354" i="4"/>
  <c r="Q354" i="4"/>
  <c r="E355" i="4"/>
  <c r="F355" i="4"/>
  <c r="G355" i="4"/>
  <c r="N355" i="4"/>
  <c r="Q355" i="4"/>
  <c r="E356" i="4"/>
  <c r="F356" i="4"/>
  <c r="Q356" i="4"/>
  <c r="E357" i="4"/>
  <c r="F357" i="4"/>
  <c r="G357" i="4"/>
  <c r="K357" i="4"/>
  <c r="Q357" i="4"/>
  <c r="E358" i="4"/>
  <c r="F358" i="4"/>
  <c r="G358" i="4"/>
  <c r="K358" i="4"/>
  <c r="Q358" i="4"/>
  <c r="E359" i="4"/>
  <c r="F359" i="4"/>
  <c r="G359" i="4"/>
  <c r="L359" i="4"/>
  <c r="Q359" i="4"/>
  <c r="E360" i="4"/>
  <c r="F360" i="4"/>
  <c r="Q360" i="4"/>
  <c r="E361" i="4"/>
  <c r="F361" i="4"/>
  <c r="Q361" i="4"/>
  <c r="E362" i="4"/>
  <c r="F362" i="4"/>
  <c r="G362" i="4"/>
  <c r="K362" i="4"/>
  <c r="Q362" i="4"/>
  <c r="E363" i="4"/>
  <c r="F363" i="4"/>
  <c r="G363" i="4"/>
  <c r="L363" i="4"/>
  <c r="Q363" i="4"/>
  <c r="E364" i="4"/>
  <c r="F364" i="4"/>
  <c r="Q364" i="4"/>
  <c r="E365" i="4"/>
  <c r="F365" i="4"/>
  <c r="G365" i="4"/>
  <c r="K365" i="4"/>
  <c r="Q365" i="4"/>
  <c r="E366" i="4"/>
  <c r="F366" i="4"/>
  <c r="G366" i="4"/>
  <c r="K366" i="4"/>
  <c r="Q366" i="4"/>
  <c r="E367" i="4"/>
  <c r="F367" i="4"/>
  <c r="G367" i="4"/>
  <c r="L367" i="4"/>
  <c r="Q367" i="4"/>
  <c r="E368" i="4"/>
  <c r="F368" i="4"/>
  <c r="G368" i="4"/>
  <c r="J368" i="4"/>
  <c r="Q368" i="4"/>
  <c r="E369" i="4"/>
  <c r="F369" i="4"/>
  <c r="Q369" i="4"/>
  <c r="E370" i="4"/>
  <c r="F370" i="4"/>
  <c r="G370" i="4"/>
  <c r="L370" i="4"/>
  <c r="Q370" i="4"/>
  <c r="E371" i="4"/>
  <c r="F371" i="4"/>
  <c r="G371" i="4"/>
  <c r="L371" i="4"/>
  <c r="Q371" i="4"/>
  <c r="E372" i="4"/>
  <c r="F372" i="4"/>
  <c r="Q372" i="4"/>
  <c r="E373" i="4"/>
  <c r="F373" i="4"/>
  <c r="G373" i="4"/>
  <c r="K373" i="4"/>
  <c r="Q373" i="4"/>
  <c r="E374" i="4"/>
  <c r="F374" i="4"/>
  <c r="G374" i="4"/>
  <c r="N374" i="4"/>
  <c r="Q374" i="4"/>
  <c r="E375" i="4"/>
  <c r="F375" i="4"/>
  <c r="G375" i="4"/>
  <c r="L375" i="4"/>
  <c r="Q375" i="4"/>
  <c r="E376" i="4"/>
  <c r="F376" i="4"/>
  <c r="Q376" i="4"/>
  <c r="E377" i="4"/>
  <c r="F377" i="4"/>
  <c r="G377" i="4"/>
  <c r="N377" i="4"/>
  <c r="Q377" i="4"/>
  <c r="E378" i="4"/>
  <c r="F378" i="4"/>
  <c r="G378" i="4"/>
  <c r="K378" i="4"/>
  <c r="Q378" i="4"/>
  <c r="E379" i="4"/>
  <c r="F379" i="4"/>
  <c r="G379" i="4"/>
  <c r="J379" i="4"/>
  <c r="Q379" i="4"/>
  <c r="E380" i="4"/>
  <c r="F380" i="4"/>
  <c r="Q380" i="4"/>
  <c r="E381" i="4"/>
  <c r="F381" i="4"/>
  <c r="G381" i="4"/>
  <c r="L381" i="4"/>
  <c r="Q381" i="4"/>
  <c r="E382" i="4"/>
  <c r="F382" i="4"/>
  <c r="Q382" i="4"/>
  <c r="E383" i="4"/>
  <c r="F383" i="4"/>
  <c r="Q383" i="4"/>
  <c r="E384" i="4"/>
  <c r="F384" i="4"/>
  <c r="Q384" i="4"/>
  <c r="E385" i="4"/>
  <c r="F385" i="4"/>
  <c r="G385" i="4"/>
  <c r="K385" i="4"/>
  <c r="Q385" i="4"/>
  <c r="E386" i="4"/>
  <c r="F386" i="4"/>
  <c r="Q386" i="4"/>
  <c r="E387" i="4"/>
  <c r="F387" i="4"/>
  <c r="Q387" i="4"/>
  <c r="E388" i="4"/>
  <c r="F388" i="4"/>
  <c r="Q388" i="4"/>
  <c r="E389" i="4"/>
  <c r="F389" i="4"/>
  <c r="G389" i="4"/>
  <c r="N389" i="4"/>
  <c r="Q389" i="4"/>
  <c r="E390" i="4"/>
  <c r="F390" i="4"/>
  <c r="Q390" i="4"/>
  <c r="E391" i="4"/>
  <c r="F391" i="4"/>
  <c r="Q391" i="4"/>
  <c r="E392" i="4"/>
  <c r="F392" i="4"/>
  <c r="G392" i="4"/>
  <c r="K392" i="4"/>
  <c r="Q392" i="4"/>
  <c r="E393" i="4"/>
  <c r="F393" i="4"/>
  <c r="G393" i="4"/>
  <c r="N393" i="4"/>
  <c r="Q393" i="4"/>
  <c r="E394" i="4"/>
  <c r="F394" i="4"/>
  <c r="G394" i="4"/>
  <c r="L394" i="4"/>
  <c r="Q394" i="4"/>
  <c r="E395" i="4"/>
  <c r="F395" i="4"/>
  <c r="Q395" i="4"/>
  <c r="E396" i="4"/>
  <c r="F396" i="4"/>
  <c r="G396" i="4"/>
  <c r="K396" i="4"/>
  <c r="Q396" i="4"/>
  <c r="E397" i="4"/>
  <c r="F397" i="4"/>
  <c r="G397" i="4"/>
  <c r="K397" i="4"/>
  <c r="Q397" i="4"/>
  <c r="E398" i="4"/>
  <c r="F398" i="4"/>
  <c r="G398" i="4"/>
  <c r="N398" i="4"/>
  <c r="Q398" i="4"/>
  <c r="E399" i="4"/>
  <c r="F399" i="4"/>
  <c r="Q399" i="4"/>
  <c r="E400" i="4"/>
  <c r="F400" i="4"/>
  <c r="G400" i="4"/>
  <c r="L400" i="4"/>
  <c r="Q400" i="4"/>
  <c r="E401" i="4"/>
  <c r="F401" i="4"/>
  <c r="G401" i="4"/>
  <c r="N401" i="4"/>
  <c r="Q401" i="4"/>
  <c r="E402" i="4"/>
  <c r="F402" i="4"/>
  <c r="G402" i="4"/>
  <c r="N402" i="4"/>
  <c r="Q402" i="4"/>
  <c r="E403" i="4"/>
  <c r="F403" i="4"/>
  <c r="Q403" i="4"/>
  <c r="E404" i="4"/>
  <c r="F404" i="4"/>
  <c r="G404" i="4"/>
  <c r="N404" i="4"/>
  <c r="Q404" i="4"/>
  <c r="E405" i="4"/>
  <c r="F405" i="4"/>
  <c r="G405" i="4"/>
  <c r="K405" i="4"/>
  <c r="Q405" i="4"/>
  <c r="E406" i="4"/>
  <c r="F406" i="4"/>
  <c r="G406" i="4"/>
  <c r="K406" i="4"/>
  <c r="Q406" i="4"/>
  <c r="E407" i="4"/>
  <c r="F407" i="4"/>
  <c r="Q407" i="4"/>
  <c r="E408" i="4"/>
  <c r="F408" i="4"/>
  <c r="G408" i="4"/>
  <c r="L408" i="4"/>
  <c r="Q408" i="4"/>
  <c r="E409" i="4"/>
  <c r="F409" i="4"/>
  <c r="G409" i="4"/>
  <c r="K409" i="4"/>
  <c r="Q409" i="4"/>
  <c r="E410" i="4"/>
  <c r="F410" i="4"/>
  <c r="G410" i="4"/>
  <c r="K410" i="4"/>
  <c r="Q410" i="4"/>
  <c r="E411" i="4"/>
  <c r="F411" i="4"/>
  <c r="P411" i="4"/>
  <c r="Q411" i="4"/>
  <c r="E412" i="4"/>
  <c r="F412" i="4"/>
  <c r="G412" i="4"/>
  <c r="L412" i="4"/>
  <c r="Q412" i="4"/>
  <c r="E413" i="4"/>
  <c r="F413" i="4"/>
  <c r="G413" i="4"/>
  <c r="N413" i="4"/>
  <c r="Q413" i="4"/>
  <c r="E414" i="4"/>
  <c r="F414" i="4"/>
  <c r="G414" i="4"/>
  <c r="K414" i="4"/>
  <c r="Q414" i="4"/>
  <c r="E415" i="4"/>
  <c r="F415" i="4"/>
  <c r="Q415" i="4"/>
  <c r="E416" i="4"/>
  <c r="F416" i="4"/>
  <c r="G416" i="4"/>
  <c r="K416" i="4"/>
  <c r="Q416" i="4"/>
  <c r="E417" i="4"/>
  <c r="F417" i="4"/>
  <c r="G417" i="4"/>
  <c r="N417" i="4"/>
  <c r="Q417" i="4"/>
  <c r="E418" i="4"/>
  <c r="F418" i="4"/>
  <c r="G418" i="4"/>
  <c r="L418" i="4"/>
  <c r="Q418" i="4"/>
  <c r="E419" i="4"/>
  <c r="F419" i="4"/>
  <c r="Q419" i="4"/>
  <c r="E420" i="4"/>
  <c r="F420" i="4"/>
  <c r="Q420" i="4"/>
  <c r="E421" i="4"/>
  <c r="F421" i="4"/>
  <c r="Q421" i="4"/>
  <c r="E422" i="4"/>
  <c r="F422" i="4"/>
  <c r="G422" i="4"/>
  <c r="N422" i="4"/>
  <c r="Q422" i="4"/>
  <c r="E423" i="4"/>
  <c r="F423" i="4"/>
  <c r="G423" i="4"/>
  <c r="N423" i="4"/>
  <c r="Q423" i="4"/>
  <c r="E424" i="4"/>
  <c r="F424" i="4"/>
  <c r="Q424" i="4"/>
  <c r="E425" i="4"/>
  <c r="F425" i="4"/>
  <c r="G425" i="4"/>
  <c r="N425" i="4"/>
  <c r="Q425" i="4"/>
  <c r="E426" i="4"/>
  <c r="F426" i="4"/>
  <c r="G426" i="4"/>
  <c r="N426" i="4"/>
  <c r="Q426" i="4"/>
  <c r="E427" i="4"/>
  <c r="F427" i="4"/>
  <c r="G427" i="4"/>
  <c r="N427" i="4"/>
  <c r="Q427" i="4"/>
  <c r="E428" i="4"/>
  <c r="F428" i="4"/>
  <c r="Q428" i="4"/>
  <c r="E429" i="4"/>
  <c r="F429" i="4"/>
  <c r="G429" i="4"/>
  <c r="N429" i="4"/>
  <c r="Q429" i="4"/>
  <c r="E430" i="4"/>
  <c r="F430" i="4"/>
  <c r="Q430" i="4"/>
  <c r="E431" i="4"/>
  <c r="F431" i="4"/>
  <c r="Q431" i="4"/>
  <c r="E432" i="4"/>
  <c r="F432" i="4"/>
  <c r="Q432" i="4"/>
  <c r="E433" i="4"/>
  <c r="F433" i="4"/>
  <c r="Q433" i="4"/>
  <c r="E434" i="4"/>
  <c r="F434" i="4"/>
  <c r="Q434" i="4"/>
  <c r="E435" i="4"/>
  <c r="F435" i="4"/>
  <c r="Q435" i="4"/>
  <c r="E436" i="4"/>
  <c r="F436" i="4"/>
  <c r="G436" i="4"/>
  <c r="L436" i="4"/>
  <c r="Q436" i="4"/>
  <c r="E437" i="4"/>
  <c r="F437" i="4"/>
  <c r="Q437" i="4"/>
  <c r="E438" i="4"/>
  <c r="F438" i="4"/>
  <c r="Q438" i="4"/>
  <c r="E439" i="4"/>
  <c r="F439" i="4"/>
  <c r="Q439" i="4"/>
  <c r="E440" i="4"/>
  <c r="F440" i="4"/>
  <c r="G440" i="4"/>
  <c r="K440" i="4"/>
  <c r="Q440" i="4"/>
  <c r="E441" i="4"/>
  <c r="F441" i="4"/>
  <c r="G441" i="4"/>
  <c r="K441" i="4"/>
  <c r="Q441" i="4"/>
  <c r="E442" i="4"/>
  <c r="F442" i="4"/>
  <c r="Q442" i="4"/>
  <c r="E443" i="4"/>
  <c r="F443" i="4"/>
  <c r="G443" i="4"/>
  <c r="L443" i="4"/>
  <c r="Q443" i="4"/>
  <c r="E444" i="4"/>
  <c r="F444" i="4"/>
  <c r="Q444" i="4"/>
  <c r="E445" i="4"/>
  <c r="F445" i="4"/>
  <c r="Q445" i="4"/>
  <c r="E446" i="4"/>
  <c r="F446" i="4"/>
  <c r="Q446" i="4"/>
  <c r="E447" i="4"/>
  <c r="F447" i="4"/>
  <c r="Q447" i="4"/>
  <c r="E448" i="4"/>
  <c r="F448" i="4"/>
  <c r="G448" i="4"/>
  <c r="K448" i="4"/>
  <c r="Q448" i="4"/>
  <c r="E449" i="4"/>
  <c r="F449" i="4"/>
  <c r="Q449" i="4"/>
  <c r="E450" i="4"/>
  <c r="F450" i="4"/>
  <c r="Q450" i="4"/>
  <c r="E451" i="4"/>
  <c r="F451" i="4"/>
  <c r="Q451" i="4"/>
  <c r="E452" i="4"/>
  <c r="F452" i="4"/>
  <c r="G452" i="4"/>
  <c r="L452" i="4"/>
  <c r="Q452" i="4"/>
  <c r="E453" i="4"/>
  <c r="F453" i="4"/>
  <c r="Q453" i="4"/>
  <c r="E454" i="4"/>
  <c r="F454" i="4"/>
  <c r="Q454" i="4"/>
  <c r="E455" i="4"/>
  <c r="F455" i="4"/>
  <c r="G455" i="4"/>
  <c r="K455" i="4"/>
  <c r="Q455" i="4"/>
  <c r="E456" i="4"/>
  <c r="F456" i="4"/>
  <c r="G456" i="4"/>
  <c r="K456" i="4"/>
  <c r="P456" i="4"/>
  <c r="Q456" i="4"/>
  <c r="E457" i="4"/>
  <c r="F457" i="4"/>
  <c r="G457" i="4"/>
  <c r="K457" i="4"/>
  <c r="Q457" i="4"/>
  <c r="E458" i="4"/>
  <c r="F458" i="4"/>
  <c r="Q458" i="4"/>
  <c r="E459" i="4"/>
  <c r="F459" i="4"/>
  <c r="G459" i="4"/>
  <c r="K459" i="4"/>
  <c r="Q459" i="4"/>
  <c r="E460" i="4"/>
  <c r="F460" i="4"/>
  <c r="G460" i="4"/>
  <c r="K460" i="4"/>
  <c r="Q460" i="4"/>
  <c r="E461" i="4"/>
  <c r="F461" i="4"/>
  <c r="G461" i="4"/>
  <c r="L461" i="4"/>
  <c r="Q461" i="4"/>
  <c r="E462" i="4"/>
  <c r="F462" i="4"/>
  <c r="Q462" i="4"/>
  <c r="E463" i="4"/>
  <c r="F463" i="4"/>
  <c r="G463" i="4"/>
  <c r="N463" i="4"/>
  <c r="Q463" i="4"/>
  <c r="E464" i="4"/>
  <c r="F464" i="4"/>
  <c r="G464" i="4"/>
  <c r="J464" i="4"/>
  <c r="Q464" i="4"/>
  <c r="E465" i="4"/>
  <c r="F465" i="4"/>
  <c r="Q465" i="4"/>
  <c r="E466" i="4"/>
  <c r="F466" i="4"/>
  <c r="Q466" i="4"/>
  <c r="E467" i="4"/>
  <c r="F467" i="4"/>
  <c r="G467" i="4"/>
  <c r="K467" i="4"/>
  <c r="Q467" i="4"/>
  <c r="E468" i="4"/>
  <c r="F468" i="4"/>
  <c r="Q468" i="4"/>
  <c r="E469" i="4"/>
  <c r="F469" i="4"/>
  <c r="Q469" i="4"/>
  <c r="E470" i="4"/>
  <c r="F470" i="4"/>
  <c r="Q470" i="4"/>
  <c r="E471" i="4"/>
  <c r="F471" i="4"/>
  <c r="G471" i="4"/>
  <c r="J471" i="4"/>
  <c r="Q471" i="4"/>
  <c r="E472" i="4"/>
  <c r="F472" i="4"/>
  <c r="Q472" i="4"/>
  <c r="E473" i="4"/>
  <c r="F473" i="4"/>
  <c r="Q473" i="4"/>
  <c r="E474" i="4"/>
  <c r="F474" i="4"/>
  <c r="G474" i="4"/>
  <c r="K474" i="4"/>
  <c r="Q474" i="4"/>
  <c r="E475" i="4"/>
  <c r="F475" i="4"/>
  <c r="Q475" i="4"/>
  <c r="E476" i="4"/>
  <c r="F476" i="4"/>
  <c r="Q476" i="4"/>
  <c r="E477" i="4"/>
  <c r="F477" i="4"/>
  <c r="Q477" i="4"/>
  <c r="E478" i="4"/>
  <c r="F478" i="4"/>
  <c r="G478" i="4"/>
  <c r="K478" i="4"/>
  <c r="Q478" i="4"/>
  <c r="E479" i="4"/>
  <c r="F479" i="4"/>
  <c r="Q479" i="4"/>
  <c r="E480" i="4"/>
  <c r="F480" i="4"/>
  <c r="Q480" i="4"/>
  <c r="E481" i="4"/>
  <c r="F481" i="4"/>
  <c r="Q481" i="4"/>
  <c r="E482" i="4"/>
  <c r="F482" i="4"/>
  <c r="G482" i="4"/>
  <c r="K482" i="4"/>
  <c r="Q482" i="4"/>
  <c r="E483" i="4"/>
  <c r="F483" i="4"/>
  <c r="Q483" i="4"/>
  <c r="E484" i="4"/>
  <c r="F484" i="4"/>
  <c r="Q484" i="4"/>
  <c r="E485" i="4"/>
  <c r="F485" i="4"/>
  <c r="Q485" i="4"/>
  <c r="E486" i="4"/>
  <c r="F486" i="4"/>
  <c r="G486" i="4"/>
  <c r="K486" i="4"/>
  <c r="Q486" i="4"/>
  <c r="E487" i="4"/>
  <c r="F487" i="4"/>
  <c r="Q487" i="4"/>
  <c r="E488" i="4"/>
  <c r="F488" i="4"/>
  <c r="Q488" i="4"/>
  <c r="E489" i="4"/>
  <c r="F489" i="4"/>
  <c r="Q489" i="4"/>
  <c r="E490" i="4"/>
  <c r="F490" i="4"/>
  <c r="Q490" i="4"/>
  <c r="E491" i="4"/>
  <c r="F491" i="4"/>
  <c r="Q491" i="4"/>
  <c r="E492" i="4"/>
  <c r="F492" i="4"/>
  <c r="G492" i="4"/>
  <c r="N492" i="4"/>
  <c r="Q492" i="4"/>
  <c r="E493" i="4"/>
  <c r="F493" i="4"/>
  <c r="Q493" i="4"/>
  <c r="E494" i="4"/>
  <c r="F494" i="4"/>
  <c r="Q494" i="4"/>
  <c r="E495" i="4"/>
  <c r="F495" i="4"/>
  <c r="Q495" i="4"/>
  <c r="E496" i="4"/>
  <c r="F496" i="4"/>
  <c r="Q496" i="4"/>
  <c r="E497" i="4"/>
  <c r="F497" i="4"/>
  <c r="G497" i="4"/>
  <c r="J497" i="4"/>
  <c r="Q497" i="4"/>
  <c r="E498" i="4"/>
  <c r="F498" i="4"/>
  <c r="G498" i="4"/>
  <c r="J498" i="4"/>
  <c r="Q498" i="4"/>
  <c r="E499" i="4"/>
  <c r="F499" i="4"/>
  <c r="G499" i="4"/>
  <c r="J499" i="4"/>
  <c r="Q499" i="4"/>
  <c r="E500" i="4"/>
  <c r="F500" i="4"/>
  <c r="Q500" i="4"/>
  <c r="E501" i="4"/>
  <c r="F501" i="4"/>
  <c r="G501" i="4"/>
  <c r="J501" i="4"/>
  <c r="Q501" i="4"/>
  <c r="E502" i="4"/>
  <c r="F502" i="4"/>
  <c r="G502" i="4"/>
  <c r="J502" i="4"/>
  <c r="Q502" i="4"/>
  <c r="E503" i="4"/>
  <c r="F503" i="4"/>
  <c r="G503" i="4"/>
  <c r="N503" i="4"/>
  <c r="Q503" i="4"/>
  <c r="E504" i="4"/>
  <c r="F504" i="4"/>
  <c r="Q504" i="4"/>
  <c r="E505" i="4"/>
  <c r="F505" i="4"/>
  <c r="G505" i="4"/>
  <c r="M505" i="4"/>
  <c r="Q505" i="4"/>
  <c r="E506" i="4"/>
  <c r="F506" i="4"/>
  <c r="Q506" i="4"/>
  <c r="E507" i="4"/>
  <c r="F507" i="4"/>
  <c r="G507" i="4"/>
  <c r="J507" i="4"/>
  <c r="Q507" i="4"/>
  <c r="E508" i="4"/>
  <c r="F508" i="4"/>
  <c r="Q508" i="4"/>
  <c r="E509" i="4"/>
  <c r="F509" i="4"/>
  <c r="G509" i="4"/>
  <c r="N509" i="4"/>
  <c r="Q509" i="4"/>
  <c r="E510" i="4"/>
  <c r="F510" i="4"/>
  <c r="Q510" i="4"/>
  <c r="E511" i="4"/>
  <c r="F511" i="4"/>
  <c r="G511" i="4"/>
  <c r="N511" i="4"/>
  <c r="Q511" i="4"/>
  <c r="E512" i="4"/>
  <c r="F512" i="4"/>
  <c r="Q512" i="4"/>
  <c r="E513" i="4"/>
  <c r="F513" i="4"/>
  <c r="G513" i="4"/>
  <c r="N513" i="4"/>
  <c r="Q513" i="4"/>
  <c r="E514" i="4"/>
  <c r="F514" i="4"/>
  <c r="Q514" i="4"/>
  <c r="E515" i="4"/>
  <c r="F515" i="4"/>
  <c r="G515" i="4"/>
  <c r="J515" i="4"/>
  <c r="Q515" i="4"/>
  <c r="E516" i="4"/>
  <c r="F516" i="4"/>
  <c r="Q516" i="4"/>
  <c r="E517" i="4"/>
  <c r="F517" i="4"/>
  <c r="G517" i="4"/>
  <c r="J517" i="4"/>
  <c r="Q517" i="4"/>
  <c r="E518" i="4"/>
  <c r="F518" i="4"/>
  <c r="Q518" i="4"/>
  <c r="E519" i="4"/>
  <c r="F519" i="4"/>
  <c r="G519" i="4"/>
  <c r="J519" i="4"/>
  <c r="Q519" i="4"/>
  <c r="E520" i="4"/>
  <c r="F520" i="4"/>
  <c r="Q520" i="4"/>
  <c r="E521" i="4"/>
  <c r="F521" i="4"/>
  <c r="G521" i="4"/>
  <c r="J521" i="4"/>
  <c r="Q521" i="4"/>
  <c r="E522" i="4"/>
  <c r="F522" i="4"/>
  <c r="Q522" i="4"/>
  <c r="E523" i="4"/>
  <c r="F523" i="4"/>
  <c r="G523" i="4"/>
  <c r="N523" i="4"/>
  <c r="Q523" i="4"/>
  <c r="E524" i="4"/>
  <c r="F524" i="4"/>
  <c r="Q524" i="4"/>
  <c r="E525" i="4"/>
  <c r="F525" i="4"/>
  <c r="G525" i="4"/>
  <c r="J525" i="4"/>
  <c r="Q525" i="4"/>
  <c r="E526" i="4"/>
  <c r="F526" i="4"/>
  <c r="Q526" i="4"/>
  <c r="E527" i="4"/>
  <c r="F527" i="4"/>
  <c r="G527" i="4"/>
  <c r="J527" i="4"/>
  <c r="Q527" i="4"/>
  <c r="E528" i="4"/>
  <c r="F528" i="4"/>
  <c r="Q528" i="4"/>
  <c r="E529" i="4"/>
  <c r="F529" i="4"/>
  <c r="G529" i="4"/>
  <c r="J529" i="4"/>
  <c r="Q529" i="4"/>
  <c r="E530" i="4"/>
  <c r="F530" i="4"/>
  <c r="Q530" i="4"/>
  <c r="E531" i="4"/>
  <c r="F531" i="4"/>
  <c r="G531" i="4"/>
  <c r="J531" i="4"/>
  <c r="Q531" i="4"/>
  <c r="E532" i="4"/>
  <c r="F532" i="4"/>
  <c r="Q532" i="4"/>
  <c r="E533" i="4"/>
  <c r="F533" i="4"/>
  <c r="G533" i="4"/>
  <c r="J533" i="4"/>
  <c r="Q533" i="4"/>
  <c r="E534" i="4"/>
  <c r="F534" i="4"/>
  <c r="Q534" i="4"/>
  <c r="E535" i="4"/>
  <c r="F535" i="4"/>
  <c r="G535" i="4"/>
  <c r="J535" i="4"/>
  <c r="Q535" i="4"/>
  <c r="E536" i="4"/>
  <c r="F536" i="4"/>
  <c r="Q536" i="4"/>
  <c r="E537" i="4"/>
  <c r="F537" i="4"/>
  <c r="G537" i="4"/>
  <c r="J537" i="4"/>
  <c r="Q537" i="4"/>
  <c r="E538" i="4"/>
  <c r="F538" i="4"/>
  <c r="Q538" i="4"/>
  <c r="E539" i="4"/>
  <c r="F539" i="4"/>
  <c r="G539" i="4"/>
  <c r="J539" i="4"/>
  <c r="Q539" i="4"/>
  <c r="E540" i="4"/>
  <c r="F540" i="4"/>
  <c r="Q540" i="4"/>
  <c r="E541" i="4"/>
  <c r="F541" i="4"/>
  <c r="G541" i="4"/>
  <c r="J541" i="4"/>
  <c r="Q541" i="4"/>
  <c r="E542" i="4"/>
  <c r="F542" i="4"/>
  <c r="Q542" i="4"/>
  <c r="E543" i="4"/>
  <c r="F543" i="4"/>
  <c r="G543" i="4"/>
  <c r="J543" i="4"/>
  <c r="Q543" i="4"/>
  <c r="E544" i="4"/>
  <c r="F544" i="4"/>
  <c r="Q544" i="4"/>
  <c r="E545" i="4"/>
  <c r="F545" i="4"/>
  <c r="G545" i="4"/>
  <c r="J545" i="4"/>
  <c r="Q545" i="4"/>
  <c r="E546" i="4"/>
  <c r="F546" i="4"/>
  <c r="Q546" i="4"/>
  <c r="E547" i="4"/>
  <c r="F547" i="4"/>
  <c r="Q547" i="4"/>
  <c r="E548" i="4"/>
  <c r="F548" i="4"/>
  <c r="Q548" i="4"/>
  <c r="E549" i="4"/>
  <c r="F549" i="4"/>
  <c r="G549" i="4"/>
  <c r="J549" i="4"/>
  <c r="Q549" i="4"/>
  <c r="E550" i="4"/>
  <c r="F550" i="4"/>
  <c r="Q550" i="4"/>
  <c r="E551" i="4"/>
  <c r="F551" i="4"/>
  <c r="Q551" i="4"/>
  <c r="E552" i="4"/>
  <c r="F552" i="4"/>
  <c r="Q552" i="4"/>
  <c r="E553" i="4"/>
  <c r="F553" i="4"/>
  <c r="G553" i="4"/>
  <c r="J553" i="4"/>
  <c r="Q553" i="4"/>
  <c r="E554" i="4"/>
  <c r="F554" i="4"/>
  <c r="Q554" i="4"/>
  <c r="E555" i="4"/>
  <c r="F555" i="4"/>
  <c r="Q555" i="4"/>
  <c r="E556" i="4"/>
  <c r="F556" i="4"/>
  <c r="Q556" i="4"/>
  <c r="E557" i="4"/>
  <c r="F557" i="4"/>
  <c r="G557" i="4"/>
  <c r="J557" i="4"/>
  <c r="Q557" i="4"/>
  <c r="E558" i="4"/>
  <c r="F558" i="4"/>
  <c r="Q558" i="4"/>
  <c r="E559" i="4"/>
  <c r="F559" i="4"/>
  <c r="Q559" i="4"/>
  <c r="E560" i="4"/>
  <c r="F560" i="4"/>
  <c r="Q560" i="4"/>
  <c r="E561" i="4"/>
  <c r="F561" i="4"/>
  <c r="G561" i="4"/>
  <c r="J561" i="4"/>
  <c r="Q561" i="4"/>
  <c r="E562" i="4"/>
  <c r="F562" i="4"/>
  <c r="Q562" i="4"/>
  <c r="E563" i="4"/>
  <c r="F563" i="4"/>
  <c r="Q563" i="4"/>
  <c r="E564" i="4"/>
  <c r="F564" i="4"/>
  <c r="Q564" i="4"/>
  <c r="E565" i="4"/>
  <c r="F565" i="4"/>
  <c r="G565" i="4"/>
  <c r="J565" i="4"/>
  <c r="Q565" i="4"/>
  <c r="E566" i="4"/>
  <c r="F566" i="4"/>
  <c r="Q566" i="4"/>
  <c r="E567" i="4"/>
  <c r="F567" i="4"/>
  <c r="Q567" i="4"/>
  <c r="E568" i="4"/>
  <c r="F568" i="4"/>
  <c r="Q568" i="4"/>
  <c r="E569" i="4"/>
  <c r="F569" i="4"/>
  <c r="G569" i="4"/>
  <c r="J569" i="4"/>
  <c r="Q569" i="4"/>
  <c r="E570" i="4"/>
  <c r="F570" i="4"/>
  <c r="Q570" i="4"/>
  <c r="E571" i="4"/>
  <c r="F571" i="4"/>
  <c r="Q571" i="4"/>
  <c r="E572" i="4"/>
  <c r="F572" i="4"/>
  <c r="Q572" i="4"/>
  <c r="E573" i="4"/>
  <c r="F573" i="4"/>
  <c r="G573" i="4"/>
  <c r="J573" i="4"/>
  <c r="Q573" i="4"/>
  <c r="E574" i="4"/>
  <c r="F574" i="4"/>
  <c r="Q574" i="4"/>
  <c r="E575" i="4"/>
  <c r="F575" i="4"/>
  <c r="Q575" i="4"/>
  <c r="E576" i="4"/>
  <c r="F576" i="4"/>
  <c r="Q576" i="4"/>
  <c r="E577" i="4"/>
  <c r="F577" i="4"/>
  <c r="G577" i="4"/>
  <c r="J577" i="4"/>
  <c r="Q577" i="4"/>
  <c r="E578" i="4"/>
  <c r="F578" i="4"/>
  <c r="Q578" i="4"/>
  <c r="E579" i="4"/>
  <c r="F579" i="4"/>
  <c r="Q579" i="4"/>
  <c r="E580" i="4"/>
  <c r="F580" i="4"/>
  <c r="Q580" i="4"/>
  <c r="E581" i="4"/>
  <c r="F581" i="4"/>
  <c r="G581" i="4"/>
  <c r="J581" i="4"/>
  <c r="Q581" i="4"/>
  <c r="E582" i="4"/>
  <c r="F582" i="4"/>
  <c r="Q582" i="4"/>
  <c r="E583" i="4"/>
  <c r="F583" i="4"/>
  <c r="Q583" i="4"/>
  <c r="E584" i="4"/>
  <c r="F584" i="4"/>
  <c r="Q584" i="4"/>
  <c r="E585" i="4"/>
  <c r="F585" i="4"/>
  <c r="G585" i="4"/>
  <c r="J585" i="4"/>
  <c r="Q585" i="4"/>
  <c r="E586" i="4"/>
  <c r="F586" i="4"/>
  <c r="Q586" i="4"/>
  <c r="E587" i="4"/>
  <c r="F587" i="4"/>
  <c r="Q587" i="4"/>
  <c r="E588" i="4"/>
  <c r="F588" i="4"/>
  <c r="Q588" i="4"/>
  <c r="E589" i="4"/>
  <c r="F589" i="4"/>
  <c r="G589" i="4"/>
  <c r="J589" i="4"/>
  <c r="Q589" i="4"/>
  <c r="E590" i="4"/>
  <c r="F590" i="4"/>
  <c r="Q590" i="4"/>
  <c r="E591" i="4"/>
  <c r="F591" i="4"/>
  <c r="Q591" i="4"/>
  <c r="E592" i="4"/>
  <c r="F592" i="4"/>
  <c r="Q592" i="4"/>
  <c r="E593" i="4"/>
  <c r="F593" i="4"/>
  <c r="G593" i="4"/>
  <c r="J593" i="4"/>
  <c r="Q593" i="4"/>
  <c r="E594" i="4"/>
  <c r="F594" i="4"/>
  <c r="Q594" i="4"/>
  <c r="E595" i="4"/>
  <c r="F595" i="4"/>
  <c r="Q595" i="4"/>
  <c r="E596" i="4"/>
  <c r="F596" i="4"/>
  <c r="Q596" i="4"/>
  <c r="E597" i="4"/>
  <c r="F597" i="4"/>
  <c r="P597" i="4"/>
  <c r="R597" i="4" s="1"/>
  <c r="G597" i="4"/>
  <c r="J597" i="4"/>
  <c r="Q597" i="4"/>
  <c r="E598" i="4"/>
  <c r="F598" i="4"/>
  <c r="Q598" i="4"/>
  <c r="E599" i="4"/>
  <c r="F599" i="4"/>
  <c r="Q599" i="4"/>
  <c r="E600" i="4"/>
  <c r="F600" i="4"/>
  <c r="Q600" i="4"/>
  <c r="E601" i="4"/>
  <c r="F601" i="4"/>
  <c r="G601" i="4"/>
  <c r="J601" i="4"/>
  <c r="Q601" i="4"/>
  <c r="E602" i="4"/>
  <c r="F602" i="4"/>
  <c r="Q602" i="4"/>
  <c r="E603" i="4"/>
  <c r="F603" i="4"/>
  <c r="Q603" i="4"/>
  <c r="E604" i="4"/>
  <c r="F604" i="4"/>
  <c r="Q604" i="4"/>
  <c r="E605" i="4"/>
  <c r="F605" i="4"/>
  <c r="G605" i="4"/>
  <c r="J605" i="4"/>
  <c r="Q605" i="4"/>
  <c r="E606" i="4"/>
  <c r="F606" i="4"/>
  <c r="Q606" i="4"/>
  <c r="E607" i="4"/>
  <c r="F607" i="4"/>
  <c r="Q607" i="4"/>
  <c r="E608" i="4"/>
  <c r="F608" i="4"/>
  <c r="Q608" i="4"/>
  <c r="E609" i="4"/>
  <c r="F609" i="4"/>
  <c r="G609" i="4"/>
  <c r="J609" i="4"/>
  <c r="Q609" i="4"/>
  <c r="E610" i="4"/>
  <c r="F610" i="4"/>
  <c r="Q610" i="4"/>
  <c r="E611" i="4"/>
  <c r="F611" i="4"/>
  <c r="Q611" i="4"/>
  <c r="E612" i="4"/>
  <c r="F612" i="4"/>
  <c r="Q612" i="4"/>
  <c r="E613" i="4"/>
  <c r="F613" i="4"/>
  <c r="G613" i="4"/>
  <c r="J613" i="4"/>
  <c r="Q613" i="4"/>
  <c r="E614" i="4"/>
  <c r="F614" i="4"/>
  <c r="Q614" i="4"/>
  <c r="E615" i="4"/>
  <c r="F615" i="4"/>
  <c r="Q615" i="4"/>
  <c r="E616" i="4"/>
  <c r="F616" i="4"/>
  <c r="Q616" i="4"/>
  <c r="E617" i="4"/>
  <c r="F617" i="4"/>
  <c r="G617" i="4"/>
  <c r="J617" i="4"/>
  <c r="Q617" i="4"/>
  <c r="E618" i="4"/>
  <c r="F618" i="4"/>
  <c r="Q618" i="4"/>
  <c r="E619" i="4"/>
  <c r="F619" i="4"/>
  <c r="Q619" i="4"/>
  <c r="E620" i="4"/>
  <c r="F620" i="4"/>
  <c r="G620" i="4"/>
  <c r="J620" i="4"/>
  <c r="Q620" i="4"/>
  <c r="E621" i="4"/>
  <c r="F621" i="4"/>
  <c r="G621" i="4"/>
  <c r="J621" i="4"/>
  <c r="Q621" i="4"/>
  <c r="E622" i="4"/>
  <c r="F622" i="4"/>
  <c r="Q622" i="4"/>
  <c r="E623" i="4"/>
  <c r="F623" i="4"/>
  <c r="Q623" i="4"/>
  <c r="E624" i="4"/>
  <c r="F624" i="4"/>
  <c r="Q624" i="4"/>
  <c r="E625" i="4"/>
  <c r="F625" i="4"/>
  <c r="G625" i="4"/>
  <c r="J625" i="4"/>
  <c r="Q625" i="4"/>
  <c r="E626" i="4"/>
  <c r="F626" i="4"/>
  <c r="Q626" i="4"/>
  <c r="E627" i="4"/>
  <c r="F627" i="4"/>
  <c r="Q627" i="4"/>
  <c r="E628" i="4"/>
  <c r="F628" i="4"/>
  <c r="Q628" i="4"/>
  <c r="E629" i="4"/>
  <c r="F629" i="4"/>
  <c r="G629" i="4"/>
  <c r="J629" i="4"/>
  <c r="Q629" i="4"/>
  <c r="E630" i="4"/>
  <c r="F630" i="4"/>
  <c r="Q630" i="4"/>
  <c r="E631" i="4"/>
  <c r="F631" i="4"/>
  <c r="Q631" i="4"/>
  <c r="E632" i="4"/>
  <c r="F632" i="4"/>
  <c r="Q632" i="4"/>
  <c r="E633" i="4"/>
  <c r="F633" i="4"/>
  <c r="G633" i="4"/>
  <c r="J633" i="4"/>
  <c r="Q633" i="4"/>
  <c r="E634" i="4"/>
  <c r="F634" i="4"/>
  <c r="Q634" i="4"/>
  <c r="E635" i="4"/>
  <c r="F635" i="4"/>
  <c r="Q635" i="4"/>
  <c r="E636" i="4"/>
  <c r="F636" i="4"/>
  <c r="Q636" i="4"/>
  <c r="E637" i="4"/>
  <c r="F637" i="4"/>
  <c r="Q637" i="4"/>
  <c r="E638" i="4"/>
  <c r="F638" i="4"/>
  <c r="Q638" i="4"/>
  <c r="E639" i="4"/>
  <c r="F639" i="4"/>
  <c r="Q639" i="4"/>
  <c r="E640" i="4"/>
  <c r="F640" i="4"/>
  <c r="Q640" i="4"/>
  <c r="E641" i="4"/>
  <c r="F641" i="4"/>
  <c r="G641" i="4"/>
  <c r="J641" i="4"/>
  <c r="Q641" i="4"/>
  <c r="E642" i="4"/>
  <c r="F642" i="4"/>
  <c r="Q642" i="4"/>
  <c r="E643" i="4"/>
  <c r="F643" i="4"/>
  <c r="Q643" i="4"/>
  <c r="E644" i="4"/>
  <c r="F644" i="4"/>
  <c r="Q644" i="4"/>
  <c r="E645" i="4"/>
  <c r="F645" i="4"/>
  <c r="Q645" i="4"/>
  <c r="E646" i="4"/>
  <c r="F646" i="4"/>
  <c r="Q646" i="4"/>
  <c r="E647" i="4"/>
  <c r="F647" i="4"/>
  <c r="Q647" i="4"/>
  <c r="E648" i="4"/>
  <c r="F648" i="4"/>
  <c r="Q648" i="4"/>
  <c r="E649" i="4"/>
  <c r="F649" i="4"/>
  <c r="G649" i="4"/>
  <c r="J649" i="4"/>
  <c r="Q649" i="4"/>
  <c r="E650" i="4"/>
  <c r="F650" i="4"/>
  <c r="Q650" i="4"/>
  <c r="E651" i="4"/>
  <c r="F651" i="4"/>
  <c r="Q651" i="4"/>
  <c r="E652" i="4"/>
  <c r="F652" i="4"/>
  <c r="Q652" i="4"/>
  <c r="E653" i="4"/>
  <c r="F653" i="4"/>
  <c r="Q653" i="4"/>
  <c r="E654" i="4"/>
  <c r="F654" i="4"/>
  <c r="Q654" i="4"/>
  <c r="E655" i="4"/>
  <c r="F655" i="4"/>
  <c r="Q655" i="4"/>
  <c r="E656" i="4"/>
  <c r="F656" i="4"/>
  <c r="Q656" i="4"/>
  <c r="E657" i="4"/>
  <c r="F657" i="4"/>
  <c r="G657" i="4"/>
  <c r="J657" i="4"/>
  <c r="Q657" i="4"/>
  <c r="E658" i="4"/>
  <c r="F658" i="4"/>
  <c r="Q658" i="4"/>
  <c r="E659" i="4"/>
  <c r="F659" i="4"/>
  <c r="Q659" i="4"/>
  <c r="E660" i="4"/>
  <c r="F660" i="4"/>
  <c r="Q660" i="4"/>
  <c r="E661" i="4"/>
  <c r="F661" i="4"/>
  <c r="Q661" i="4"/>
  <c r="E662" i="4"/>
  <c r="F662" i="4"/>
  <c r="Q662" i="4"/>
  <c r="E663" i="4"/>
  <c r="F663" i="4"/>
  <c r="Q663" i="4"/>
  <c r="E664" i="4"/>
  <c r="F664" i="4"/>
  <c r="Q664" i="4"/>
  <c r="E665" i="4"/>
  <c r="F665" i="4"/>
  <c r="G665" i="4"/>
  <c r="J665" i="4"/>
  <c r="Q665" i="4"/>
  <c r="E666" i="4"/>
  <c r="F666" i="4"/>
  <c r="G666" i="4"/>
  <c r="J666" i="4"/>
  <c r="Q666" i="4"/>
  <c r="E667" i="4"/>
  <c r="F667" i="4"/>
  <c r="Q667" i="4"/>
  <c r="E668" i="4"/>
  <c r="F668" i="4"/>
  <c r="Q668" i="4"/>
  <c r="E669" i="4"/>
  <c r="F669" i="4"/>
  <c r="G669" i="4"/>
  <c r="J669" i="4"/>
  <c r="Q669" i="4"/>
  <c r="E670" i="4"/>
  <c r="F670" i="4"/>
  <c r="Q670" i="4"/>
  <c r="E671" i="4"/>
  <c r="F671" i="4"/>
  <c r="G671" i="4"/>
  <c r="J671" i="4"/>
  <c r="Q671" i="4"/>
  <c r="E672" i="4"/>
  <c r="F672" i="4"/>
  <c r="Q672" i="4"/>
  <c r="E673" i="4"/>
  <c r="F673" i="4"/>
  <c r="G673" i="4"/>
  <c r="J673" i="4"/>
  <c r="Q673" i="4"/>
  <c r="E674" i="4"/>
  <c r="F674" i="4"/>
  <c r="G674" i="4"/>
  <c r="J674" i="4"/>
  <c r="Q674" i="4"/>
  <c r="E675" i="4"/>
  <c r="F675" i="4"/>
  <c r="Q675" i="4"/>
  <c r="E676" i="4"/>
  <c r="F676" i="4"/>
  <c r="Q676" i="4"/>
  <c r="E677" i="4"/>
  <c r="F677" i="4"/>
  <c r="G677" i="4"/>
  <c r="J677" i="4"/>
  <c r="Q677" i="4"/>
  <c r="E678" i="4"/>
  <c r="F678" i="4"/>
  <c r="Q678" i="4"/>
  <c r="E679" i="4"/>
  <c r="F679" i="4"/>
  <c r="G679" i="4"/>
  <c r="J679" i="4"/>
  <c r="Q679" i="4"/>
  <c r="E680" i="4"/>
  <c r="F680" i="4"/>
  <c r="Q680" i="4"/>
  <c r="E681" i="4"/>
  <c r="F681" i="4"/>
  <c r="G681" i="4"/>
  <c r="J681" i="4"/>
  <c r="Q681" i="4"/>
  <c r="E682" i="4"/>
  <c r="F682" i="4"/>
  <c r="G682" i="4"/>
  <c r="J682" i="4"/>
  <c r="Q682" i="4"/>
  <c r="E683" i="4"/>
  <c r="F683" i="4"/>
  <c r="Q683" i="4"/>
  <c r="E684" i="4"/>
  <c r="F684" i="4"/>
  <c r="Q684" i="4"/>
  <c r="E685" i="4"/>
  <c r="F685" i="4"/>
  <c r="G685" i="4"/>
  <c r="J685" i="4"/>
  <c r="Q685" i="4"/>
  <c r="E686" i="4"/>
  <c r="F686" i="4"/>
  <c r="Q686" i="4"/>
  <c r="E687" i="4"/>
  <c r="F687" i="4"/>
  <c r="G687" i="4"/>
  <c r="J687" i="4"/>
  <c r="Q687" i="4"/>
  <c r="E688" i="4"/>
  <c r="F688" i="4"/>
  <c r="Q688" i="4"/>
  <c r="E689" i="4"/>
  <c r="F689" i="4"/>
  <c r="G689" i="4"/>
  <c r="J689" i="4"/>
  <c r="Q689" i="4"/>
  <c r="E690" i="4"/>
  <c r="F690" i="4"/>
  <c r="G690" i="4"/>
  <c r="J690" i="4"/>
  <c r="Q690" i="4"/>
  <c r="E691" i="4"/>
  <c r="F691" i="4"/>
  <c r="Q691" i="4"/>
  <c r="E692" i="4"/>
  <c r="F692" i="4"/>
  <c r="Q692" i="4"/>
  <c r="E693" i="4"/>
  <c r="F693" i="4"/>
  <c r="G693" i="4"/>
  <c r="J693" i="4"/>
  <c r="Q693" i="4"/>
  <c r="E694" i="4"/>
  <c r="F694" i="4"/>
  <c r="Q694" i="4"/>
  <c r="E695" i="4"/>
  <c r="F695" i="4"/>
  <c r="G695" i="4"/>
  <c r="J695" i="4"/>
  <c r="Q695" i="4"/>
  <c r="E696" i="4"/>
  <c r="F696" i="4"/>
  <c r="Q696" i="4"/>
  <c r="E697" i="4"/>
  <c r="F697" i="4"/>
  <c r="G697" i="4"/>
  <c r="J697" i="4"/>
  <c r="Q697" i="4"/>
  <c r="E698" i="4"/>
  <c r="F698" i="4"/>
  <c r="G698" i="4"/>
  <c r="J698" i="4"/>
  <c r="Q698" i="4"/>
  <c r="E699" i="4"/>
  <c r="F699" i="4"/>
  <c r="Q699" i="4"/>
  <c r="E700" i="4"/>
  <c r="F700" i="4"/>
  <c r="Q700" i="4"/>
  <c r="E701" i="4"/>
  <c r="F701" i="4"/>
  <c r="G701" i="4"/>
  <c r="J701" i="4"/>
  <c r="Q701" i="4"/>
  <c r="E702" i="4"/>
  <c r="F702" i="4"/>
  <c r="Q702" i="4"/>
  <c r="E703" i="4"/>
  <c r="F703" i="4"/>
  <c r="G703" i="4"/>
  <c r="J703" i="4"/>
  <c r="Q703" i="4"/>
  <c r="E704" i="4"/>
  <c r="F704" i="4"/>
  <c r="Q704" i="4"/>
  <c r="E705" i="4"/>
  <c r="F705" i="4"/>
  <c r="G705" i="4"/>
  <c r="J705" i="4"/>
  <c r="Q705" i="4"/>
  <c r="E706" i="4"/>
  <c r="F706" i="4"/>
  <c r="G706" i="4"/>
  <c r="J706" i="4"/>
  <c r="Q706" i="4"/>
  <c r="E707" i="4"/>
  <c r="F707" i="4"/>
  <c r="Q707" i="4"/>
  <c r="E708" i="4"/>
  <c r="F708" i="4"/>
  <c r="Q708" i="4"/>
  <c r="E709" i="4"/>
  <c r="F709" i="4"/>
  <c r="G709" i="4"/>
  <c r="J709" i="4"/>
  <c r="Q709" i="4"/>
  <c r="E710" i="4"/>
  <c r="F710" i="4"/>
  <c r="Q710" i="4"/>
  <c r="E711" i="4"/>
  <c r="F711" i="4"/>
  <c r="G711" i="4"/>
  <c r="J711" i="4"/>
  <c r="Q711" i="4"/>
  <c r="E712" i="4"/>
  <c r="F712" i="4"/>
  <c r="Q712" i="4"/>
  <c r="E713" i="4"/>
  <c r="F713" i="4"/>
  <c r="G713" i="4"/>
  <c r="J713" i="4"/>
  <c r="Q713" i="4"/>
  <c r="E714" i="4"/>
  <c r="F714" i="4"/>
  <c r="G714" i="4"/>
  <c r="J714" i="4"/>
  <c r="Q714" i="4"/>
  <c r="E715" i="4"/>
  <c r="F715" i="4"/>
  <c r="Q715" i="4"/>
  <c r="E716" i="4"/>
  <c r="F716" i="4"/>
  <c r="Q716" i="4"/>
  <c r="E717" i="4"/>
  <c r="F717" i="4"/>
  <c r="G717" i="4"/>
  <c r="J717" i="4"/>
  <c r="Q717" i="4"/>
  <c r="E718" i="4"/>
  <c r="F718" i="4"/>
  <c r="Q718" i="4"/>
  <c r="E719" i="4"/>
  <c r="F719" i="4"/>
  <c r="G719" i="4"/>
  <c r="J719" i="4"/>
  <c r="Q719" i="4"/>
  <c r="E720" i="4"/>
  <c r="F720" i="4"/>
  <c r="Q720" i="4"/>
  <c r="E721" i="4"/>
  <c r="F721" i="4"/>
  <c r="G721" i="4"/>
  <c r="J721" i="4"/>
  <c r="Q721" i="4"/>
  <c r="E722" i="4"/>
  <c r="F722" i="4"/>
  <c r="G722" i="4"/>
  <c r="J722" i="4"/>
  <c r="Q722" i="4"/>
  <c r="E723" i="4"/>
  <c r="F723" i="4"/>
  <c r="Q723" i="4"/>
  <c r="E724" i="4"/>
  <c r="F724" i="4"/>
  <c r="Q724" i="4"/>
  <c r="E725" i="4"/>
  <c r="F725" i="4"/>
  <c r="G725" i="4"/>
  <c r="J725" i="4"/>
  <c r="Q725" i="4"/>
  <c r="E726" i="4"/>
  <c r="F726" i="4"/>
  <c r="Q726" i="4"/>
  <c r="E727" i="4"/>
  <c r="F727" i="4"/>
  <c r="G727" i="4"/>
  <c r="J727" i="4"/>
  <c r="Q727" i="4"/>
  <c r="E728" i="4"/>
  <c r="F728" i="4"/>
  <c r="Q728" i="4"/>
  <c r="E729" i="4"/>
  <c r="F729" i="4"/>
  <c r="G729" i="4"/>
  <c r="J729" i="4"/>
  <c r="Q729" i="4"/>
  <c r="E730" i="4"/>
  <c r="F730" i="4"/>
  <c r="G730" i="4"/>
  <c r="J730" i="4"/>
  <c r="Q730" i="4"/>
  <c r="E731" i="4"/>
  <c r="F731" i="4"/>
  <c r="Q731" i="4"/>
  <c r="E732" i="4"/>
  <c r="F732" i="4"/>
  <c r="Q732" i="4"/>
  <c r="E733" i="4"/>
  <c r="F733" i="4"/>
  <c r="G733" i="4"/>
  <c r="J733" i="4"/>
  <c r="Q733" i="4"/>
  <c r="E734" i="4"/>
  <c r="F734" i="4"/>
  <c r="Q734" i="4"/>
  <c r="E735" i="4"/>
  <c r="F735" i="4"/>
  <c r="G735" i="4"/>
  <c r="J735" i="4"/>
  <c r="Q735" i="4"/>
  <c r="E736" i="4"/>
  <c r="F736" i="4"/>
  <c r="Q736" i="4"/>
  <c r="E737" i="4"/>
  <c r="F737" i="4"/>
  <c r="G737" i="4"/>
  <c r="J737" i="4"/>
  <c r="Q737" i="4"/>
  <c r="E738" i="4"/>
  <c r="F738" i="4"/>
  <c r="G738" i="4"/>
  <c r="J738" i="4"/>
  <c r="Q738" i="4"/>
  <c r="E739" i="4"/>
  <c r="F739" i="4"/>
  <c r="Q739" i="4"/>
  <c r="E740" i="4"/>
  <c r="F740" i="4"/>
  <c r="Q740" i="4"/>
  <c r="E741" i="4"/>
  <c r="F741" i="4"/>
  <c r="G741" i="4"/>
  <c r="J741" i="4"/>
  <c r="Q741" i="4"/>
  <c r="E742" i="4"/>
  <c r="F742" i="4"/>
  <c r="Q742" i="4"/>
  <c r="E743" i="4"/>
  <c r="F743" i="4"/>
  <c r="G743" i="4"/>
  <c r="J743" i="4"/>
  <c r="Q743" i="4"/>
  <c r="E744" i="4"/>
  <c r="F744" i="4"/>
  <c r="Q744" i="4"/>
  <c r="E745" i="4"/>
  <c r="F745" i="4"/>
  <c r="G745" i="4"/>
  <c r="J745" i="4"/>
  <c r="Q745" i="4"/>
  <c r="E746" i="4"/>
  <c r="F746" i="4"/>
  <c r="G746" i="4"/>
  <c r="J746" i="4"/>
  <c r="Q746" i="4"/>
  <c r="E747" i="4"/>
  <c r="F747" i="4"/>
  <c r="Q747" i="4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5" i="1"/>
  <c r="Q117" i="1"/>
  <c r="Q118" i="1"/>
  <c r="Q123" i="1"/>
  <c r="Q124" i="1"/>
  <c r="Q126" i="1"/>
  <c r="Q127" i="1"/>
  <c r="Q128" i="1"/>
  <c r="Q137" i="1"/>
  <c r="Q144" i="1"/>
  <c r="Q154" i="1"/>
  <c r="Q155" i="1"/>
  <c r="Q156" i="1"/>
  <c r="Q159" i="1"/>
  <c r="Q164" i="1"/>
  <c r="Q170" i="1"/>
  <c r="Q187" i="1"/>
  <c r="Q192" i="1"/>
  <c r="Q195" i="1"/>
  <c r="Q197" i="1"/>
  <c r="Q199" i="1"/>
  <c r="Q200" i="1"/>
  <c r="Q204" i="1"/>
  <c r="Q207" i="1"/>
  <c r="Q210" i="1"/>
  <c r="Q213" i="1"/>
  <c r="Q215" i="1"/>
  <c r="Q219" i="1"/>
  <c r="Q222" i="1"/>
  <c r="Q225" i="1"/>
  <c r="Q235" i="1"/>
  <c r="Q253" i="1"/>
  <c r="Q254" i="1"/>
  <c r="Q255" i="1"/>
  <c r="Q256" i="1"/>
  <c r="Q260" i="1"/>
  <c r="Q263" i="1"/>
  <c r="Q266" i="1"/>
  <c r="Q274" i="1"/>
  <c r="Q276" i="1"/>
  <c r="Q277" i="1"/>
  <c r="Q278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446" i="1"/>
  <c r="Q517" i="1"/>
  <c r="Q591" i="1"/>
  <c r="Q599" i="1"/>
  <c r="Q600" i="1"/>
  <c r="Q607" i="1"/>
  <c r="Q610" i="1"/>
  <c r="Q611" i="1"/>
  <c r="Q612" i="1"/>
  <c r="Q613" i="1"/>
  <c r="Q616" i="1"/>
  <c r="Q617" i="1"/>
  <c r="Q618" i="1"/>
  <c r="Q622" i="1"/>
  <c r="Q632" i="1"/>
  <c r="Q633" i="1"/>
  <c r="Q634" i="1"/>
  <c r="Q641" i="1"/>
  <c r="Q643" i="1"/>
  <c r="Q646" i="1"/>
  <c r="Q647" i="1"/>
  <c r="Q649" i="1"/>
  <c r="Q655" i="1"/>
  <c r="Q657" i="1"/>
  <c r="Q659" i="1"/>
  <c r="Q660" i="1"/>
  <c r="Q661" i="1"/>
  <c r="Q662" i="1"/>
  <c r="Q663" i="1"/>
  <c r="Q665" i="1"/>
  <c r="Q666" i="1"/>
  <c r="Q667" i="1"/>
  <c r="Q669" i="1"/>
  <c r="Q670" i="1"/>
  <c r="Q671" i="1"/>
  <c r="Q672" i="1"/>
  <c r="Q673" i="1"/>
  <c r="Q674" i="1"/>
  <c r="Q675" i="1"/>
  <c r="Q677" i="1"/>
  <c r="Q678" i="1"/>
  <c r="Q679" i="1"/>
  <c r="Q681" i="1"/>
  <c r="Q682" i="1"/>
  <c r="Q683" i="1"/>
  <c r="Q684" i="1"/>
  <c r="Q686" i="1"/>
  <c r="Q687" i="1"/>
  <c r="Q688" i="1"/>
  <c r="Q689" i="1"/>
  <c r="Q693" i="1"/>
  <c r="Q694" i="1"/>
  <c r="Q695" i="1"/>
  <c r="Q697" i="1"/>
  <c r="Q698" i="1"/>
  <c r="Q705" i="1"/>
  <c r="Q708" i="1"/>
  <c r="Q709" i="1"/>
  <c r="Q710" i="1"/>
  <c r="Q713" i="1"/>
  <c r="Q714" i="1"/>
  <c r="Q715" i="1"/>
  <c r="Q716" i="1"/>
  <c r="Q717" i="1"/>
  <c r="Q719" i="1"/>
  <c r="Q720" i="1"/>
  <c r="Q721" i="1"/>
  <c r="Q729" i="1"/>
  <c r="Q734" i="1"/>
  <c r="Q740" i="1"/>
  <c r="Q749" i="1"/>
  <c r="G706" i="3"/>
  <c r="C706" i="3"/>
  <c r="G487" i="3"/>
  <c r="C487" i="3"/>
  <c r="G486" i="3"/>
  <c r="C486" i="3"/>
  <c r="G485" i="3"/>
  <c r="C485" i="3"/>
  <c r="G484" i="3"/>
  <c r="C484" i="3"/>
  <c r="G705" i="3"/>
  <c r="C705" i="3"/>
  <c r="G483" i="3"/>
  <c r="C483" i="3"/>
  <c r="G482" i="3"/>
  <c r="C482" i="3"/>
  <c r="G481" i="3"/>
  <c r="C481" i="3"/>
  <c r="G480" i="3"/>
  <c r="C480" i="3"/>
  <c r="G704" i="3"/>
  <c r="C704" i="3"/>
  <c r="G479" i="3"/>
  <c r="C479" i="3"/>
  <c r="G478" i="3"/>
  <c r="C478" i="3"/>
  <c r="G477" i="3"/>
  <c r="C477" i="3"/>
  <c r="G703" i="3"/>
  <c r="C703" i="3"/>
  <c r="G476" i="3"/>
  <c r="C476" i="3"/>
  <c r="G475" i="3"/>
  <c r="C475" i="3"/>
  <c r="G474" i="3"/>
  <c r="C474" i="3"/>
  <c r="G473" i="3"/>
  <c r="C473" i="3"/>
  <c r="G472" i="3"/>
  <c r="C472" i="3"/>
  <c r="G471" i="3"/>
  <c r="C471" i="3"/>
  <c r="G470" i="3"/>
  <c r="C470" i="3"/>
  <c r="G702" i="3"/>
  <c r="C702" i="3"/>
  <c r="G701" i="3"/>
  <c r="C701" i="3"/>
  <c r="G700" i="3"/>
  <c r="C700" i="3"/>
  <c r="G469" i="3"/>
  <c r="C469" i="3"/>
  <c r="G699" i="3"/>
  <c r="C699" i="3"/>
  <c r="G698" i="3"/>
  <c r="C698" i="3"/>
  <c r="G697" i="3"/>
  <c r="C697" i="3"/>
  <c r="G696" i="3"/>
  <c r="C696" i="3"/>
  <c r="G695" i="3"/>
  <c r="C695" i="3"/>
  <c r="G468" i="3"/>
  <c r="C468" i="3"/>
  <c r="G467" i="3"/>
  <c r="C467" i="3"/>
  <c r="G694" i="3"/>
  <c r="C694" i="3"/>
  <c r="G693" i="3"/>
  <c r="C693" i="3"/>
  <c r="G692" i="3"/>
  <c r="C692" i="3"/>
  <c r="G466" i="3"/>
  <c r="C466" i="3"/>
  <c r="G465" i="3"/>
  <c r="C465" i="3"/>
  <c r="G691" i="3"/>
  <c r="C691" i="3"/>
  <c r="G464" i="3"/>
  <c r="C464" i="3"/>
  <c r="G463" i="3"/>
  <c r="C463" i="3"/>
  <c r="G462" i="3"/>
  <c r="C462" i="3"/>
  <c r="G461" i="3"/>
  <c r="C461" i="3"/>
  <c r="G460" i="3"/>
  <c r="C460" i="3"/>
  <c r="G459" i="3"/>
  <c r="C459" i="3"/>
  <c r="G690" i="3"/>
  <c r="C690" i="3"/>
  <c r="G689" i="3"/>
  <c r="C689" i="3"/>
  <c r="G458" i="3"/>
  <c r="C458" i="3"/>
  <c r="G688" i="3"/>
  <c r="C688" i="3"/>
  <c r="G687" i="3"/>
  <c r="C687" i="3"/>
  <c r="G686" i="3"/>
  <c r="C686" i="3"/>
  <c r="G457" i="3"/>
  <c r="C457" i="3"/>
  <c r="G456" i="3"/>
  <c r="C456" i="3"/>
  <c r="G685" i="3"/>
  <c r="C685" i="3"/>
  <c r="G684" i="3"/>
  <c r="C684" i="3"/>
  <c r="G683" i="3"/>
  <c r="C683" i="3"/>
  <c r="G682" i="3"/>
  <c r="C682" i="3"/>
  <c r="G681" i="3"/>
  <c r="C681" i="3"/>
  <c r="E681" i="3"/>
  <c r="G680" i="3"/>
  <c r="C680" i="3"/>
  <c r="G679" i="3"/>
  <c r="C679" i="3"/>
  <c r="G678" i="3"/>
  <c r="C678" i="3"/>
  <c r="G677" i="3"/>
  <c r="C677" i="3"/>
  <c r="G455" i="3"/>
  <c r="C455" i="3"/>
  <c r="G676" i="3"/>
  <c r="C676" i="3"/>
  <c r="G675" i="3"/>
  <c r="C675" i="3"/>
  <c r="G674" i="3"/>
  <c r="C674" i="3"/>
  <c r="G454" i="3"/>
  <c r="C454" i="3"/>
  <c r="G673" i="3"/>
  <c r="C673" i="3"/>
  <c r="G672" i="3"/>
  <c r="C672" i="3"/>
  <c r="G671" i="3"/>
  <c r="C671" i="3"/>
  <c r="G670" i="3"/>
  <c r="C670" i="3"/>
  <c r="G669" i="3"/>
  <c r="C669" i="3"/>
  <c r="G668" i="3"/>
  <c r="C668" i="3"/>
  <c r="G667" i="3"/>
  <c r="C667" i="3"/>
  <c r="G666" i="3"/>
  <c r="C666" i="3"/>
  <c r="G665" i="3"/>
  <c r="C665" i="3"/>
  <c r="G664" i="3"/>
  <c r="C664" i="3"/>
  <c r="G663" i="3"/>
  <c r="C663" i="3"/>
  <c r="G662" i="3"/>
  <c r="C662" i="3"/>
  <c r="G661" i="3"/>
  <c r="C661" i="3"/>
  <c r="G660" i="3"/>
  <c r="C660" i="3"/>
  <c r="G659" i="3"/>
  <c r="C659" i="3"/>
  <c r="G658" i="3"/>
  <c r="C658" i="3"/>
  <c r="G657" i="3"/>
  <c r="C657" i="3"/>
  <c r="G453" i="3"/>
  <c r="C453" i="3"/>
  <c r="G452" i="3"/>
  <c r="C452" i="3"/>
  <c r="G451" i="3"/>
  <c r="C451" i="3"/>
  <c r="G450" i="3"/>
  <c r="C450" i="3"/>
  <c r="G449" i="3"/>
  <c r="C449" i="3"/>
  <c r="G656" i="3"/>
  <c r="C656" i="3"/>
  <c r="G448" i="3"/>
  <c r="C448" i="3"/>
  <c r="G655" i="3"/>
  <c r="C655" i="3"/>
  <c r="G654" i="3"/>
  <c r="C654" i="3"/>
  <c r="G447" i="3"/>
  <c r="C447" i="3"/>
  <c r="G446" i="3"/>
  <c r="C446" i="3"/>
  <c r="G653" i="3"/>
  <c r="C653" i="3"/>
  <c r="G445" i="3"/>
  <c r="C445" i="3"/>
  <c r="G652" i="3"/>
  <c r="C652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651" i="3"/>
  <c r="C651" i="3"/>
  <c r="G650" i="3"/>
  <c r="C650" i="3"/>
  <c r="G649" i="3"/>
  <c r="C649" i="3"/>
  <c r="G438" i="3"/>
  <c r="C438" i="3"/>
  <c r="G648" i="3"/>
  <c r="C648" i="3"/>
  <c r="E648" i="3"/>
  <c r="G437" i="3"/>
  <c r="C437" i="3"/>
  <c r="G436" i="3"/>
  <c r="C436" i="3"/>
  <c r="G435" i="3"/>
  <c r="C435" i="3"/>
  <c r="G434" i="3"/>
  <c r="C434" i="3"/>
  <c r="G433" i="3"/>
  <c r="C433" i="3"/>
  <c r="G432" i="3"/>
  <c r="C432" i="3"/>
  <c r="G647" i="3"/>
  <c r="C647" i="3"/>
  <c r="G431" i="3"/>
  <c r="C431" i="3"/>
  <c r="G430" i="3"/>
  <c r="C430" i="3"/>
  <c r="G429" i="3"/>
  <c r="C429" i="3"/>
  <c r="G646" i="3"/>
  <c r="C646" i="3"/>
  <c r="G645" i="3"/>
  <c r="C645" i="3"/>
  <c r="G644" i="3"/>
  <c r="C644" i="3"/>
  <c r="G428" i="3"/>
  <c r="C428" i="3"/>
  <c r="G427" i="3"/>
  <c r="C427" i="3"/>
  <c r="G643" i="3"/>
  <c r="C643" i="3"/>
  <c r="G642" i="3"/>
  <c r="C642" i="3"/>
  <c r="G641" i="3"/>
  <c r="C641" i="3"/>
  <c r="G640" i="3"/>
  <c r="C640" i="3"/>
  <c r="G426" i="3"/>
  <c r="C426" i="3"/>
  <c r="G425" i="3"/>
  <c r="C425" i="3"/>
  <c r="G639" i="3"/>
  <c r="C639" i="3"/>
  <c r="G424" i="3"/>
  <c r="C424" i="3"/>
  <c r="G423" i="3"/>
  <c r="C423" i="3"/>
  <c r="G422" i="3"/>
  <c r="C422" i="3"/>
  <c r="G421" i="3"/>
  <c r="C421" i="3"/>
  <c r="G420" i="3"/>
  <c r="C420" i="3"/>
  <c r="G638" i="3"/>
  <c r="C638" i="3"/>
  <c r="G637" i="3"/>
  <c r="C637" i="3"/>
  <c r="G419" i="3"/>
  <c r="C419" i="3"/>
  <c r="G418" i="3"/>
  <c r="C418" i="3"/>
  <c r="G417" i="3"/>
  <c r="C417" i="3"/>
  <c r="G416" i="3"/>
  <c r="C416" i="3"/>
  <c r="G415" i="3"/>
  <c r="C415" i="3"/>
  <c r="G414" i="3"/>
  <c r="C414" i="3"/>
  <c r="G413" i="3"/>
  <c r="C413" i="3"/>
  <c r="G636" i="3"/>
  <c r="C636" i="3"/>
  <c r="G412" i="3"/>
  <c r="C412" i="3"/>
  <c r="G411" i="3"/>
  <c r="C411" i="3"/>
  <c r="G410" i="3"/>
  <c r="C410" i="3"/>
  <c r="G409" i="3"/>
  <c r="C409" i="3"/>
  <c r="G408" i="3"/>
  <c r="C408" i="3"/>
  <c r="G407" i="3"/>
  <c r="C407" i="3"/>
  <c r="G406" i="3"/>
  <c r="C406" i="3"/>
  <c r="G405" i="3"/>
  <c r="C405" i="3"/>
  <c r="G404" i="3"/>
  <c r="C404" i="3"/>
  <c r="G403" i="3"/>
  <c r="C403" i="3"/>
  <c r="G402" i="3"/>
  <c r="C402" i="3"/>
  <c r="G401" i="3"/>
  <c r="C401" i="3"/>
  <c r="G400" i="3"/>
  <c r="C400" i="3"/>
  <c r="G399" i="3"/>
  <c r="C399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389" i="3"/>
  <c r="C389" i="3"/>
  <c r="G388" i="3"/>
  <c r="C388" i="3"/>
  <c r="G387" i="3"/>
  <c r="C387" i="3"/>
  <c r="G386" i="3"/>
  <c r="C386" i="3"/>
  <c r="G385" i="3"/>
  <c r="C385" i="3"/>
  <c r="G384" i="3"/>
  <c r="C384" i="3"/>
  <c r="G383" i="3"/>
  <c r="C383" i="3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G367" i="3"/>
  <c r="C367" i="3"/>
  <c r="G366" i="3"/>
  <c r="C366" i="3"/>
  <c r="G365" i="3"/>
  <c r="C365" i="3"/>
  <c r="G364" i="3"/>
  <c r="C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G349" i="3"/>
  <c r="C349" i="3"/>
  <c r="G348" i="3"/>
  <c r="C348" i="3"/>
  <c r="G347" i="3"/>
  <c r="C347" i="3"/>
  <c r="G346" i="3"/>
  <c r="C346" i="3"/>
  <c r="G345" i="3"/>
  <c r="C345" i="3"/>
  <c r="G344" i="3"/>
  <c r="C344" i="3"/>
  <c r="G343" i="3"/>
  <c r="C343" i="3"/>
  <c r="G342" i="3"/>
  <c r="C342" i="3"/>
  <c r="G341" i="3"/>
  <c r="C341" i="3"/>
  <c r="G340" i="3"/>
  <c r="C340" i="3"/>
  <c r="G635" i="3"/>
  <c r="C635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10" i="3"/>
  <c r="C310" i="3"/>
  <c r="G309" i="3"/>
  <c r="C309" i="3"/>
  <c r="G308" i="3"/>
  <c r="C308" i="3"/>
  <c r="G307" i="3"/>
  <c r="C307" i="3"/>
  <c r="G306" i="3"/>
  <c r="C306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G296" i="3"/>
  <c r="C296" i="3"/>
  <c r="G295" i="3"/>
  <c r="C295" i="3"/>
  <c r="G294" i="3"/>
  <c r="C294" i="3"/>
  <c r="G293" i="3"/>
  <c r="C293" i="3"/>
  <c r="G292" i="3"/>
  <c r="C292" i="3"/>
  <c r="G291" i="3"/>
  <c r="C291" i="3"/>
  <c r="G290" i="3"/>
  <c r="C29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283" i="3"/>
  <c r="C283" i="3"/>
  <c r="G282" i="3"/>
  <c r="C282" i="3"/>
  <c r="G281" i="3"/>
  <c r="C281" i="3"/>
  <c r="G280" i="3"/>
  <c r="C280" i="3"/>
  <c r="G279" i="3"/>
  <c r="C279" i="3"/>
  <c r="G278" i="3"/>
  <c r="C278" i="3"/>
  <c r="G277" i="3"/>
  <c r="C277" i="3"/>
  <c r="G276" i="3"/>
  <c r="C276" i="3"/>
  <c r="G275" i="3"/>
  <c r="C275" i="3"/>
  <c r="G274" i="3"/>
  <c r="C274" i="3"/>
  <c r="G273" i="3"/>
  <c r="C273" i="3"/>
  <c r="G272" i="3"/>
  <c r="C272" i="3"/>
  <c r="G634" i="3"/>
  <c r="C634" i="3"/>
  <c r="G271" i="3"/>
  <c r="C271" i="3"/>
  <c r="G270" i="3"/>
  <c r="C270" i="3"/>
  <c r="G269" i="3"/>
  <c r="C26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258" i="3"/>
  <c r="C258" i="3"/>
  <c r="G257" i="3"/>
  <c r="C257" i="3"/>
  <c r="G256" i="3"/>
  <c r="C256" i="3"/>
  <c r="G255" i="3"/>
  <c r="C255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633" i="3"/>
  <c r="C633" i="3"/>
  <c r="G632" i="3"/>
  <c r="C632" i="3"/>
  <c r="G631" i="3"/>
  <c r="C631" i="3"/>
  <c r="G630" i="3"/>
  <c r="C630" i="3"/>
  <c r="G629" i="3"/>
  <c r="C629" i="3"/>
  <c r="G628" i="3"/>
  <c r="C628" i="3"/>
  <c r="G627" i="3"/>
  <c r="C627" i="3"/>
  <c r="G626" i="3"/>
  <c r="C626" i="3"/>
  <c r="G625" i="3"/>
  <c r="C625" i="3"/>
  <c r="G624" i="3"/>
  <c r="C624" i="3"/>
  <c r="G623" i="3"/>
  <c r="C623" i="3"/>
  <c r="G622" i="3"/>
  <c r="C622" i="3"/>
  <c r="G621" i="3"/>
  <c r="C621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620" i="3"/>
  <c r="C620" i="3"/>
  <c r="G619" i="3"/>
  <c r="C619" i="3"/>
  <c r="G618" i="3"/>
  <c r="C618" i="3"/>
  <c r="G126" i="3"/>
  <c r="C126" i="3"/>
  <c r="G617" i="3"/>
  <c r="C617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616" i="3"/>
  <c r="C616" i="3"/>
  <c r="G118" i="3"/>
  <c r="C118" i="3"/>
  <c r="G117" i="3"/>
  <c r="C117" i="3"/>
  <c r="G615" i="3"/>
  <c r="C615" i="3"/>
  <c r="G116" i="3"/>
  <c r="C116" i="3"/>
  <c r="G614" i="3"/>
  <c r="C614" i="3"/>
  <c r="G115" i="3"/>
  <c r="C115" i="3"/>
  <c r="G114" i="3"/>
  <c r="C114" i="3"/>
  <c r="G113" i="3"/>
  <c r="C113" i="3"/>
  <c r="G613" i="3"/>
  <c r="C613" i="3"/>
  <c r="G612" i="3"/>
  <c r="C612" i="3"/>
  <c r="G611" i="3"/>
  <c r="C611" i="3"/>
  <c r="G610" i="3"/>
  <c r="C610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609" i="3"/>
  <c r="C609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608" i="3"/>
  <c r="C608" i="3"/>
  <c r="G88" i="3"/>
  <c r="C88" i="3"/>
  <c r="G87" i="3"/>
  <c r="C87" i="3"/>
  <c r="G607" i="3"/>
  <c r="C607" i="3"/>
  <c r="G86" i="3"/>
  <c r="C86" i="3"/>
  <c r="G85" i="3"/>
  <c r="C85" i="3"/>
  <c r="G606" i="3"/>
  <c r="C606" i="3"/>
  <c r="G84" i="3"/>
  <c r="C84" i="3"/>
  <c r="G83" i="3"/>
  <c r="C83" i="3"/>
  <c r="G82" i="3"/>
  <c r="C82" i="3"/>
  <c r="G605" i="3"/>
  <c r="C605" i="3"/>
  <c r="G81" i="3"/>
  <c r="C81" i="3"/>
  <c r="G604" i="3"/>
  <c r="C604" i="3"/>
  <c r="G80" i="3"/>
  <c r="C80" i="3"/>
  <c r="G79" i="3"/>
  <c r="C79" i="3"/>
  <c r="G603" i="3"/>
  <c r="C603" i="3"/>
  <c r="G78" i="3"/>
  <c r="C78" i="3"/>
  <c r="G77" i="3"/>
  <c r="C77" i="3"/>
  <c r="G602" i="3"/>
  <c r="C602" i="3"/>
  <c r="G76" i="3"/>
  <c r="C76" i="3"/>
  <c r="G601" i="3"/>
  <c r="C601" i="3"/>
  <c r="G75" i="3"/>
  <c r="C75" i="3"/>
  <c r="G74" i="3"/>
  <c r="C74" i="3"/>
  <c r="G73" i="3"/>
  <c r="C73" i="3"/>
  <c r="G600" i="3"/>
  <c r="C600" i="3"/>
  <c r="G599" i="3"/>
  <c r="C599" i="3"/>
  <c r="G72" i="3"/>
  <c r="C72" i="3"/>
  <c r="G598" i="3"/>
  <c r="C598" i="3"/>
  <c r="G71" i="3"/>
  <c r="C71" i="3"/>
  <c r="G597" i="3"/>
  <c r="C597" i="3"/>
  <c r="G70" i="3"/>
  <c r="C70" i="3"/>
  <c r="G69" i="3"/>
  <c r="C69" i="3"/>
  <c r="G68" i="3"/>
  <c r="C68" i="3"/>
  <c r="G596" i="3"/>
  <c r="C596" i="3"/>
  <c r="G67" i="3"/>
  <c r="C67" i="3"/>
  <c r="G66" i="3"/>
  <c r="C66" i="3"/>
  <c r="G65" i="3"/>
  <c r="C65" i="3"/>
  <c r="G64" i="3"/>
  <c r="C64" i="3"/>
  <c r="G595" i="3"/>
  <c r="C595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594" i="3"/>
  <c r="C594" i="3"/>
  <c r="G48" i="3"/>
  <c r="C48" i="3"/>
  <c r="G47" i="3"/>
  <c r="C47" i="3"/>
  <c r="G46" i="3"/>
  <c r="C46" i="3"/>
  <c r="G45" i="3"/>
  <c r="C45" i="3"/>
  <c r="G44" i="3"/>
  <c r="C44" i="3"/>
  <c r="G593" i="3"/>
  <c r="C593" i="3"/>
  <c r="G43" i="3"/>
  <c r="C43" i="3"/>
  <c r="G42" i="3"/>
  <c r="C42" i="3"/>
  <c r="G41" i="3"/>
  <c r="C41" i="3"/>
  <c r="G592" i="3"/>
  <c r="C592" i="3"/>
  <c r="G40" i="3"/>
  <c r="C40" i="3"/>
  <c r="G39" i="3"/>
  <c r="C39" i="3"/>
  <c r="G591" i="3"/>
  <c r="C591" i="3"/>
  <c r="G590" i="3"/>
  <c r="C590" i="3"/>
  <c r="G589" i="3"/>
  <c r="C589" i="3"/>
  <c r="G38" i="3"/>
  <c r="C38" i="3"/>
  <c r="G37" i="3"/>
  <c r="C37" i="3"/>
  <c r="G36" i="3"/>
  <c r="C36" i="3"/>
  <c r="G35" i="3"/>
  <c r="C35" i="3"/>
  <c r="G34" i="3"/>
  <c r="C34" i="3"/>
  <c r="G33" i="3"/>
  <c r="C33" i="3"/>
  <c r="G588" i="3"/>
  <c r="C588" i="3"/>
  <c r="G32" i="3"/>
  <c r="C32" i="3"/>
  <c r="G31" i="3"/>
  <c r="C31" i="3"/>
  <c r="G30" i="3"/>
  <c r="C30" i="3"/>
  <c r="G29" i="3"/>
  <c r="C29" i="3"/>
  <c r="G28" i="3"/>
  <c r="C28" i="3"/>
  <c r="G27" i="3"/>
  <c r="C27" i="3"/>
  <c r="G587" i="3"/>
  <c r="C58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586" i="3"/>
  <c r="C586" i="3"/>
  <c r="G585" i="3"/>
  <c r="C585" i="3"/>
  <c r="G584" i="3"/>
  <c r="C584" i="3"/>
  <c r="G18" i="3"/>
  <c r="C18" i="3"/>
  <c r="G583" i="3"/>
  <c r="C583" i="3"/>
  <c r="G582" i="3"/>
  <c r="C582" i="3"/>
  <c r="G17" i="3"/>
  <c r="C17" i="3"/>
  <c r="G16" i="3"/>
  <c r="C16" i="3"/>
  <c r="G15" i="3"/>
  <c r="C15" i="3"/>
  <c r="G14" i="3"/>
  <c r="C14" i="3"/>
  <c r="G581" i="3"/>
  <c r="C581" i="3"/>
  <c r="G580" i="3"/>
  <c r="C580" i="3"/>
  <c r="G579" i="3"/>
  <c r="C579" i="3"/>
  <c r="G578" i="3"/>
  <c r="C578" i="3"/>
  <c r="G577" i="3"/>
  <c r="C577" i="3"/>
  <c r="G576" i="3"/>
  <c r="C576" i="3"/>
  <c r="G575" i="3"/>
  <c r="C575" i="3"/>
  <c r="G574" i="3"/>
  <c r="C574" i="3"/>
  <c r="G573" i="3"/>
  <c r="C573" i="3"/>
  <c r="G572" i="3"/>
  <c r="C572" i="3"/>
  <c r="G571" i="3"/>
  <c r="C571" i="3"/>
  <c r="G570" i="3"/>
  <c r="C570" i="3"/>
  <c r="G569" i="3"/>
  <c r="C569" i="3"/>
  <c r="G568" i="3"/>
  <c r="C568" i="3"/>
  <c r="G567" i="3"/>
  <c r="C567" i="3"/>
  <c r="G566" i="3"/>
  <c r="C566" i="3"/>
  <c r="G565" i="3"/>
  <c r="C565" i="3"/>
  <c r="G564" i="3"/>
  <c r="C564" i="3"/>
  <c r="G563" i="3"/>
  <c r="C563" i="3"/>
  <c r="G562" i="3"/>
  <c r="C562" i="3"/>
  <c r="G561" i="3"/>
  <c r="C561" i="3"/>
  <c r="G560" i="3"/>
  <c r="C560" i="3"/>
  <c r="G559" i="3"/>
  <c r="C559" i="3"/>
  <c r="G558" i="3"/>
  <c r="C558" i="3"/>
  <c r="G557" i="3"/>
  <c r="C557" i="3"/>
  <c r="G556" i="3"/>
  <c r="C556" i="3"/>
  <c r="G555" i="3"/>
  <c r="C555" i="3"/>
  <c r="G554" i="3"/>
  <c r="C554" i="3"/>
  <c r="G553" i="3"/>
  <c r="C553" i="3"/>
  <c r="G552" i="3"/>
  <c r="C552" i="3"/>
  <c r="G551" i="3"/>
  <c r="C551" i="3"/>
  <c r="G550" i="3"/>
  <c r="C550" i="3"/>
  <c r="G549" i="3"/>
  <c r="C549" i="3"/>
  <c r="G548" i="3"/>
  <c r="C548" i="3"/>
  <c r="G547" i="3"/>
  <c r="C547" i="3"/>
  <c r="G546" i="3"/>
  <c r="C546" i="3"/>
  <c r="G545" i="3"/>
  <c r="C545" i="3"/>
  <c r="G544" i="3"/>
  <c r="C544" i="3"/>
  <c r="G543" i="3"/>
  <c r="C543" i="3"/>
  <c r="G542" i="3"/>
  <c r="C542" i="3"/>
  <c r="G541" i="3"/>
  <c r="C541" i="3"/>
  <c r="G540" i="3"/>
  <c r="C540" i="3"/>
  <c r="G539" i="3"/>
  <c r="C539" i="3"/>
  <c r="G538" i="3"/>
  <c r="C538" i="3"/>
  <c r="G537" i="3"/>
  <c r="C537" i="3"/>
  <c r="G536" i="3"/>
  <c r="C536" i="3"/>
  <c r="G535" i="3"/>
  <c r="C535" i="3"/>
  <c r="G534" i="3"/>
  <c r="C534" i="3"/>
  <c r="G533" i="3"/>
  <c r="C533" i="3"/>
  <c r="G532" i="3"/>
  <c r="C532" i="3"/>
  <c r="G531" i="3"/>
  <c r="C531" i="3"/>
  <c r="G530" i="3"/>
  <c r="C530" i="3"/>
  <c r="G529" i="3"/>
  <c r="C529" i="3"/>
  <c r="G528" i="3"/>
  <c r="C528" i="3"/>
  <c r="G527" i="3"/>
  <c r="C527" i="3"/>
  <c r="G526" i="3"/>
  <c r="C526" i="3"/>
  <c r="G525" i="3"/>
  <c r="C525" i="3"/>
  <c r="G524" i="3"/>
  <c r="C524" i="3"/>
  <c r="G523" i="3"/>
  <c r="C523" i="3"/>
  <c r="G522" i="3"/>
  <c r="C522" i="3"/>
  <c r="G521" i="3"/>
  <c r="C521" i="3"/>
  <c r="G520" i="3"/>
  <c r="C520" i="3"/>
  <c r="G519" i="3"/>
  <c r="C519" i="3"/>
  <c r="G13" i="3"/>
  <c r="C13" i="3"/>
  <c r="G518" i="3"/>
  <c r="C518" i="3"/>
  <c r="G517" i="3"/>
  <c r="C517" i="3"/>
  <c r="G516" i="3"/>
  <c r="C516" i="3"/>
  <c r="G515" i="3"/>
  <c r="C515" i="3"/>
  <c r="G12" i="3"/>
  <c r="C12" i="3"/>
  <c r="G514" i="3"/>
  <c r="C514" i="3"/>
  <c r="G513" i="3"/>
  <c r="C513" i="3"/>
  <c r="G512" i="3"/>
  <c r="C512" i="3"/>
  <c r="G511" i="3"/>
  <c r="C511" i="3"/>
  <c r="G510" i="3"/>
  <c r="C510" i="3"/>
  <c r="G509" i="3"/>
  <c r="C509" i="3"/>
  <c r="G508" i="3"/>
  <c r="C508" i="3"/>
  <c r="G507" i="3"/>
  <c r="C507" i="3"/>
  <c r="G506" i="3"/>
  <c r="C506" i="3"/>
  <c r="G505" i="3"/>
  <c r="C505" i="3"/>
  <c r="G504" i="3"/>
  <c r="C504" i="3"/>
  <c r="G503" i="3"/>
  <c r="C503" i="3"/>
  <c r="G502" i="3"/>
  <c r="C502" i="3"/>
  <c r="G501" i="3"/>
  <c r="C501" i="3"/>
  <c r="G500" i="3"/>
  <c r="C500" i="3"/>
  <c r="G499" i="3"/>
  <c r="C499" i="3"/>
  <c r="G498" i="3"/>
  <c r="C498" i="3"/>
  <c r="G497" i="3"/>
  <c r="C497" i="3"/>
  <c r="G496" i="3"/>
  <c r="C496" i="3"/>
  <c r="G495" i="3"/>
  <c r="C495" i="3"/>
  <c r="G494" i="3"/>
  <c r="C494" i="3"/>
  <c r="G493" i="3"/>
  <c r="C493" i="3"/>
  <c r="G492" i="3"/>
  <c r="C492" i="3"/>
  <c r="G491" i="3"/>
  <c r="C491" i="3"/>
  <c r="G490" i="3"/>
  <c r="C490" i="3"/>
  <c r="G489" i="3"/>
  <c r="C489" i="3"/>
  <c r="G11" i="3"/>
  <c r="C11" i="3"/>
  <c r="G488" i="3"/>
  <c r="C488" i="3"/>
  <c r="A601" i="3"/>
  <c r="H601" i="3"/>
  <c r="B601" i="3"/>
  <c r="D601" i="3"/>
  <c r="A76" i="3"/>
  <c r="H76" i="3"/>
  <c r="B76" i="3"/>
  <c r="D76" i="3"/>
  <c r="A602" i="3"/>
  <c r="H602" i="3"/>
  <c r="B602" i="3"/>
  <c r="D602" i="3"/>
  <c r="A77" i="3"/>
  <c r="H77" i="3"/>
  <c r="B77" i="3"/>
  <c r="D77" i="3"/>
  <c r="A78" i="3"/>
  <c r="H78" i="3"/>
  <c r="B78" i="3"/>
  <c r="D78" i="3"/>
  <c r="A603" i="3"/>
  <c r="H603" i="3"/>
  <c r="B603" i="3"/>
  <c r="D603" i="3"/>
  <c r="A79" i="3"/>
  <c r="H79" i="3"/>
  <c r="B79" i="3"/>
  <c r="D79" i="3"/>
  <c r="A80" i="3"/>
  <c r="H80" i="3"/>
  <c r="B80" i="3"/>
  <c r="D80" i="3"/>
  <c r="A604" i="3"/>
  <c r="H604" i="3"/>
  <c r="B604" i="3"/>
  <c r="D604" i="3"/>
  <c r="A81" i="3"/>
  <c r="H81" i="3"/>
  <c r="B81" i="3"/>
  <c r="D81" i="3"/>
  <c r="A605" i="3"/>
  <c r="H605" i="3"/>
  <c r="B605" i="3"/>
  <c r="D605" i="3"/>
  <c r="A82" i="3"/>
  <c r="H82" i="3"/>
  <c r="B82" i="3"/>
  <c r="D82" i="3"/>
  <c r="A83" i="3"/>
  <c r="H83" i="3"/>
  <c r="B83" i="3"/>
  <c r="D83" i="3"/>
  <c r="A84" i="3"/>
  <c r="H84" i="3"/>
  <c r="B84" i="3"/>
  <c r="D84" i="3"/>
  <c r="A606" i="3"/>
  <c r="H606" i="3"/>
  <c r="B606" i="3"/>
  <c r="D606" i="3"/>
  <c r="A85" i="3"/>
  <c r="H85" i="3"/>
  <c r="B85" i="3"/>
  <c r="D85" i="3"/>
  <c r="A86" i="3"/>
  <c r="H86" i="3"/>
  <c r="B86" i="3"/>
  <c r="D86" i="3"/>
  <c r="A607" i="3"/>
  <c r="H607" i="3"/>
  <c r="B607" i="3"/>
  <c r="D607" i="3"/>
  <c r="A87" i="3"/>
  <c r="H87" i="3"/>
  <c r="B87" i="3"/>
  <c r="D87" i="3"/>
  <c r="A88" i="3"/>
  <c r="H88" i="3"/>
  <c r="B88" i="3"/>
  <c r="D88" i="3"/>
  <c r="A608" i="3"/>
  <c r="H608" i="3"/>
  <c r="B608" i="3"/>
  <c r="D60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609" i="3"/>
  <c r="H609" i="3"/>
  <c r="B609" i="3"/>
  <c r="D609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614" i="3"/>
  <c r="H614" i="3"/>
  <c r="B614" i="3"/>
  <c r="D614" i="3"/>
  <c r="A116" i="3"/>
  <c r="H116" i="3"/>
  <c r="B116" i="3"/>
  <c r="D116" i="3"/>
  <c r="A615" i="3"/>
  <c r="H615" i="3"/>
  <c r="B615" i="3"/>
  <c r="D615" i="3"/>
  <c r="A117" i="3"/>
  <c r="H117" i="3"/>
  <c r="B117" i="3"/>
  <c r="D117" i="3"/>
  <c r="A118" i="3"/>
  <c r="H118" i="3"/>
  <c r="B118" i="3"/>
  <c r="D118" i="3"/>
  <c r="A616" i="3"/>
  <c r="H616" i="3"/>
  <c r="B616" i="3"/>
  <c r="D616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617" i="3"/>
  <c r="H617" i="3"/>
  <c r="B617" i="3"/>
  <c r="D617" i="3"/>
  <c r="A126" i="3"/>
  <c r="H126" i="3"/>
  <c r="B126" i="3"/>
  <c r="D126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634" i="3"/>
  <c r="H634" i="3"/>
  <c r="B634" i="3"/>
  <c r="D63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635" i="3"/>
  <c r="H635" i="3"/>
  <c r="B635" i="3"/>
  <c r="D635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36" i="3"/>
  <c r="H636" i="3"/>
  <c r="B636" i="3"/>
  <c r="D636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637" i="3"/>
  <c r="H637" i="3"/>
  <c r="B637" i="3"/>
  <c r="D637" i="3"/>
  <c r="A638" i="3"/>
  <c r="H638" i="3"/>
  <c r="B638" i="3"/>
  <c r="D638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639" i="3"/>
  <c r="H639" i="3"/>
  <c r="B639" i="3"/>
  <c r="D639" i="3"/>
  <c r="A425" i="3"/>
  <c r="H425" i="3"/>
  <c r="B425" i="3"/>
  <c r="D425" i="3"/>
  <c r="A426" i="3"/>
  <c r="H426" i="3"/>
  <c r="B426" i="3"/>
  <c r="D426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427" i="3"/>
  <c r="H427" i="3"/>
  <c r="B427" i="3"/>
  <c r="D427" i="3"/>
  <c r="A428" i="3"/>
  <c r="H428" i="3"/>
  <c r="B428" i="3"/>
  <c r="D428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647" i="3"/>
  <c r="H647" i="3"/>
  <c r="B647" i="3"/>
  <c r="D647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648" i="3"/>
  <c r="H648" i="3"/>
  <c r="B648" i="3"/>
  <c r="D648" i="3"/>
  <c r="A438" i="3"/>
  <c r="H438" i="3"/>
  <c r="B438" i="3"/>
  <c r="D43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652" i="3"/>
  <c r="H652" i="3"/>
  <c r="B652" i="3"/>
  <c r="D652" i="3"/>
  <c r="A445" i="3"/>
  <c r="H445" i="3"/>
  <c r="B445" i="3"/>
  <c r="D445" i="3"/>
  <c r="A653" i="3"/>
  <c r="H653" i="3"/>
  <c r="B653" i="3"/>
  <c r="D653" i="3"/>
  <c r="A446" i="3"/>
  <c r="H446" i="3"/>
  <c r="B446" i="3"/>
  <c r="D446" i="3"/>
  <c r="A447" i="3"/>
  <c r="H447" i="3"/>
  <c r="B447" i="3"/>
  <c r="D447" i="3"/>
  <c r="A654" i="3"/>
  <c r="H654" i="3"/>
  <c r="B654" i="3"/>
  <c r="D654" i="3"/>
  <c r="A655" i="3"/>
  <c r="H655" i="3"/>
  <c r="B655" i="3"/>
  <c r="D655" i="3"/>
  <c r="A448" i="3"/>
  <c r="H448" i="3"/>
  <c r="B448" i="3"/>
  <c r="D448" i="3"/>
  <c r="A656" i="3"/>
  <c r="H656" i="3"/>
  <c r="B656" i="3"/>
  <c r="D656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454" i="3"/>
  <c r="H454" i="3"/>
  <c r="B454" i="3"/>
  <c r="D454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455" i="3"/>
  <c r="H455" i="3"/>
  <c r="B455" i="3"/>
  <c r="D455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456" i="3"/>
  <c r="H456" i="3"/>
  <c r="B456" i="3"/>
  <c r="D456" i="3"/>
  <c r="A457" i="3"/>
  <c r="H457" i="3"/>
  <c r="B457" i="3"/>
  <c r="D457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458" i="3"/>
  <c r="H458" i="3"/>
  <c r="B458" i="3"/>
  <c r="D458" i="3"/>
  <c r="A689" i="3"/>
  <c r="H689" i="3"/>
  <c r="B689" i="3"/>
  <c r="D689" i="3"/>
  <c r="A690" i="3"/>
  <c r="H690" i="3"/>
  <c r="B690" i="3"/>
  <c r="D690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691" i="3"/>
  <c r="H691" i="3"/>
  <c r="B691" i="3"/>
  <c r="D691" i="3"/>
  <c r="A465" i="3"/>
  <c r="H465" i="3"/>
  <c r="B465" i="3"/>
  <c r="D465" i="3"/>
  <c r="A466" i="3"/>
  <c r="H466" i="3"/>
  <c r="B466" i="3"/>
  <c r="D466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467" i="3"/>
  <c r="H467" i="3"/>
  <c r="B467" i="3"/>
  <c r="D467" i="3"/>
  <c r="A468" i="3"/>
  <c r="H468" i="3"/>
  <c r="B468" i="3"/>
  <c r="D468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A699" i="3"/>
  <c r="H699" i="3"/>
  <c r="B699" i="3"/>
  <c r="D699" i="3"/>
  <c r="A469" i="3"/>
  <c r="H469" i="3"/>
  <c r="B469" i="3"/>
  <c r="D46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703" i="3"/>
  <c r="H703" i="3"/>
  <c r="B703" i="3"/>
  <c r="D703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704" i="3"/>
  <c r="H704" i="3"/>
  <c r="B704" i="3"/>
  <c r="D704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705" i="3"/>
  <c r="H705" i="3"/>
  <c r="B705" i="3"/>
  <c r="D705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706" i="3"/>
  <c r="H706" i="3"/>
  <c r="B706" i="3"/>
  <c r="D706" i="3"/>
  <c r="H75" i="3"/>
  <c r="B75" i="3"/>
  <c r="D75" i="3"/>
  <c r="A75" i="3"/>
  <c r="H74" i="3"/>
  <c r="B74" i="3"/>
  <c r="D74" i="3"/>
  <c r="A74" i="3"/>
  <c r="H73" i="3"/>
  <c r="D73" i="3"/>
  <c r="B73" i="3"/>
  <c r="A73" i="3"/>
  <c r="H600" i="3"/>
  <c r="B600" i="3"/>
  <c r="D600" i="3"/>
  <c r="A600" i="3"/>
  <c r="H599" i="3"/>
  <c r="D599" i="3"/>
  <c r="B599" i="3"/>
  <c r="A599" i="3"/>
  <c r="H72" i="3"/>
  <c r="B72" i="3"/>
  <c r="D72" i="3"/>
  <c r="A72" i="3"/>
  <c r="H598" i="3"/>
  <c r="B598" i="3"/>
  <c r="D598" i="3"/>
  <c r="A598" i="3"/>
  <c r="H71" i="3"/>
  <c r="B71" i="3"/>
  <c r="D71" i="3"/>
  <c r="A71" i="3"/>
  <c r="H597" i="3"/>
  <c r="B597" i="3"/>
  <c r="D597" i="3"/>
  <c r="A597" i="3"/>
  <c r="H70" i="3"/>
  <c r="B70" i="3"/>
  <c r="D70" i="3"/>
  <c r="A70" i="3"/>
  <c r="H69" i="3"/>
  <c r="B69" i="3"/>
  <c r="D69" i="3"/>
  <c r="A69" i="3"/>
  <c r="H68" i="3"/>
  <c r="B68" i="3"/>
  <c r="D68" i="3"/>
  <c r="A68" i="3"/>
  <c r="H596" i="3"/>
  <c r="D596" i="3"/>
  <c r="B596" i="3"/>
  <c r="A596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B64" i="3"/>
  <c r="D64" i="3"/>
  <c r="A64" i="3"/>
  <c r="H595" i="3"/>
  <c r="B595" i="3"/>
  <c r="D595" i="3"/>
  <c r="A595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594" i="3"/>
  <c r="D594" i="3"/>
  <c r="B594" i="3"/>
  <c r="A594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593" i="3"/>
  <c r="D593" i="3"/>
  <c r="B593" i="3"/>
  <c r="A593" i="3"/>
  <c r="H43" i="3"/>
  <c r="B43" i="3"/>
  <c r="D43" i="3"/>
  <c r="A43" i="3"/>
  <c r="H42" i="3"/>
  <c r="D42" i="3"/>
  <c r="B42" i="3"/>
  <c r="A42" i="3"/>
  <c r="H41" i="3"/>
  <c r="B41" i="3"/>
  <c r="D41" i="3"/>
  <c r="A41" i="3"/>
  <c r="H592" i="3"/>
  <c r="D592" i="3"/>
  <c r="B592" i="3"/>
  <c r="A592" i="3"/>
  <c r="H40" i="3"/>
  <c r="B40" i="3"/>
  <c r="D40" i="3"/>
  <c r="A40" i="3"/>
  <c r="H39" i="3"/>
  <c r="D39" i="3"/>
  <c r="B39" i="3"/>
  <c r="A39" i="3"/>
  <c r="H591" i="3"/>
  <c r="B591" i="3"/>
  <c r="D591" i="3"/>
  <c r="A591" i="3"/>
  <c r="H590" i="3"/>
  <c r="D590" i="3"/>
  <c r="B590" i="3"/>
  <c r="A590" i="3"/>
  <c r="H589" i="3"/>
  <c r="B589" i="3"/>
  <c r="D589" i="3"/>
  <c r="A58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588" i="3"/>
  <c r="D588" i="3"/>
  <c r="B588" i="3"/>
  <c r="A588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587" i="3"/>
  <c r="B587" i="3"/>
  <c r="D587" i="3"/>
  <c r="A58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586" i="3"/>
  <c r="D586" i="3"/>
  <c r="B586" i="3"/>
  <c r="A586" i="3"/>
  <c r="H585" i="3"/>
  <c r="B585" i="3"/>
  <c r="D585" i="3"/>
  <c r="A585" i="3"/>
  <c r="H584" i="3"/>
  <c r="D584" i="3"/>
  <c r="B584" i="3"/>
  <c r="A584" i="3"/>
  <c r="H18" i="3"/>
  <c r="B18" i="3"/>
  <c r="D18" i="3"/>
  <c r="A18" i="3"/>
  <c r="H583" i="3"/>
  <c r="D583" i="3"/>
  <c r="B583" i="3"/>
  <c r="A583" i="3"/>
  <c r="H582" i="3"/>
  <c r="B582" i="3"/>
  <c r="D582" i="3"/>
  <c r="A582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581" i="3"/>
  <c r="D581" i="3"/>
  <c r="B581" i="3"/>
  <c r="A581" i="3"/>
  <c r="H580" i="3"/>
  <c r="B580" i="3"/>
  <c r="D580" i="3"/>
  <c r="A580" i="3"/>
  <c r="H579" i="3"/>
  <c r="D579" i="3"/>
  <c r="B579" i="3"/>
  <c r="A579" i="3"/>
  <c r="H578" i="3"/>
  <c r="B578" i="3"/>
  <c r="D578" i="3"/>
  <c r="A578" i="3"/>
  <c r="H577" i="3"/>
  <c r="D577" i="3"/>
  <c r="B577" i="3"/>
  <c r="A577" i="3"/>
  <c r="H576" i="3"/>
  <c r="B576" i="3"/>
  <c r="D576" i="3"/>
  <c r="A576" i="3"/>
  <c r="H575" i="3"/>
  <c r="D575" i="3"/>
  <c r="B575" i="3"/>
  <c r="A575" i="3"/>
  <c r="H574" i="3"/>
  <c r="B574" i="3"/>
  <c r="D574" i="3"/>
  <c r="A574" i="3"/>
  <c r="H573" i="3"/>
  <c r="D573" i="3"/>
  <c r="B573" i="3"/>
  <c r="A573" i="3"/>
  <c r="H572" i="3"/>
  <c r="B572" i="3"/>
  <c r="D572" i="3"/>
  <c r="A572" i="3"/>
  <c r="H571" i="3"/>
  <c r="D571" i="3"/>
  <c r="B571" i="3"/>
  <c r="A571" i="3"/>
  <c r="H570" i="3"/>
  <c r="B570" i="3"/>
  <c r="D570" i="3"/>
  <c r="A570" i="3"/>
  <c r="H569" i="3"/>
  <c r="D569" i="3"/>
  <c r="B569" i="3"/>
  <c r="A569" i="3"/>
  <c r="H568" i="3"/>
  <c r="B568" i="3"/>
  <c r="D568" i="3"/>
  <c r="A568" i="3"/>
  <c r="H567" i="3"/>
  <c r="D567" i="3"/>
  <c r="B567" i="3"/>
  <c r="A567" i="3"/>
  <c r="H566" i="3"/>
  <c r="B566" i="3"/>
  <c r="D566" i="3"/>
  <c r="A566" i="3"/>
  <c r="H565" i="3"/>
  <c r="D565" i="3"/>
  <c r="B565" i="3"/>
  <c r="A565" i="3"/>
  <c r="H564" i="3"/>
  <c r="B564" i="3"/>
  <c r="D564" i="3"/>
  <c r="A564" i="3"/>
  <c r="H563" i="3"/>
  <c r="D563" i="3"/>
  <c r="B563" i="3"/>
  <c r="A563" i="3"/>
  <c r="H562" i="3"/>
  <c r="B562" i="3"/>
  <c r="D562" i="3"/>
  <c r="A562" i="3"/>
  <c r="H561" i="3"/>
  <c r="D561" i="3"/>
  <c r="B561" i="3"/>
  <c r="A561" i="3"/>
  <c r="H560" i="3"/>
  <c r="B560" i="3"/>
  <c r="D560" i="3"/>
  <c r="A560" i="3"/>
  <c r="H559" i="3"/>
  <c r="D559" i="3"/>
  <c r="B559" i="3"/>
  <c r="A559" i="3"/>
  <c r="H558" i="3"/>
  <c r="B558" i="3"/>
  <c r="D558" i="3"/>
  <c r="A558" i="3"/>
  <c r="H557" i="3"/>
  <c r="D557" i="3"/>
  <c r="B557" i="3"/>
  <c r="A557" i="3"/>
  <c r="H556" i="3"/>
  <c r="F556" i="3"/>
  <c r="D556" i="3"/>
  <c r="B556" i="3"/>
  <c r="A556" i="3"/>
  <c r="H555" i="3"/>
  <c r="B555" i="3"/>
  <c r="F555" i="3"/>
  <c r="D555" i="3"/>
  <c r="A555" i="3"/>
  <c r="H554" i="3"/>
  <c r="B554" i="3"/>
  <c r="F554" i="3"/>
  <c r="D554" i="3"/>
  <c r="A554" i="3"/>
  <c r="H553" i="3"/>
  <c r="F553" i="3"/>
  <c r="D553" i="3"/>
  <c r="B553" i="3"/>
  <c r="A553" i="3"/>
  <c r="H552" i="3"/>
  <c r="B552" i="3"/>
  <c r="F552" i="3"/>
  <c r="D552" i="3"/>
  <c r="A552" i="3"/>
  <c r="H551" i="3"/>
  <c r="D551" i="3"/>
  <c r="B551" i="3"/>
  <c r="A551" i="3"/>
  <c r="H550" i="3"/>
  <c r="B550" i="3"/>
  <c r="D550" i="3"/>
  <c r="A550" i="3"/>
  <c r="H549" i="3"/>
  <c r="D549" i="3"/>
  <c r="B549" i="3"/>
  <c r="A549" i="3"/>
  <c r="H548" i="3"/>
  <c r="B548" i="3"/>
  <c r="D548" i="3"/>
  <c r="A548" i="3"/>
  <c r="H547" i="3"/>
  <c r="D547" i="3"/>
  <c r="B547" i="3"/>
  <c r="A547" i="3"/>
  <c r="H546" i="3"/>
  <c r="B546" i="3"/>
  <c r="D546" i="3"/>
  <c r="A546" i="3"/>
  <c r="H545" i="3"/>
  <c r="D545" i="3"/>
  <c r="B545" i="3"/>
  <c r="A545" i="3"/>
  <c r="H544" i="3"/>
  <c r="B544" i="3"/>
  <c r="D544" i="3"/>
  <c r="A544" i="3"/>
  <c r="H543" i="3"/>
  <c r="D543" i="3"/>
  <c r="B543" i="3"/>
  <c r="A543" i="3"/>
  <c r="H542" i="3"/>
  <c r="B542" i="3"/>
  <c r="D542" i="3"/>
  <c r="A542" i="3"/>
  <c r="H541" i="3"/>
  <c r="D541" i="3"/>
  <c r="B541" i="3"/>
  <c r="A541" i="3"/>
  <c r="H540" i="3"/>
  <c r="B540" i="3"/>
  <c r="D540" i="3"/>
  <c r="A540" i="3"/>
  <c r="H539" i="3"/>
  <c r="D539" i="3"/>
  <c r="B539" i="3"/>
  <c r="A539" i="3"/>
  <c r="H538" i="3"/>
  <c r="B538" i="3"/>
  <c r="D538" i="3"/>
  <c r="A538" i="3"/>
  <c r="H537" i="3"/>
  <c r="D537" i="3"/>
  <c r="B537" i="3"/>
  <c r="A537" i="3"/>
  <c r="H536" i="3"/>
  <c r="B536" i="3"/>
  <c r="D536" i="3"/>
  <c r="A536" i="3"/>
  <c r="H535" i="3"/>
  <c r="D535" i="3"/>
  <c r="B535" i="3"/>
  <c r="A535" i="3"/>
  <c r="H534" i="3"/>
  <c r="B534" i="3"/>
  <c r="D534" i="3"/>
  <c r="A534" i="3"/>
  <c r="H533" i="3"/>
  <c r="D533" i="3"/>
  <c r="B533" i="3"/>
  <c r="A533" i="3"/>
  <c r="H532" i="3"/>
  <c r="B532" i="3"/>
  <c r="D532" i="3"/>
  <c r="A532" i="3"/>
  <c r="H531" i="3"/>
  <c r="D531" i="3"/>
  <c r="B531" i="3"/>
  <c r="A531" i="3"/>
  <c r="H530" i="3"/>
  <c r="B530" i="3"/>
  <c r="D530" i="3"/>
  <c r="A530" i="3"/>
  <c r="H529" i="3"/>
  <c r="D529" i="3"/>
  <c r="B529" i="3"/>
  <c r="A529" i="3"/>
  <c r="H528" i="3"/>
  <c r="B528" i="3"/>
  <c r="D528" i="3"/>
  <c r="A528" i="3"/>
  <c r="H527" i="3"/>
  <c r="D527" i="3"/>
  <c r="B527" i="3"/>
  <c r="A527" i="3"/>
  <c r="H526" i="3"/>
  <c r="B526" i="3"/>
  <c r="D526" i="3"/>
  <c r="A526" i="3"/>
  <c r="H525" i="3"/>
  <c r="D525" i="3"/>
  <c r="B525" i="3"/>
  <c r="A525" i="3"/>
  <c r="H524" i="3"/>
  <c r="B524" i="3"/>
  <c r="D524" i="3"/>
  <c r="A524" i="3"/>
  <c r="H523" i="3"/>
  <c r="D523" i="3"/>
  <c r="B523" i="3"/>
  <c r="A523" i="3"/>
  <c r="H522" i="3"/>
  <c r="B522" i="3"/>
  <c r="D522" i="3"/>
  <c r="A522" i="3"/>
  <c r="H521" i="3"/>
  <c r="D521" i="3"/>
  <c r="B521" i="3"/>
  <c r="A521" i="3"/>
  <c r="H520" i="3"/>
  <c r="B520" i="3"/>
  <c r="D520" i="3"/>
  <c r="A520" i="3"/>
  <c r="H519" i="3"/>
  <c r="D519" i="3"/>
  <c r="B519" i="3"/>
  <c r="A519" i="3"/>
  <c r="H13" i="3"/>
  <c r="B13" i="3"/>
  <c r="D13" i="3"/>
  <c r="A13" i="3"/>
  <c r="H518" i="3"/>
  <c r="D518" i="3"/>
  <c r="B518" i="3"/>
  <c r="A518" i="3"/>
  <c r="H517" i="3"/>
  <c r="B517" i="3"/>
  <c r="D517" i="3"/>
  <c r="A517" i="3"/>
  <c r="H516" i="3"/>
  <c r="D516" i="3"/>
  <c r="B516" i="3"/>
  <c r="A516" i="3"/>
  <c r="H515" i="3"/>
  <c r="B515" i="3"/>
  <c r="D515" i="3"/>
  <c r="A515" i="3"/>
  <c r="H12" i="3"/>
  <c r="D12" i="3"/>
  <c r="B12" i="3"/>
  <c r="A12" i="3"/>
  <c r="H514" i="3"/>
  <c r="B514" i="3"/>
  <c r="D514" i="3"/>
  <c r="A514" i="3"/>
  <c r="H513" i="3"/>
  <c r="D513" i="3"/>
  <c r="B513" i="3"/>
  <c r="A513" i="3"/>
  <c r="H512" i="3"/>
  <c r="B512" i="3"/>
  <c r="D512" i="3"/>
  <c r="A512" i="3"/>
  <c r="H511" i="3"/>
  <c r="D511" i="3"/>
  <c r="B511" i="3"/>
  <c r="A511" i="3"/>
  <c r="H510" i="3"/>
  <c r="B510" i="3"/>
  <c r="D510" i="3"/>
  <c r="A510" i="3"/>
  <c r="H509" i="3"/>
  <c r="D509" i="3"/>
  <c r="B509" i="3"/>
  <c r="A509" i="3"/>
  <c r="H508" i="3"/>
  <c r="B508" i="3"/>
  <c r="D508" i="3"/>
  <c r="A508" i="3"/>
  <c r="H507" i="3"/>
  <c r="D507" i="3"/>
  <c r="B507" i="3"/>
  <c r="A507" i="3"/>
  <c r="H506" i="3"/>
  <c r="B506" i="3"/>
  <c r="D506" i="3"/>
  <c r="A506" i="3"/>
  <c r="H505" i="3"/>
  <c r="D505" i="3"/>
  <c r="B505" i="3"/>
  <c r="A505" i="3"/>
  <c r="H504" i="3"/>
  <c r="B504" i="3"/>
  <c r="D504" i="3"/>
  <c r="A504" i="3"/>
  <c r="H503" i="3"/>
  <c r="D503" i="3"/>
  <c r="B503" i="3"/>
  <c r="A503" i="3"/>
  <c r="H502" i="3"/>
  <c r="B502" i="3"/>
  <c r="D502" i="3"/>
  <c r="A502" i="3"/>
  <c r="H501" i="3"/>
  <c r="D501" i="3"/>
  <c r="B501" i="3"/>
  <c r="A501" i="3"/>
  <c r="H500" i="3"/>
  <c r="B500" i="3"/>
  <c r="D500" i="3"/>
  <c r="A500" i="3"/>
  <c r="H499" i="3"/>
  <c r="D499" i="3"/>
  <c r="B499" i="3"/>
  <c r="A499" i="3"/>
  <c r="H498" i="3"/>
  <c r="B498" i="3"/>
  <c r="D498" i="3"/>
  <c r="A498" i="3"/>
  <c r="H497" i="3"/>
  <c r="D497" i="3"/>
  <c r="B497" i="3"/>
  <c r="A497" i="3"/>
  <c r="H496" i="3"/>
  <c r="B496" i="3"/>
  <c r="D496" i="3"/>
  <c r="A496" i="3"/>
  <c r="H495" i="3"/>
  <c r="D495" i="3"/>
  <c r="B495" i="3"/>
  <c r="A495" i="3"/>
  <c r="H494" i="3"/>
  <c r="B494" i="3"/>
  <c r="D494" i="3"/>
  <c r="A494" i="3"/>
  <c r="H493" i="3"/>
  <c r="D493" i="3"/>
  <c r="B493" i="3"/>
  <c r="A493" i="3"/>
  <c r="H492" i="3"/>
  <c r="B492" i="3"/>
  <c r="D492" i="3"/>
  <c r="A492" i="3"/>
  <c r="H491" i="3"/>
  <c r="D491" i="3"/>
  <c r="B491" i="3"/>
  <c r="A491" i="3"/>
  <c r="H490" i="3"/>
  <c r="B490" i="3"/>
  <c r="D490" i="3"/>
  <c r="A490" i="3"/>
  <c r="H489" i="3"/>
  <c r="D489" i="3"/>
  <c r="B489" i="3"/>
  <c r="A489" i="3"/>
  <c r="H11" i="3"/>
  <c r="B11" i="3"/>
  <c r="D11" i="3"/>
  <c r="A11" i="3"/>
  <c r="H488" i="3"/>
  <c r="D488" i="3"/>
  <c r="B488" i="3"/>
  <c r="A488" i="3"/>
  <c r="Q727" i="1"/>
  <c r="Q742" i="1"/>
  <c r="Q743" i="1"/>
  <c r="Q744" i="1"/>
  <c r="Q745" i="1"/>
  <c r="Q739" i="1"/>
  <c r="Q736" i="1"/>
  <c r="Q731" i="1"/>
  <c r="Q730" i="1"/>
  <c r="Q732" i="1"/>
  <c r="Q733" i="1"/>
  <c r="Q735" i="1"/>
  <c r="Q737" i="1"/>
  <c r="Q738" i="1"/>
  <c r="Q722" i="1"/>
  <c r="Q723" i="1"/>
  <c r="Q724" i="1"/>
  <c r="Q726" i="1"/>
  <c r="Q692" i="1"/>
  <c r="Q728" i="1"/>
  <c r="Q725" i="1"/>
  <c r="Q567" i="1"/>
  <c r="Q569" i="1"/>
  <c r="Q578" i="1"/>
  <c r="Q580" i="1"/>
  <c r="Q582" i="1"/>
  <c r="Q583" i="1"/>
  <c r="Q585" i="1"/>
  <c r="Q586" i="1"/>
  <c r="Q590" i="1"/>
  <c r="Q593" i="1"/>
  <c r="Q594" i="1"/>
  <c r="Q656" i="1"/>
  <c r="Q658" i="1"/>
  <c r="Q664" i="1"/>
  <c r="Q668" i="1"/>
  <c r="Q680" i="1"/>
  <c r="Q690" i="1"/>
  <c r="Q704" i="1"/>
  <c r="Q706" i="1"/>
  <c r="Q711" i="1"/>
  <c r="Q712" i="1"/>
  <c r="Q718" i="1"/>
  <c r="Q702" i="1"/>
  <c r="C17" i="1"/>
  <c r="Q696" i="1"/>
  <c r="Q691" i="1"/>
  <c r="Q119" i="1"/>
  <c r="Q120" i="1"/>
  <c r="Q121" i="1"/>
  <c r="Q122" i="1"/>
  <c r="Q125" i="1"/>
  <c r="Q129" i="1"/>
  <c r="Q131" i="1"/>
  <c r="Q134" i="1"/>
  <c r="Q135" i="1"/>
  <c r="Q140" i="1"/>
  <c r="Q142" i="1"/>
  <c r="Q143" i="1"/>
  <c r="Q146" i="1"/>
  <c r="Q147" i="1"/>
  <c r="Q148" i="1"/>
  <c r="Q149" i="1"/>
  <c r="Q150" i="1"/>
  <c r="Q157" i="1"/>
  <c r="Q160" i="1"/>
  <c r="Q163" i="1"/>
  <c r="Q165" i="1"/>
  <c r="Q166" i="1"/>
  <c r="Q167" i="1"/>
  <c r="Q168" i="1"/>
  <c r="Q169" i="1"/>
  <c r="Q208" i="1"/>
  <c r="Q218" i="1"/>
  <c r="Q241" i="1"/>
  <c r="Q242" i="1"/>
  <c r="Q243" i="1"/>
  <c r="Q244" i="1"/>
  <c r="Q245" i="1"/>
  <c r="Q246" i="1"/>
  <c r="Q247" i="1"/>
  <c r="Q630" i="1"/>
  <c r="Q699" i="1"/>
  <c r="Q700" i="1"/>
  <c r="Q701" i="1"/>
  <c r="Q703" i="1"/>
  <c r="Q516" i="1"/>
  <c r="Q707" i="1"/>
  <c r="Q676" i="1"/>
  <c r="Q685" i="1"/>
  <c r="Q303" i="1"/>
  <c r="Q316" i="1"/>
  <c r="Q318" i="1"/>
  <c r="Q344" i="1"/>
  <c r="Q473" i="1"/>
  <c r="Q561" i="1"/>
  <c r="Q430" i="1"/>
  <c r="Q435" i="1"/>
  <c r="Q472" i="1"/>
  <c r="Q479" i="1"/>
  <c r="Q480" i="1"/>
  <c r="Q497" i="1"/>
  <c r="Q502" i="1"/>
  <c r="Q604" i="1"/>
  <c r="Q623" i="1"/>
  <c r="Q621" i="1"/>
  <c r="Q405" i="1"/>
  <c r="Q409" i="1"/>
  <c r="Q410" i="1"/>
  <c r="Q441" i="1"/>
  <c r="Q467" i="1"/>
  <c r="Q469" i="1"/>
  <c r="Q471" i="1"/>
  <c r="Q474" i="1"/>
  <c r="Q488" i="1"/>
  <c r="Q491" i="1"/>
  <c r="Q494" i="1"/>
  <c r="Q495" i="1"/>
  <c r="Q496" i="1"/>
  <c r="Q499" i="1"/>
  <c r="Q500" i="1"/>
  <c r="Q522" i="1"/>
  <c r="Q525" i="1"/>
  <c r="Q546" i="1"/>
  <c r="Q552" i="1"/>
  <c r="Q568" i="1"/>
  <c r="Q330" i="1"/>
  <c r="Q335" i="1"/>
  <c r="Q348" i="1"/>
  <c r="Q130" i="1"/>
  <c r="Q132" i="1"/>
  <c r="Q133" i="1"/>
  <c r="Q136" i="1"/>
  <c r="Q138" i="1"/>
  <c r="Q139" i="1"/>
  <c r="Q145" i="1"/>
  <c r="Q151" i="1"/>
  <c r="Q152" i="1"/>
  <c r="Q158" i="1"/>
  <c r="Q161" i="1"/>
  <c r="Q171" i="1"/>
  <c r="Q172" i="1"/>
  <c r="Q173" i="1"/>
  <c r="Q174" i="1"/>
  <c r="Q175" i="1"/>
  <c r="Q176" i="1"/>
  <c r="Q178" i="1"/>
  <c r="Q179" i="1"/>
  <c r="Q180" i="1"/>
  <c r="Q181" i="1"/>
  <c r="Q182" i="1"/>
  <c r="Q183" i="1"/>
  <c r="Q184" i="1"/>
  <c r="Q185" i="1"/>
  <c r="Q186" i="1"/>
  <c r="Q188" i="1"/>
  <c r="Q190" i="1"/>
  <c r="Q191" i="1"/>
  <c r="Q189" i="1"/>
  <c r="Q193" i="1"/>
  <c r="Q194" i="1"/>
  <c r="Q196" i="1"/>
  <c r="Q198" i="1"/>
  <c r="Q201" i="1"/>
  <c r="Q202" i="1"/>
  <c r="Q203" i="1"/>
  <c r="Q206" i="1"/>
  <c r="Q209" i="1"/>
  <c r="Q211" i="1"/>
  <c r="Q212" i="1"/>
  <c r="Q216" i="1"/>
  <c r="Q221" i="1"/>
  <c r="Q223" i="1"/>
  <c r="Q224" i="1"/>
  <c r="Q214" i="1"/>
  <c r="Q217" i="1"/>
  <c r="Q220" i="1"/>
  <c r="Q226" i="1"/>
  <c r="Q227" i="1"/>
  <c r="Q264" i="1"/>
  <c r="Q265" i="1"/>
  <c r="Q556" i="1"/>
  <c r="Q560" i="1"/>
  <c r="Q566" i="1"/>
  <c r="Q584" i="1"/>
  <c r="Q267" i="1"/>
  <c r="Q268" i="1"/>
  <c r="Q270" i="1"/>
  <c r="Q271" i="1"/>
  <c r="Q272" i="1"/>
  <c r="Q273" i="1"/>
  <c r="Q592" i="1"/>
  <c r="Q601" i="1"/>
  <c r="Q603" i="1"/>
  <c r="Q620" i="1"/>
  <c r="Q275" i="1"/>
  <c r="Q279" i="1"/>
  <c r="Q280" i="1"/>
  <c r="Q281" i="1"/>
  <c r="Q283" i="1"/>
  <c r="Q284" i="1"/>
  <c r="Q285" i="1"/>
  <c r="Q286" i="1"/>
  <c r="Q287" i="1"/>
  <c r="Q290" i="1"/>
  <c r="Q291" i="1"/>
  <c r="Q295" i="1"/>
  <c r="Q301" i="1"/>
  <c r="Q302" i="1"/>
  <c r="Q306" i="1"/>
  <c r="Q307" i="1"/>
  <c r="Q309" i="1"/>
  <c r="Q228" i="1"/>
  <c r="Q229" i="1"/>
  <c r="Q230" i="1"/>
  <c r="Q231" i="1"/>
  <c r="Q232" i="1"/>
  <c r="Q320" i="1"/>
  <c r="Q329" i="1"/>
  <c r="Q331" i="1"/>
  <c r="Q332" i="1"/>
  <c r="Q334" i="1"/>
  <c r="Q336" i="1"/>
  <c r="Q337" i="1"/>
  <c r="Q343" i="1"/>
  <c r="Q345" i="1"/>
  <c r="Q346" i="1"/>
  <c r="Q347" i="1"/>
  <c r="Q234" i="1"/>
  <c r="Q237" i="1"/>
  <c r="Q238" i="1"/>
  <c r="Q349" i="1"/>
  <c r="Q350" i="1"/>
  <c r="Q351" i="1"/>
  <c r="Q352" i="1"/>
  <c r="Q356" i="1"/>
  <c r="Q357" i="1"/>
  <c r="Q358" i="1"/>
  <c r="Q359" i="1"/>
  <c r="Q360" i="1"/>
  <c r="Q361" i="1"/>
  <c r="Q363" i="1"/>
  <c r="Q364" i="1"/>
  <c r="Q365" i="1"/>
  <c r="Q366" i="1"/>
  <c r="Q367" i="1"/>
  <c r="Q239" i="1"/>
  <c r="Q240" i="1"/>
  <c r="Q248" i="1"/>
  <c r="Q249" i="1"/>
  <c r="Q250" i="1"/>
  <c r="Q251" i="1"/>
  <c r="Q368" i="1"/>
  <c r="Q369" i="1"/>
  <c r="Q370" i="1"/>
  <c r="Q371" i="1"/>
  <c r="Q372" i="1"/>
  <c r="Q374" i="1"/>
  <c r="Q391" i="1"/>
  <c r="Q395" i="1"/>
  <c r="Q236" i="1"/>
  <c r="Q252" i="1"/>
  <c r="Q257" i="1"/>
  <c r="Q258" i="1"/>
  <c r="Q259" i="1"/>
  <c r="Q396" i="1"/>
  <c r="Q397" i="1"/>
  <c r="Q398" i="1"/>
  <c r="Q399" i="1"/>
  <c r="Q401" i="1"/>
  <c r="Q403" i="1"/>
  <c r="Q404" i="1"/>
  <c r="Q406" i="1"/>
  <c r="Q407" i="1"/>
  <c r="Q408" i="1"/>
  <c r="Q261" i="1"/>
  <c r="Q411" i="1"/>
  <c r="Q412" i="1"/>
  <c r="Q413" i="1"/>
  <c r="Q428" i="1"/>
  <c r="Q439" i="1"/>
  <c r="Q440" i="1"/>
  <c r="Q443" i="1"/>
  <c r="Q444" i="1"/>
  <c r="Q470" i="1"/>
  <c r="Q476" i="1"/>
  <c r="Q477" i="1"/>
  <c r="Q478" i="1"/>
  <c r="Q481" i="1"/>
  <c r="Q482" i="1"/>
  <c r="Q484" i="1"/>
  <c r="Q485" i="1"/>
  <c r="Q486" i="1"/>
  <c r="Q487" i="1"/>
  <c r="Q493" i="1"/>
  <c r="Q507" i="1"/>
  <c r="Q506" i="1"/>
  <c r="Q510" i="1"/>
  <c r="Q514" i="1"/>
  <c r="Q518" i="1"/>
  <c r="Q520" i="1"/>
  <c r="Q519" i="1"/>
  <c r="Q523" i="1"/>
  <c r="Q524" i="1"/>
  <c r="Q529" i="1"/>
  <c r="Q542" i="1"/>
  <c r="Q547" i="1"/>
  <c r="Q548" i="1"/>
  <c r="Q400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9" i="1"/>
  <c r="Q431" i="1"/>
  <c r="Q432" i="1"/>
  <c r="Q448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89" i="1"/>
  <c r="Q490" i="1"/>
  <c r="Q492" i="1"/>
  <c r="Q528" i="1"/>
  <c r="Q535" i="1"/>
  <c r="Q536" i="1"/>
  <c r="Q537" i="1"/>
  <c r="Q539" i="1"/>
  <c r="Q541" i="1"/>
  <c r="Q543" i="1"/>
  <c r="Q549" i="1"/>
  <c r="Q550" i="1"/>
  <c r="Q551" i="1"/>
  <c r="Q565" i="1"/>
  <c r="Q570" i="1"/>
  <c r="Q571" i="1"/>
  <c r="Q572" i="1"/>
  <c r="Q573" i="1"/>
  <c r="Q574" i="1"/>
  <c r="Q575" i="1"/>
  <c r="Q576" i="1"/>
  <c r="Q577" i="1"/>
  <c r="Q333" i="1"/>
  <c r="Q515" i="1"/>
  <c r="Q288" i="1"/>
  <c r="Q289" i="1"/>
  <c r="Q292" i="1"/>
  <c r="Q293" i="1"/>
  <c r="Q296" i="1"/>
  <c r="Q297" i="1"/>
  <c r="Q298" i="1"/>
  <c r="Q299" i="1"/>
  <c r="Q300" i="1"/>
  <c r="Q304" i="1"/>
  <c r="Q353" i="1"/>
  <c r="Q354" i="1"/>
  <c r="Q355" i="1"/>
  <c r="Q305" i="1"/>
  <c r="Q308" i="1"/>
  <c r="Q310" i="1"/>
  <c r="Q311" i="1"/>
  <c r="Q312" i="1"/>
  <c r="Q313" i="1"/>
  <c r="Q314" i="1"/>
  <c r="Q315" i="1"/>
  <c r="Q317" i="1"/>
  <c r="Q319" i="1"/>
  <c r="Q321" i="1"/>
  <c r="Q322" i="1"/>
  <c r="Q323" i="1"/>
  <c r="Q324" i="1"/>
  <c r="Q325" i="1"/>
  <c r="Q326" i="1"/>
  <c r="Q327" i="1"/>
  <c r="Q328" i="1"/>
  <c r="Q338" i="1"/>
  <c r="Q339" i="1"/>
  <c r="Q340" i="1"/>
  <c r="Q341" i="1"/>
  <c r="Q342" i="1"/>
  <c r="Q362" i="1"/>
  <c r="Q373" i="1"/>
  <c r="Q375" i="1"/>
  <c r="Q376" i="1"/>
  <c r="Q377" i="1"/>
  <c r="Q392" i="1"/>
  <c r="Q393" i="1"/>
  <c r="Q394" i="1"/>
  <c r="Q402" i="1"/>
  <c r="Q433" i="1"/>
  <c r="Q434" i="1"/>
  <c r="Q436" i="1"/>
  <c r="Q437" i="1"/>
  <c r="Q438" i="1"/>
  <c r="Q442" i="1"/>
  <c r="Q445" i="1"/>
  <c r="Q447" i="1"/>
  <c r="Q449" i="1"/>
  <c r="Q450" i="1"/>
  <c r="Q465" i="1"/>
  <c r="Q466" i="1"/>
  <c r="Q468" i="1"/>
  <c r="Q475" i="1"/>
  <c r="Q483" i="1"/>
  <c r="Q498" i="1"/>
  <c r="Q501" i="1"/>
  <c r="Q503" i="1"/>
  <c r="Q504" i="1"/>
  <c r="Q505" i="1"/>
  <c r="Q508" i="1"/>
  <c r="Q509" i="1"/>
  <c r="Q511" i="1"/>
  <c r="Q512" i="1"/>
  <c r="Q513" i="1"/>
  <c r="Q521" i="1"/>
  <c r="Q526" i="1"/>
  <c r="Q527" i="1"/>
  <c r="Q530" i="1"/>
  <c r="Q531" i="1"/>
  <c r="Q532" i="1"/>
  <c r="Q533" i="1"/>
  <c r="Q534" i="1"/>
  <c r="Q538" i="1"/>
  <c r="Q540" i="1"/>
  <c r="Q544" i="1"/>
  <c r="Q545" i="1"/>
  <c r="Q553" i="1"/>
  <c r="Q554" i="1"/>
  <c r="Q555" i="1"/>
  <c r="Q557" i="1"/>
  <c r="Q558" i="1"/>
  <c r="Q559" i="1"/>
  <c r="Q562" i="1"/>
  <c r="Q563" i="1"/>
  <c r="Q564" i="1"/>
  <c r="Q579" i="1"/>
  <c r="Q581" i="1"/>
  <c r="Q587" i="1"/>
  <c r="Q588" i="1"/>
  <c r="Q589" i="1"/>
  <c r="Q595" i="1"/>
  <c r="Q596" i="1"/>
  <c r="Q597" i="1"/>
  <c r="Q598" i="1"/>
  <c r="Q602" i="1"/>
  <c r="Q605" i="1"/>
  <c r="Q606" i="1"/>
  <c r="Q608" i="1"/>
  <c r="Q609" i="1"/>
  <c r="Q614" i="1"/>
  <c r="Q615" i="1"/>
  <c r="Q619" i="1"/>
  <c r="Q624" i="1"/>
  <c r="Q625" i="1"/>
  <c r="Q626" i="1"/>
  <c r="Q627" i="1"/>
  <c r="Q628" i="1"/>
  <c r="Q629" i="1"/>
  <c r="Q631" i="1"/>
  <c r="Q635" i="1"/>
  <c r="Q636" i="1"/>
  <c r="Q637" i="1"/>
  <c r="Q638" i="1"/>
  <c r="Q639" i="1"/>
  <c r="Q640" i="1"/>
  <c r="Q642" i="1"/>
  <c r="Q644" i="1"/>
  <c r="Q645" i="1"/>
  <c r="Q648" i="1"/>
  <c r="Q650" i="1"/>
  <c r="Q651" i="1"/>
  <c r="Q652" i="1"/>
  <c r="Q653" i="1"/>
  <c r="Q654" i="1"/>
  <c r="Q141" i="1"/>
  <c r="Q153" i="1"/>
  <c r="Q162" i="1"/>
  <c r="Q177" i="1"/>
  <c r="Q205" i="1"/>
  <c r="Q233" i="1"/>
  <c r="Q262" i="1"/>
  <c r="Q282" i="1"/>
  <c r="Q294" i="1"/>
  <c r="Q33" i="1"/>
  <c r="Q55" i="1"/>
  <c r="Q22" i="1"/>
  <c r="Q50" i="1"/>
  <c r="Q269" i="1"/>
  <c r="G772" i="1"/>
  <c r="K772" i="1" s="1"/>
  <c r="G652" i="4"/>
  <c r="J652" i="4"/>
  <c r="G692" i="4"/>
  <c r="J692" i="4"/>
  <c r="G495" i="4"/>
  <c r="J495" i="4"/>
  <c r="G453" i="4"/>
  <c r="N453" i="4"/>
  <c r="G450" i="4"/>
  <c r="L450" i="4"/>
  <c r="G447" i="4"/>
  <c r="K447" i="4"/>
  <c r="G420" i="4"/>
  <c r="N420" i="4"/>
  <c r="G386" i="4"/>
  <c r="K386" i="4"/>
  <c r="G383" i="4"/>
  <c r="K383" i="4"/>
  <c r="G380" i="4"/>
  <c r="N380" i="4"/>
  <c r="G356" i="4"/>
  <c r="K356" i="4"/>
  <c r="G336" i="4"/>
  <c r="K336" i="4"/>
  <c r="G248" i="4"/>
  <c r="K248" i="4"/>
  <c r="G224" i="4"/>
  <c r="L224" i="4"/>
  <c r="G740" i="4"/>
  <c r="J740" i="4"/>
  <c r="G708" i="4"/>
  <c r="J708" i="4"/>
  <c r="G640" i="4"/>
  <c r="J640" i="4"/>
  <c r="G676" i="4"/>
  <c r="J676" i="4"/>
  <c r="G560" i="4"/>
  <c r="J560" i="4"/>
  <c r="G724" i="4"/>
  <c r="J724" i="4"/>
  <c r="G647" i="4"/>
  <c r="J647" i="4"/>
  <c r="G747" i="4"/>
  <c r="J747" i="4"/>
  <c r="P747" i="4"/>
  <c r="R747" i="4" s="1"/>
  <c r="G731" i="4"/>
  <c r="J731" i="4"/>
  <c r="G715" i="4"/>
  <c r="J715" i="4"/>
  <c r="G699" i="4"/>
  <c r="J699" i="4"/>
  <c r="G683" i="4"/>
  <c r="J683" i="4"/>
  <c r="G667" i="4"/>
  <c r="J667" i="4"/>
  <c r="G635" i="4"/>
  <c r="J635" i="4"/>
  <c r="G628" i="4"/>
  <c r="J628" i="4"/>
  <c r="G742" i="4"/>
  <c r="J742" i="4"/>
  <c r="G726" i="4"/>
  <c r="J726" i="4"/>
  <c r="G710" i="4"/>
  <c r="J710" i="4"/>
  <c r="G694" i="4"/>
  <c r="J694" i="4"/>
  <c r="G678" i="4"/>
  <c r="J678" i="4"/>
  <c r="G659" i="4"/>
  <c r="J659" i="4"/>
  <c r="G608" i="4"/>
  <c r="J608" i="4"/>
  <c r="G596" i="4"/>
  <c r="J596" i="4"/>
  <c r="G584" i="4"/>
  <c r="J584" i="4"/>
  <c r="G538" i="4"/>
  <c r="J538" i="4"/>
  <c r="G536" i="4"/>
  <c r="J536" i="4"/>
  <c r="G744" i="4"/>
  <c r="J744" i="4"/>
  <c r="G728" i="4"/>
  <c r="J728" i="4"/>
  <c r="G712" i="4"/>
  <c r="J712" i="4"/>
  <c r="G696" i="4"/>
  <c r="J696" i="4"/>
  <c r="G680" i="4"/>
  <c r="J680" i="4"/>
  <c r="G664" i="4"/>
  <c r="J664" i="4"/>
  <c r="G644" i="4"/>
  <c r="J644" i="4"/>
  <c r="G639" i="4"/>
  <c r="J639" i="4"/>
  <c r="G632" i="4"/>
  <c r="J632" i="4"/>
  <c r="G627" i="4"/>
  <c r="J627" i="4"/>
  <c r="G542" i="4"/>
  <c r="J542" i="4"/>
  <c r="G739" i="4"/>
  <c r="J739" i="4"/>
  <c r="G723" i="4"/>
  <c r="J723" i="4"/>
  <c r="G707" i="4"/>
  <c r="J707" i="4"/>
  <c r="G691" i="4"/>
  <c r="J691" i="4"/>
  <c r="G675" i="4"/>
  <c r="J675" i="4"/>
  <c r="G651" i="4"/>
  <c r="J651" i="4"/>
  <c r="G619" i="4"/>
  <c r="J619" i="4"/>
  <c r="G607" i="4"/>
  <c r="J607" i="4"/>
  <c r="G590" i="4"/>
  <c r="J590" i="4"/>
  <c r="G546" i="4"/>
  <c r="J546" i="4"/>
  <c r="G732" i="4"/>
  <c r="J732" i="4"/>
  <c r="G716" i="4"/>
  <c r="J716" i="4"/>
  <c r="G700" i="4"/>
  <c r="J700" i="4"/>
  <c r="G684" i="4"/>
  <c r="J684" i="4"/>
  <c r="G668" i="4"/>
  <c r="J668" i="4"/>
  <c r="G663" i="4"/>
  <c r="J663" i="4"/>
  <c r="G656" i="4"/>
  <c r="J656" i="4"/>
  <c r="G636" i="4"/>
  <c r="J636" i="4"/>
  <c r="G631" i="4"/>
  <c r="J631" i="4"/>
  <c r="G626" i="4"/>
  <c r="J626" i="4"/>
  <c r="G616" i="4"/>
  <c r="J616" i="4"/>
  <c r="G588" i="4"/>
  <c r="J588" i="4"/>
  <c r="G576" i="4"/>
  <c r="J576" i="4"/>
  <c r="G564" i="4"/>
  <c r="J564" i="4"/>
  <c r="G550" i="4"/>
  <c r="J550" i="4"/>
  <c r="G734" i="4"/>
  <c r="J734" i="4"/>
  <c r="G718" i="4"/>
  <c r="J718" i="4"/>
  <c r="G702" i="4"/>
  <c r="J702" i="4"/>
  <c r="G686" i="4"/>
  <c r="J686" i="4"/>
  <c r="G670" i="4"/>
  <c r="J670" i="4"/>
  <c r="G643" i="4"/>
  <c r="J643" i="4"/>
  <c r="G592" i="4"/>
  <c r="J592" i="4"/>
  <c r="G554" i="4"/>
  <c r="J554" i="4"/>
  <c r="G736" i="4"/>
  <c r="J736" i="4"/>
  <c r="G720" i="4"/>
  <c r="J720" i="4"/>
  <c r="G704" i="4"/>
  <c r="J704" i="4"/>
  <c r="P704" i="4"/>
  <c r="R704" i="4" s="1"/>
  <c r="G688" i="4"/>
  <c r="J688" i="4"/>
  <c r="G672" i="4"/>
  <c r="J672" i="4"/>
  <c r="G660" i="4"/>
  <c r="J660" i="4"/>
  <c r="G655" i="4"/>
  <c r="J655" i="4"/>
  <c r="G648" i="4"/>
  <c r="J648" i="4"/>
  <c r="G623" i="4"/>
  <c r="J623" i="4"/>
  <c r="G575" i="4"/>
  <c r="J575" i="4"/>
  <c r="G558" i="4"/>
  <c r="J558" i="4"/>
  <c r="G611" i="4"/>
  <c r="J611" i="4"/>
  <c r="G594" i="4"/>
  <c r="J594" i="4"/>
  <c r="G579" i="4"/>
  <c r="J579" i="4"/>
  <c r="G562" i="4"/>
  <c r="J562" i="4"/>
  <c r="G534" i="4"/>
  <c r="J534" i="4"/>
  <c r="G532" i="4"/>
  <c r="J532" i="4"/>
  <c r="G483" i="4"/>
  <c r="K483" i="4"/>
  <c r="G480" i="4"/>
  <c r="K480" i="4"/>
  <c r="G477" i="4"/>
  <c r="K477" i="4"/>
  <c r="G348" i="4"/>
  <c r="N348" i="4"/>
  <c r="G328" i="4"/>
  <c r="K328" i="4"/>
  <c r="G256" i="4"/>
  <c r="K256" i="4"/>
  <c r="G240" i="4"/>
  <c r="K240" i="4"/>
  <c r="G658" i="4"/>
  <c r="J658" i="4"/>
  <c r="G650" i="4"/>
  <c r="J650" i="4"/>
  <c r="G642" i="4"/>
  <c r="J642" i="4"/>
  <c r="G634" i="4"/>
  <c r="J634" i="4"/>
  <c r="G614" i="4"/>
  <c r="J614" i="4"/>
  <c r="G603" i="4"/>
  <c r="J603" i="4"/>
  <c r="G586" i="4"/>
  <c r="J586" i="4"/>
  <c r="G571" i="4"/>
  <c r="J571" i="4"/>
  <c r="G556" i="4"/>
  <c r="J556" i="4"/>
  <c r="G552" i="4"/>
  <c r="J552" i="4"/>
  <c r="G548" i="4"/>
  <c r="J548" i="4"/>
  <c r="G544" i="4"/>
  <c r="J544" i="4"/>
  <c r="G540" i="4"/>
  <c r="J540" i="4"/>
  <c r="G479" i="4"/>
  <c r="K479" i="4"/>
  <c r="G476" i="4"/>
  <c r="K476" i="4"/>
  <c r="G473" i="4"/>
  <c r="K473" i="4"/>
  <c r="G364" i="4"/>
  <c r="K364" i="4"/>
  <c r="G344" i="4"/>
  <c r="N344" i="4"/>
  <c r="G232" i="4"/>
  <c r="L232" i="4"/>
  <c r="P705" i="4"/>
  <c r="R705" i="4" s="1"/>
  <c r="G661" i="4"/>
  <c r="J661" i="4"/>
  <c r="G653" i="4"/>
  <c r="J653" i="4"/>
  <c r="G645" i="4"/>
  <c r="J645" i="4"/>
  <c r="G637" i="4"/>
  <c r="J637" i="4"/>
  <c r="G624" i="4"/>
  <c r="J624" i="4"/>
  <c r="G599" i="4"/>
  <c r="J599" i="4"/>
  <c r="G582" i="4"/>
  <c r="J582" i="4"/>
  <c r="G567" i="4"/>
  <c r="J567" i="4"/>
  <c r="G470" i="4"/>
  <c r="J470" i="4"/>
  <c r="G449" i="4"/>
  <c r="K449" i="4"/>
  <c r="G446" i="4"/>
  <c r="K446" i="4"/>
  <c r="G382" i="4"/>
  <c r="K382" i="4"/>
  <c r="G352" i="4"/>
  <c r="N352" i="4"/>
  <c r="P622" i="4"/>
  <c r="R622" i="4" s="1"/>
  <c r="G622" i="4"/>
  <c r="J622" i="4"/>
  <c r="G612" i="4"/>
  <c r="J612" i="4"/>
  <c r="G610" i="4"/>
  <c r="J610" i="4"/>
  <c r="G595" i="4"/>
  <c r="J595" i="4"/>
  <c r="G580" i="4"/>
  <c r="J580" i="4"/>
  <c r="G578" i="4"/>
  <c r="J578" i="4"/>
  <c r="G563" i="4"/>
  <c r="J563" i="4"/>
  <c r="G491" i="4"/>
  <c r="J491" i="4"/>
  <c r="G485" i="4"/>
  <c r="K485" i="4"/>
  <c r="G475" i="4"/>
  <c r="K475" i="4"/>
  <c r="G472" i="4"/>
  <c r="K472" i="4"/>
  <c r="G431" i="4"/>
  <c r="K431" i="4"/>
  <c r="G360" i="4"/>
  <c r="L360" i="4"/>
  <c r="G606" i="4"/>
  <c r="J606" i="4"/>
  <c r="G591" i="4"/>
  <c r="J591" i="4"/>
  <c r="G574" i="4"/>
  <c r="J574" i="4"/>
  <c r="G559" i="4"/>
  <c r="J559" i="4"/>
  <c r="G493" i="4"/>
  <c r="M493" i="4"/>
  <c r="G469" i="4"/>
  <c r="K469" i="4"/>
  <c r="G466" i="4"/>
  <c r="K466" i="4"/>
  <c r="G388" i="4"/>
  <c r="N388" i="4"/>
  <c r="G324" i="4"/>
  <c r="N324" i="4"/>
  <c r="G316" i="4"/>
  <c r="N316" i="4"/>
  <c r="G308" i="4"/>
  <c r="N308" i="4"/>
  <c r="G300" i="4"/>
  <c r="K300" i="4"/>
  <c r="G292" i="4"/>
  <c r="K292" i="4"/>
  <c r="G284" i="4"/>
  <c r="N284" i="4"/>
  <c r="G276" i="4"/>
  <c r="N276" i="4"/>
  <c r="G268" i="4"/>
  <c r="N268" i="4"/>
  <c r="P260" i="4"/>
  <c r="G260" i="4"/>
  <c r="L260" i="4"/>
  <c r="G244" i="4"/>
  <c r="K244" i="4"/>
  <c r="G662" i="4"/>
  <c r="J662" i="4"/>
  <c r="G654" i="4"/>
  <c r="J654" i="4"/>
  <c r="G646" i="4"/>
  <c r="J646" i="4"/>
  <c r="G638" i="4"/>
  <c r="J638" i="4"/>
  <c r="G630" i="4"/>
  <c r="J630" i="4"/>
  <c r="G615" i="4"/>
  <c r="J615" i="4"/>
  <c r="G604" i="4"/>
  <c r="J604" i="4"/>
  <c r="G602" i="4"/>
  <c r="J602" i="4"/>
  <c r="G587" i="4"/>
  <c r="J587" i="4"/>
  <c r="G572" i="4"/>
  <c r="J572" i="4"/>
  <c r="G570" i="4"/>
  <c r="J570" i="4"/>
  <c r="G555" i="4"/>
  <c r="J555" i="4"/>
  <c r="G551" i="4"/>
  <c r="J551" i="4"/>
  <c r="G547" i="4"/>
  <c r="J547" i="4"/>
  <c r="G484" i="4"/>
  <c r="K484" i="4"/>
  <c r="G481" i="4"/>
  <c r="K481" i="4"/>
  <c r="G332" i="4"/>
  <c r="N332" i="4"/>
  <c r="G252" i="4"/>
  <c r="L252" i="4"/>
  <c r="G228" i="4"/>
  <c r="L228" i="4"/>
  <c r="P228" i="4"/>
  <c r="G618" i="4"/>
  <c r="J618" i="4"/>
  <c r="G600" i="4"/>
  <c r="J600" i="4"/>
  <c r="G598" i="4"/>
  <c r="J598" i="4"/>
  <c r="G583" i="4"/>
  <c r="J583" i="4"/>
  <c r="G568" i="4"/>
  <c r="J568" i="4"/>
  <c r="G566" i="4"/>
  <c r="J566" i="4"/>
  <c r="G528" i="4"/>
  <c r="J528" i="4"/>
  <c r="G468" i="4"/>
  <c r="K468" i="4"/>
  <c r="G465" i="4"/>
  <c r="K465" i="4"/>
  <c r="G454" i="4"/>
  <c r="J454" i="4"/>
  <c r="G451" i="4"/>
  <c r="K451" i="4"/>
  <c r="G390" i="4"/>
  <c r="J390" i="4"/>
  <c r="G387" i="4"/>
  <c r="N387" i="4"/>
  <c r="P387" i="4"/>
  <c r="G384" i="4"/>
  <c r="K384" i="4"/>
  <c r="G340" i="4"/>
  <c r="L340" i="4"/>
  <c r="G320" i="4"/>
  <c r="N320" i="4"/>
  <c r="P320" i="4"/>
  <c r="G312" i="4"/>
  <c r="N312" i="4"/>
  <c r="G304" i="4"/>
  <c r="N304" i="4"/>
  <c r="G296" i="4"/>
  <c r="K296" i="4"/>
  <c r="G288" i="4"/>
  <c r="K288" i="4"/>
  <c r="G280" i="4"/>
  <c r="N280" i="4"/>
  <c r="G272" i="4"/>
  <c r="N272" i="4"/>
  <c r="G264" i="4"/>
  <c r="N264" i="4"/>
  <c r="G500" i="4"/>
  <c r="G462" i="4"/>
  <c r="N462" i="4"/>
  <c r="G458" i="4"/>
  <c r="K458" i="4"/>
  <c r="G439" i="4"/>
  <c r="K439" i="4"/>
  <c r="G433" i="4"/>
  <c r="K433" i="4"/>
  <c r="G428" i="4"/>
  <c r="N428" i="4"/>
  <c r="G424" i="4"/>
  <c r="N424" i="4"/>
  <c r="G415" i="4"/>
  <c r="K415" i="4"/>
  <c r="G411" i="4"/>
  <c r="K411" i="4"/>
  <c r="G407" i="4"/>
  <c r="K407" i="4"/>
  <c r="G403" i="4"/>
  <c r="N403" i="4"/>
  <c r="G399" i="4"/>
  <c r="L399" i="4"/>
  <c r="G395" i="4"/>
  <c r="N395" i="4"/>
  <c r="G391" i="4"/>
  <c r="N391" i="4"/>
  <c r="G376" i="4"/>
  <c r="L376" i="4"/>
  <c r="G372" i="4"/>
  <c r="L372" i="4"/>
  <c r="G361" i="4"/>
  <c r="K361" i="4"/>
  <c r="G353" i="4"/>
  <c r="N353" i="4"/>
  <c r="G345" i="4"/>
  <c r="N345" i="4"/>
  <c r="G337" i="4"/>
  <c r="L337" i="4"/>
  <c r="G329" i="4"/>
  <c r="L329" i="4"/>
  <c r="G321" i="4"/>
  <c r="K321" i="4"/>
  <c r="G313" i="4"/>
  <c r="N313" i="4"/>
  <c r="G305" i="4"/>
  <c r="N305" i="4"/>
  <c r="G297" i="4"/>
  <c r="L297" i="4"/>
  <c r="G289" i="4"/>
  <c r="N289" i="4"/>
  <c r="G281" i="4"/>
  <c r="N281" i="4"/>
  <c r="G273" i="4"/>
  <c r="N273" i="4"/>
  <c r="G265" i="4"/>
  <c r="L265" i="4"/>
  <c r="G257" i="4"/>
  <c r="L257" i="4"/>
  <c r="G249" i="4"/>
  <c r="L249" i="4"/>
  <c r="G170" i="4"/>
  <c r="K170" i="4"/>
  <c r="G148" i="4"/>
  <c r="L148" i="4"/>
  <c r="G141" i="4"/>
  <c r="L141" i="4"/>
  <c r="G132" i="4"/>
  <c r="L132" i="4"/>
  <c r="G123" i="4"/>
  <c r="J123" i="4"/>
  <c r="G107" i="4"/>
  <c r="L107" i="4"/>
  <c r="G369" i="4"/>
  <c r="J369" i="4"/>
  <c r="P335" i="4"/>
  <c r="G233" i="4"/>
  <c r="L233" i="4"/>
  <c r="G192" i="4"/>
  <c r="K192" i="4"/>
  <c r="G172" i="4"/>
  <c r="K172" i="4"/>
  <c r="G163" i="4"/>
  <c r="N163" i="4"/>
  <c r="G143" i="4"/>
  <c r="L143" i="4"/>
  <c r="G117" i="4"/>
  <c r="L117" i="4"/>
  <c r="G95" i="4"/>
  <c r="L95" i="4"/>
  <c r="G92" i="4"/>
  <c r="L92" i="4"/>
  <c r="G80" i="4"/>
  <c r="L80" i="4"/>
  <c r="G73" i="4"/>
  <c r="L73" i="4"/>
  <c r="G524" i="4"/>
  <c r="J524" i="4"/>
  <c r="G520" i="4"/>
  <c r="N520" i="4"/>
  <c r="G516" i="4"/>
  <c r="N516" i="4"/>
  <c r="G512" i="4"/>
  <c r="G508" i="4"/>
  <c r="J508" i="4"/>
  <c r="G194" i="4"/>
  <c r="K194" i="4"/>
  <c r="G174" i="4"/>
  <c r="L174" i="4"/>
  <c r="G165" i="4"/>
  <c r="N165" i="4"/>
  <c r="G145" i="4"/>
  <c r="L145" i="4"/>
  <c r="G136" i="4"/>
  <c r="L136" i="4"/>
  <c r="G104" i="4"/>
  <c r="L104" i="4"/>
  <c r="G101" i="4"/>
  <c r="L101" i="4"/>
  <c r="G98" i="4"/>
  <c r="L98" i="4"/>
  <c r="G89" i="4"/>
  <c r="L89" i="4"/>
  <c r="G83" i="4"/>
  <c r="L83" i="4"/>
  <c r="G206" i="4"/>
  <c r="I206" i="4"/>
  <c r="G202" i="4"/>
  <c r="L202" i="4"/>
  <c r="P202" i="4"/>
  <c r="G198" i="4"/>
  <c r="L198" i="4"/>
  <c r="G196" i="4"/>
  <c r="L196" i="4"/>
  <c r="G167" i="4"/>
  <c r="N167" i="4"/>
  <c r="G147" i="4"/>
  <c r="L147" i="4"/>
  <c r="G138" i="4"/>
  <c r="L138" i="4"/>
  <c r="G114" i="4"/>
  <c r="L114" i="4"/>
  <c r="G86" i="4"/>
  <c r="L86" i="4"/>
  <c r="G40" i="4"/>
  <c r="J40" i="4"/>
  <c r="G169" i="4"/>
  <c r="L169" i="4"/>
  <c r="G162" i="4"/>
  <c r="L162" i="4"/>
  <c r="G149" i="4"/>
  <c r="I149" i="4"/>
  <c r="G140" i="4"/>
  <c r="H140" i="4"/>
  <c r="G97" i="4"/>
  <c r="L97" i="4"/>
  <c r="G82" i="4"/>
  <c r="L82" i="4"/>
  <c r="P331" i="4"/>
  <c r="G241" i="4"/>
  <c r="L241" i="4"/>
  <c r="G225" i="4"/>
  <c r="L225" i="4"/>
  <c r="G193" i="4"/>
  <c r="K193" i="4"/>
  <c r="G186" i="4"/>
  <c r="K186" i="4"/>
  <c r="G171" i="4"/>
  <c r="N171" i="4"/>
  <c r="G164" i="4"/>
  <c r="N164" i="4"/>
  <c r="G151" i="4"/>
  <c r="L151" i="4"/>
  <c r="G142" i="4"/>
  <c r="L142" i="4"/>
  <c r="G113" i="4"/>
  <c r="L113" i="4"/>
  <c r="G103" i="4"/>
  <c r="L103" i="4"/>
  <c r="G100" i="4"/>
  <c r="J100" i="4"/>
  <c r="G85" i="4"/>
  <c r="L85" i="4"/>
  <c r="G69" i="4"/>
  <c r="L69" i="4"/>
  <c r="G45" i="4"/>
  <c r="J45" i="4"/>
  <c r="G39" i="4"/>
  <c r="L39" i="4"/>
  <c r="G22" i="4"/>
  <c r="N22" i="4"/>
  <c r="G530" i="4"/>
  <c r="J530" i="4"/>
  <c r="G526" i="4"/>
  <c r="J526" i="4"/>
  <c r="G522" i="4"/>
  <c r="N522" i="4"/>
  <c r="G518" i="4"/>
  <c r="N518" i="4"/>
  <c r="G514" i="4"/>
  <c r="G510" i="4"/>
  <c r="N510" i="4"/>
  <c r="G506" i="4"/>
  <c r="N506" i="4"/>
  <c r="G221" i="4"/>
  <c r="N221" i="4"/>
  <c r="G217" i="4"/>
  <c r="L217" i="4"/>
  <c r="G213" i="4"/>
  <c r="L213" i="4"/>
  <c r="G209" i="4"/>
  <c r="K209" i="4"/>
  <c r="G195" i="4"/>
  <c r="K195" i="4"/>
  <c r="G190" i="4"/>
  <c r="K190" i="4"/>
  <c r="G173" i="4"/>
  <c r="L173" i="4"/>
  <c r="G166" i="4"/>
  <c r="N166" i="4"/>
  <c r="G155" i="4"/>
  <c r="N155" i="4"/>
  <c r="G144" i="4"/>
  <c r="L144" i="4"/>
  <c r="G137" i="4"/>
  <c r="L137" i="4"/>
  <c r="G108" i="4"/>
  <c r="L108" i="4"/>
  <c r="G50" i="4"/>
  <c r="L50" i="4"/>
  <c r="G203" i="4"/>
  <c r="L203" i="4"/>
  <c r="G199" i="4"/>
  <c r="L199" i="4"/>
  <c r="G175" i="4"/>
  <c r="I175" i="4"/>
  <c r="G168" i="4"/>
  <c r="L168" i="4"/>
  <c r="G146" i="4"/>
  <c r="L146" i="4"/>
  <c r="G139" i="4"/>
  <c r="L139" i="4"/>
  <c r="G121" i="4"/>
  <c r="J121" i="4"/>
  <c r="G118" i="4"/>
  <c r="L118" i="4"/>
  <c r="G68" i="4"/>
  <c r="L68" i="4"/>
  <c r="G21" i="4"/>
  <c r="N21" i="4"/>
  <c r="G30" i="4"/>
  <c r="J30" i="4"/>
  <c r="G34" i="4"/>
  <c r="L34" i="4"/>
  <c r="G119" i="4"/>
  <c r="J119" i="4"/>
  <c r="G91" i="4"/>
  <c r="I91" i="4"/>
  <c r="G61" i="4"/>
  <c r="G57" i="4"/>
  <c r="I57" i="4"/>
  <c r="G26" i="4"/>
  <c r="J26" i="4"/>
  <c r="G125" i="4"/>
  <c r="G51" i="4"/>
  <c r="L51" i="4"/>
  <c r="G49" i="4"/>
  <c r="J49" i="4"/>
  <c r="G38" i="4"/>
  <c r="L38" i="4"/>
  <c r="E669" i="1"/>
  <c r="E667" i="3" s="1"/>
  <c r="P515" i="4"/>
  <c r="R515" i="4" s="1"/>
  <c r="P70" i="4"/>
  <c r="R70" i="4" s="1"/>
  <c r="E729" i="1"/>
  <c r="E500" i="1"/>
  <c r="F500" i="1" s="1"/>
  <c r="G500" i="1" s="1"/>
  <c r="J500" i="1" s="1"/>
  <c r="E576" i="1"/>
  <c r="P31" i="4"/>
  <c r="E723" i="1"/>
  <c r="E471" i="3" s="1"/>
  <c r="E538" i="1"/>
  <c r="F538" i="1" s="1"/>
  <c r="P537" i="4"/>
  <c r="R537" i="4" s="1"/>
  <c r="P419" i="4"/>
  <c r="R419" i="4" s="1"/>
  <c r="E21" i="1"/>
  <c r="F21" i="1" s="1"/>
  <c r="E697" i="1"/>
  <c r="E764" i="1"/>
  <c r="F764" i="1" s="1"/>
  <c r="G764" i="1" s="1"/>
  <c r="K764" i="1" s="1"/>
  <c r="E760" i="1"/>
  <c r="F760" i="1" s="1"/>
  <c r="E742" i="1"/>
  <c r="E750" i="1"/>
  <c r="F750" i="1" s="1"/>
  <c r="E83" i="1"/>
  <c r="E332" i="1"/>
  <c r="E710" i="1"/>
  <c r="F710" i="1" s="1"/>
  <c r="E329" i="1"/>
  <c r="E24" i="1"/>
  <c r="F24" i="1" s="1"/>
  <c r="G24" i="1" s="1"/>
  <c r="I24" i="1" s="1"/>
  <c r="E188" i="1"/>
  <c r="E378" i="1"/>
  <c r="E621" i="3" s="1"/>
  <c r="E31" i="1"/>
  <c r="F31" i="1" s="1"/>
  <c r="G31" i="1" s="1"/>
  <c r="I31" i="1" s="1"/>
  <c r="E755" i="1"/>
  <c r="F755" i="1" s="1"/>
  <c r="G755" i="1" s="1"/>
  <c r="K755" i="1" s="1"/>
  <c r="E736" i="1"/>
  <c r="E745" i="1"/>
  <c r="E257" i="1"/>
  <c r="F257" i="1" s="1"/>
  <c r="G257" i="1" s="1"/>
  <c r="I257" i="1" s="1"/>
  <c r="E261" i="1"/>
  <c r="F261" i="1" s="1"/>
  <c r="G261" i="1" s="1"/>
  <c r="I261" i="1" s="1"/>
  <c r="E326" i="1"/>
  <c r="E25" i="1"/>
  <c r="E653" i="1"/>
  <c r="F653" i="1" s="1"/>
  <c r="G653" i="1" s="1"/>
  <c r="I653" i="1" s="1"/>
  <c r="E667" i="1"/>
  <c r="E296" i="1"/>
  <c r="F296" i="1"/>
  <c r="G296" i="1" s="1"/>
  <c r="I296" i="1" s="1"/>
  <c r="E644" i="1"/>
  <c r="F644" i="1" s="1"/>
  <c r="E762" i="1"/>
  <c r="F762" i="1" s="1"/>
  <c r="G762" i="1" s="1"/>
  <c r="K762" i="1" s="1"/>
  <c r="E765" i="1"/>
  <c r="F765" i="1" s="1"/>
  <c r="G765" i="1" s="1"/>
  <c r="K765" i="1" s="1"/>
  <c r="E741" i="1"/>
  <c r="F741" i="1" s="1"/>
  <c r="E758" i="1"/>
  <c r="F758" i="1" s="1"/>
  <c r="G758" i="1" s="1"/>
  <c r="K758" i="1" s="1"/>
  <c r="E739" i="1"/>
  <c r="E748" i="1"/>
  <c r="F748" i="1" s="1"/>
  <c r="G748" i="1" s="1"/>
  <c r="K748" i="1" s="1"/>
  <c r="E689" i="1"/>
  <c r="E685" i="3" s="1"/>
  <c r="E698" i="1"/>
  <c r="F698" i="1" s="1"/>
  <c r="G698" i="1" s="1"/>
  <c r="I698" i="1" s="1"/>
  <c r="E625" i="1"/>
  <c r="E621" i="1"/>
  <c r="E154" i="1"/>
  <c r="E328" i="1"/>
  <c r="F328" i="1" s="1"/>
  <c r="G328" i="1" s="1"/>
  <c r="I328" i="1" s="1"/>
  <c r="E401" i="1"/>
  <c r="F401" i="1" s="1"/>
  <c r="G401" i="1" s="1"/>
  <c r="I401" i="1" s="1"/>
  <c r="E679" i="1"/>
  <c r="E759" i="1"/>
  <c r="F759" i="1" s="1"/>
  <c r="E740" i="1"/>
  <c r="F740" i="1" s="1"/>
  <c r="G740" i="1" s="1"/>
  <c r="K740" i="1" s="1"/>
  <c r="E749" i="1"/>
  <c r="F749" i="1" s="1"/>
  <c r="E333" i="1"/>
  <c r="F333" i="1" s="1"/>
  <c r="G333" i="1" s="1"/>
  <c r="I333" i="1" s="1"/>
  <c r="E447" i="1"/>
  <c r="F447" i="1" s="1"/>
  <c r="G447" i="1" s="1"/>
  <c r="I447" i="1" s="1"/>
  <c r="E501" i="1"/>
  <c r="F501" i="1" s="1"/>
  <c r="G501" i="1" s="1"/>
  <c r="I501" i="1" s="1"/>
  <c r="E606" i="1"/>
  <c r="E164" i="1"/>
  <c r="F164" i="1" s="1"/>
  <c r="G164" i="1" s="1"/>
  <c r="I164" i="1" s="1"/>
  <c r="E443" i="1"/>
  <c r="E450" i="1"/>
  <c r="E754" i="1"/>
  <c r="F754" i="1" s="1"/>
  <c r="E753" i="1"/>
  <c r="F753" i="1" s="1"/>
  <c r="G753" i="1" s="1"/>
  <c r="K753" i="1" s="1"/>
  <c r="E763" i="1"/>
  <c r="F763" i="1" s="1"/>
  <c r="G763" i="1" s="1"/>
  <c r="K763" i="1" s="1"/>
  <c r="E735" i="1"/>
  <c r="F735" i="1" s="1"/>
  <c r="E744" i="1"/>
  <c r="F744" i="1" s="1"/>
  <c r="E756" i="1"/>
  <c r="F756" i="1" s="1"/>
  <c r="E535" i="1"/>
  <c r="E185" i="1"/>
  <c r="E364" i="1"/>
  <c r="F364" i="1" s="1"/>
  <c r="G364" i="1" s="1"/>
  <c r="I364" i="1" s="1"/>
  <c r="E602" i="1"/>
  <c r="F602" i="1" s="1"/>
  <c r="G602" i="1" s="1"/>
  <c r="I602" i="1" s="1"/>
  <c r="E325" i="1"/>
  <c r="F325" i="1" s="1"/>
  <c r="G325" i="1" s="1"/>
  <c r="I325" i="1" s="1"/>
  <c r="E109" i="1"/>
  <c r="F109" i="1" s="1"/>
  <c r="G109" i="1" s="1"/>
  <c r="I109" i="1" s="1"/>
  <c r="E242" i="1"/>
  <c r="E454" i="1"/>
  <c r="F454" i="1" s="1"/>
  <c r="G454" i="1" s="1"/>
  <c r="I454" i="1" s="1"/>
  <c r="E649" i="1"/>
  <c r="E656" i="3" s="1"/>
  <c r="E281" i="1"/>
  <c r="E56" i="1"/>
  <c r="E415" i="1"/>
  <c r="F415" i="1" s="1"/>
  <c r="G415" i="1" s="1"/>
  <c r="I415" i="1" s="1"/>
  <c r="E46" i="1"/>
  <c r="F46" i="1" s="1"/>
  <c r="G46" i="1" s="1"/>
  <c r="I46" i="1" s="1"/>
  <c r="E766" i="1"/>
  <c r="F766" i="1" s="1"/>
  <c r="E757" i="1"/>
  <c r="F757" i="1" s="1"/>
  <c r="G757" i="1" s="1"/>
  <c r="K757" i="1" s="1"/>
  <c r="E751" i="1"/>
  <c r="F751" i="1" s="1"/>
  <c r="G751" i="1" s="1"/>
  <c r="K751" i="1" s="1"/>
  <c r="E93" i="1"/>
  <c r="E556" i="3" s="1"/>
  <c r="E358" i="1"/>
  <c r="E64" i="1"/>
  <c r="E655" i="1"/>
  <c r="F655" i="1" s="1"/>
  <c r="G655" i="1" s="1"/>
  <c r="I655" i="1" s="1"/>
  <c r="E603" i="1"/>
  <c r="F603" i="1" s="1"/>
  <c r="G603" i="1" s="1"/>
  <c r="I603" i="1" s="1"/>
  <c r="E250" i="1"/>
  <c r="F250" i="1" s="1"/>
  <c r="G250" i="1" s="1"/>
  <c r="I250" i="1" s="1"/>
  <c r="E379" i="1"/>
  <c r="E637" i="1"/>
  <c r="E232" i="1"/>
  <c r="E143" i="1"/>
  <c r="E252" i="1"/>
  <c r="E112" i="3" s="1"/>
  <c r="E593" i="1"/>
  <c r="E626" i="1"/>
  <c r="F626" i="1" s="1"/>
  <c r="G626" i="1" s="1"/>
  <c r="I626" i="1" s="1"/>
  <c r="E767" i="1"/>
  <c r="F767" i="1" s="1"/>
  <c r="E737" i="1"/>
  <c r="E43" i="1"/>
  <c r="F43" i="1" s="1"/>
  <c r="E406" i="1"/>
  <c r="E663" i="1"/>
  <c r="E393" i="1"/>
  <c r="F393" i="1" s="1"/>
  <c r="G393" i="1" s="1"/>
  <c r="I393" i="1" s="1"/>
  <c r="E303" i="1"/>
  <c r="E627" i="1"/>
  <c r="E650" i="1"/>
  <c r="F650" i="1" s="1"/>
  <c r="G650" i="1" s="1"/>
  <c r="I650" i="1" s="1"/>
  <c r="E126" i="1"/>
  <c r="F126" i="1" s="1"/>
  <c r="G126" i="1" s="1"/>
  <c r="I126" i="1" s="1"/>
  <c r="E657" i="1"/>
  <c r="F657" i="1" s="1"/>
  <c r="G657" i="1" s="1"/>
  <c r="I657" i="1" s="1"/>
  <c r="E263" i="1"/>
  <c r="E615" i="3" s="1"/>
  <c r="E48" i="1"/>
  <c r="E413" i="1"/>
  <c r="E584" i="1"/>
  <c r="F584" i="1" s="1"/>
  <c r="E380" i="1"/>
  <c r="E738" i="1"/>
  <c r="E482" i="3" s="1"/>
  <c r="E746" i="1"/>
  <c r="F746" i="1" s="1"/>
  <c r="G746" i="1" s="1"/>
  <c r="K746" i="1" s="1"/>
  <c r="E752" i="1"/>
  <c r="F752" i="1" s="1"/>
  <c r="V752" i="1" s="1"/>
  <c r="E587" i="1"/>
  <c r="E511" i="1"/>
  <c r="E467" i="1"/>
  <c r="F467" i="1" s="1"/>
  <c r="E108" i="1"/>
  <c r="E531" i="1"/>
  <c r="E353" i="3" s="1"/>
  <c r="E174" i="1"/>
  <c r="F174" i="1" s="1"/>
  <c r="G174" i="1" s="1"/>
  <c r="I174" i="1" s="1"/>
  <c r="E648" i="1"/>
  <c r="E646" i="1"/>
  <c r="E134" i="1"/>
  <c r="F134" i="1" s="1"/>
  <c r="G134" i="1" s="1"/>
  <c r="I134" i="1" s="1"/>
  <c r="E747" i="1"/>
  <c r="F747" i="1" s="1"/>
  <c r="E291" i="1"/>
  <c r="F291" i="1" s="1"/>
  <c r="G291" i="1" s="1"/>
  <c r="I291" i="1" s="1"/>
  <c r="E23" i="1"/>
  <c r="F23" i="1" s="1"/>
  <c r="E478" i="1"/>
  <c r="F478" i="1" s="1"/>
  <c r="G478" i="1" s="1"/>
  <c r="I478" i="1" s="1"/>
  <c r="E131" i="1"/>
  <c r="F131" i="1" s="1"/>
  <c r="G131" i="1" s="1"/>
  <c r="I131" i="1" s="1"/>
  <c r="E494" i="1"/>
  <c r="F494" i="1" s="1"/>
  <c r="G494" i="1" s="1"/>
  <c r="I494" i="1" s="1"/>
  <c r="E647" i="1"/>
  <c r="E652" i="1"/>
  <c r="E91" i="1"/>
  <c r="F91" i="1" s="1"/>
  <c r="G91" i="1" s="1"/>
  <c r="I91" i="1" s="1"/>
  <c r="E32" i="1"/>
  <c r="F32" i="1" s="1"/>
  <c r="G32" i="1" s="1"/>
  <c r="I32" i="1" s="1"/>
  <c r="E204" i="1"/>
  <c r="E639" i="1"/>
  <c r="F639" i="1" s="1"/>
  <c r="G639" i="1" s="1"/>
  <c r="I639" i="1" s="1"/>
  <c r="E330" i="1"/>
  <c r="F330" i="1" s="1"/>
  <c r="G330" i="1" s="1"/>
  <c r="I330" i="1" s="1"/>
  <c r="E761" i="1"/>
  <c r="F761" i="1" s="1"/>
  <c r="G761" i="1" s="1"/>
  <c r="K761" i="1" s="1"/>
  <c r="E662" i="1"/>
  <c r="E721" i="1"/>
  <c r="E702" i="3" s="1"/>
  <c r="E29" i="1"/>
  <c r="E167" i="1"/>
  <c r="E472" i="1"/>
  <c r="F472" i="1" s="1"/>
  <c r="G472" i="1" s="1"/>
  <c r="I472" i="1" s="1"/>
  <c r="E555" i="1"/>
  <c r="E377" i="3" s="1"/>
  <c r="E517" i="1"/>
  <c r="F517" i="1" s="1"/>
  <c r="G517" i="1" s="1"/>
  <c r="I517" i="1" s="1"/>
  <c r="E66" i="1"/>
  <c r="E521" i="1"/>
  <c r="E59" i="1"/>
  <c r="F59" i="1" s="1"/>
  <c r="G59" i="1" s="1"/>
  <c r="I59" i="1" s="1"/>
  <c r="E608" i="1"/>
  <c r="F608" i="1" s="1"/>
  <c r="E734" i="1"/>
  <c r="E334" i="1"/>
  <c r="E37" i="1"/>
  <c r="F37" i="1" s="1"/>
  <c r="G37" i="1" s="1"/>
  <c r="I37" i="1" s="1"/>
  <c r="E68" i="1"/>
  <c r="E531" i="3" s="1"/>
  <c r="E290" i="1"/>
  <c r="E219" i="1"/>
  <c r="E146" i="1"/>
  <c r="F146" i="1" s="1"/>
  <c r="G146" i="1" s="1"/>
  <c r="I146" i="1" s="1"/>
  <c r="E654" i="1"/>
  <c r="F654" i="1" s="1"/>
  <c r="G654" i="1" s="1"/>
  <c r="I654" i="1" s="1"/>
  <c r="E673" i="1"/>
  <c r="E645" i="1"/>
  <c r="E642" i="1"/>
  <c r="F642" i="1" s="1"/>
  <c r="G642" i="1" s="1"/>
  <c r="I642" i="1" s="1"/>
  <c r="E341" i="1"/>
  <c r="F341" i="1" s="1"/>
  <c r="G341" i="1" s="1"/>
  <c r="I341" i="1" s="1"/>
  <c r="E80" i="1"/>
  <c r="F80" i="1" s="1"/>
  <c r="G80" i="1" s="1"/>
  <c r="I80" i="1" s="1"/>
  <c r="E60" i="1"/>
  <c r="F60" i="1" s="1"/>
  <c r="G60" i="1" s="1"/>
  <c r="I60" i="1" s="1"/>
  <c r="E533" i="1"/>
  <c r="E178" i="1"/>
  <c r="F178" i="1" s="1"/>
  <c r="E629" i="1"/>
  <c r="E437" i="3" s="1"/>
  <c r="E196" i="1"/>
  <c r="E615" i="1"/>
  <c r="F615" i="1" s="1"/>
  <c r="G615" i="1" s="1"/>
  <c r="I615" i="1" s="1"/>
  <c r="E470" i="1"/>
  <c r="F470" i="1" s="1"/>
  <c r="G470" i="1" s="1"/>
  <c r="I470" i="1" s="1"/>
  <c r="E508" i="1"/>
  <c r="E28" i="1"/>
  <c r="E651" i="1"/>
  <c r="F651" i="1" s="1"/>
  <c r="G651" i="1" s="1"/>
  <c r="I651" i="1" s="1"/>
  <c r="E356" i="1"/>
  <c r="E457" i="1"/>
  <c r="E226" i="1"/>
  <c r="E40" i="1"/>
  <c r="F40" i="1" s="1"/>
  <c r="G40" i="1" s="1"/>
  <c r="I40" i="1" s="1"/>
  <c r="E491" i="1"/>
  <c r="E316" i="3" s="1"/>
  <c r="E212" i="1"/>
  <c r="E57" i="1"/>
  <c r="F57" i="1" s="1"/>
  <c r="G57" i="1" s="1"/>
  <c r="I57" i="1" s="1"/>
  <c r="E119" i="1"/>
  <c r="F119" i="1" s="1"/>
  <c r="G119" i="1" s="1"/>
  <c r="I119" i="1" s="1"/>
  <c r="E743" i="1"/>
  <c r="F743" i="1" s="1"/>
  <c r="G743" i="1" s="1"/>
  <c r="J743" i="1" s="1"/>
  <c r="E26" i="1"/>
  <c r="E455" i="1"/>
  <c r="E414" i="1"/>
  <c r="F414" i="1" s="1"/>
  <c r="G414" i="1" s="1"/>
  <c r="I414" i="1" s="1"/>
  <c r="E314" i="1"/>
  <c r="F314" i="1" s="1"/>
  <c r="G314" i="1" s="1"/>
  <c r="I314" i="1" s="1"/>
  <c r="E87" i="1"/>
  <c r="E504" i="1"/>
  <c r="F504" i="1" s="1"/>
  <c r="G504" i="1" s="1"/>
  <c r="I504" i="1" s="1"/>
  <c r="E416" i="1"/>
  <c r="E124" i="1"/>
  <c r="F124" i="1" s="1"/>
  <c r="G124" i="1" s="1"/>
  <c r="I124" i="1" s="1"/>
  <c r="E150" i="1"/>
  <c r="E360" i="1"/>
  <c r="E305" i="1"/>
  <c r="F305" i="1" s="1"/>
  <c r="G305" i="1" s="1"/>
  <c r="I305" i="1" s="1"/>
  <c r="E594" i="1"/>
  <c r="F594" i="1" s="1"/>
  <c r="G594" i="1" s="1"/>
  <c r="I594" i="1" s="1"/>
  <c r="E583" i="1"/>
  <c r="E336" i="1"/>
  <c r="F336" i="1" s="1"/>
  <c r="G336" i="1" s="1"/>
  <c r="I336" i="1" s="1"/>
  <c r="E595" i="1"/>
  <c r="E524" i="1"/>
  <c r="E468" i="1"/>
  <c r="E22" i="1"/>
  <c r="E619" i="1"/>
  <c r="F619" i="1" s="1"/>
  <c r="G619" i="1" s="1"/>
  <c r="I619" i="1" s="1"/>
  <c r="E71" i="1"/>
  <c r="F71" i="1" s="1"/>
  <c r="G71" i="1" s="1"/>
  <c r="I71" i="1" s="1"/>
  <c r="E456" i="1"/>
  <c r="E547" i="1"/>
  <c r="E132" i="1"/>
  <c r="F132" i="1" s="1"/>
  <c r="G132" i="1" s="1"/>
  <c r="I132" i="1" s="1"/>
  <c r="E306" i="1"/>
  <c r="F306" i="1" s="1"/>
  <c r="G306" i="1" s="1"/>
  <c r="I306" i="1" s="1"/>
  <c r="E38" i="1"/>
  <c r="E397" i="1"/>
  <c r="F397" i="1" s="1"/>
  <c r="G397" i="1" s="1"/>
  <c r="I397" i="1" s="1"/>
  <c r="E585" i="1"/>
  <c r="E53" i="1"/>
  <c r="E578" i="1"/>
  <c r="F578" i="1" s="1"/>
  <c r="E276" i="1"/>
  <c r="F276" i="1" s="1"/>
  <c r="G276" i="1" s="1"/>
  <c r="I276" i="1" s="1"/>
  <c r="E411" i="1"/>
  <c r="E340" i="1"/>
  <c r="E274" i="1"/>
  <c r="E312" i="1"/>
  <c r="E371" i="1"/>
  <c r="E200" i="1"/>
  <c r="E600" i="3" s="1"/>
  <c r="E590" i="1"/>
  <c r="E51" i="1"/>
  <c r="F51" i="1" s="1"/>
  <c r="G51" i="1" s="1"/>
  <c r="I51" i="1" s="1"/>
  <c r="E596" i="1"/>
  <c r="F596" i="1" s="1"/>
  <c r="G596" i="1" s="1"/>
  <c r="I596" i="1" s="1"/>
  <c r="E348" i="1"/>
  <c r="E556" i="1"/>
  <c r="E496" i="1"/>
  <c r="E564" i="1"/>
  <c r="E520" i="1"/>
  <c r="E298" i="1"/>
  <c r="E144" i="3" s="1"/>
  <c r="E373" i="1"/>
  <c r="E525" i="1"/>
  <c r="F525" i="1" s="1"/>
  <c r="G525" i="1" s="1"/>
  <c r="I525" i="1" s="1"/>
  <c r="E266" i="1"/>
  <c r="E429" i="1"/>
  <c r="E241" i="1"/>
  <c r="E635" i="1"/>
  <c r="F635" i="1" s="1"/>
  <c r="G635" i="1" s="1"/>
  <c r="I635" i="1" s="1"/>
  <c r="E342" i="1"/>
  <c r="F342" i="1" s="1"/>
  <c r="G342" i="1" s="1"/>
  <c r="I342" i="1" s="1"/>
  <c r="E557" i="1"/>
  <c r="E553" i="1"/>
  <c r="E375" i="3" s="1"/>
  <c r="E202" i="1"/>
  <c r="F202" i="1" s="1"/>
  <c r="G202" i="1" s="1"/>
  <c r="I202" i="1" s="1"/>
  <c r="E526" i="1"/>
  <c r="E503" i="1"/>
  <c r="E313" i="1"/>
  <c r="E636" i="1"/>
  <c r="F636" i="1" s="1"/>
  <c r="G636" i="1" s="1"/>
  <c r="I636" i="1" s="1"/>
  <c r="E224" i="1"/>
  <c r="E410" i="1"/>
  <c r="E140" i="1"/>
  <c r="E216" i="1"/>
  <c r="F216" i="1" s="1"/>
  <c r="G216" i="1" s="1"/>
  <c r="I216" i="1" s="1"/>
  <c r="E52" i="1"/>
  <c r="E84" i="1"/>
  <c r="E480" i="1"/>
  <c r="F480" i="1" s="1"/>
  <c r="E640" i="1"/>
  <c r="F640" i="1" s="1"/>
  <c r="G640" i="1" s="1"/>
  <c r="I640" i="1" s="1"/>
  <c r="E495" i="1"/>
  <c r="E197" i="1"/>
  <c r="F197" i="1" s="1"/>
  <c r="G197" i="1" s="1"/>
  <c r="I197" i="1" s="1"/>
  <c r="E175" i="1"/>
  <c r="E279" i="1"/>
  <c r="F279" i="1" s="1"/>
  <c r="G279" i="1" s="1"/>
  <c r="I279" i="1" s="1"/>
  <c r="E638" i="1"/>
  <c r="E567" i="1"/>
  <c r="F567" i="1" s="1"/>
  <c r="E189" i="1"/>
  <c r="E311" i="1"/>
  <c r="F311" i="1" s="1"/>
  <c r="G311" i="1" s="1"/>
  <c r="I311" i="1" s="1"/>
  <c r="E392" i="1"/>
  <c r="F392" i="1" s="1"/>
  <c r="G392" i="1" s="1"/>
  <c r="I392" i="1" s="1"/>
  <c r="E301" i="1"/>
  <c r="E147" i="3" s="1"/>
  <c r="E404" i="1"/>
  <c r="E315" i="1"/>
  <c r="E160" i="3" s="1"/>
  <c r="E510" i="1"/>
  <c r="E536" i="1"/>
  <c r="E445" i="1"/>
  <c r="E643" i="1"/>
  <c r="F643" i="1" s="1"/>
  <c r="G643" i="1" s="1"/>
  <c r="I643" i="1" s="1"/>
  <c r="E597" i="1"/>
  <c r="F597" i="1" s="1"/>
  <c r="G597" i="1" s="1"/>
  <c r="I597" i="1" s="1"/>
  <c r="E498" i="1"/>
  <c r="E537" i="1"/>
  <c r="E579" i="1"/>
  <c r="E243" i="1"/>
  <c r="F243" i="1" s="1"/>
  <c r="G243" i="1" s="1"/>
  <c r="I243" i="1" s="1"/>
  <c r="E586" i="1"/>
  <c r="E523" i="1"/>
  <c r="E558" i="1"/>
  <c r="F558" i="1" s="1"/>
  <c r="G558" i="1" s="1"/>
  <c r="I558" i="1" s="1"/>
  <c r="E299" i="1"/>
  <c r="F299" i="1" s="1"/>
  <c r="G299" i="1" s="1"/>
  <c r="I299" i="1" s="1"/>
  <c r="E369" i="1"/>
  <c r="E359" i="1"/>
  <c r="E417" i="1"/>
  <c r="E201" i="1"/>
  <c r="E73" i="3" s="1"/>
  <c r="E206" i="1"/>
  <c r="E372" i="1"/>
  <c r="E251" i="1"/>
  <c r="F251" i="1" s="1"/>
  <c r="G251" i="1" s="1"/>
  <c r="I251" i="1" s="1"/>
  <c r="E238" i="1"/>
  <c r="F238" i="1" s="1"/>
  <c r="G238" i="1" s="1"/>
  <c r="I238" i="1" s="1"/>
  <c r="E76" i="1"/>
  <c r="E34" i="1"/>
  <c r="E186" i="1"/>
  <c r="E609" i="1"/>
  <c r="E309" i="1"/>
  <c r="E532" i="1"/>
  <c r="E448" i="1"/>
  <c r="E273" i="3" s="1"/>
  <c r="E264" i="1"/>
  <c r="F264" i="1" s="1"/>
  <c r="G264" i="1" s="1"/>
  <c r="I264" i="1" s="1"/>
  <c r="E244" i="1"/>
  <c r="F244" i="1" s="1"/>
  <c r="E149" i="1"/>
  <c r="E568" i="1"/>
  <c r="E485" i="1"/>
  <c r="E310" i="3" s="1"/>
  <c r="E169" i="1"/>
  <c r="E171" i="1"/>
  <c r="E479" i="1"/>
  <c r="F479" i="1" s="1"/>
  <c r="G479" i="1" s="1"/>
  <c r="I479" i="1" s="1"/>
  <c r="E588" i="1"/>
  <c r="E410" i="3" s="1"/>
  <c r="E258" i="1"/>
  <c r="E55" i="1"/>
  <c r="E319" i="1"/>
  <c r="E123" i="1"/>
  <c r="E272" i="1"/>
  <c r="E465" i="1"/>
  <c r="E267" i="1"/>
  <c r="F267" i="1" s="1"/>
  <c r="G267" i="1" s="1"/>
  <c r="I267" i="1" s="1"/>
  <c r="E285" i="1"/>
  <c r="E132" i="3" s="1"/>
  <c r="E307" i="1"/>
  <c r="E168" i="1"/>
  <c r="E215" i="1"/>
  <c r="F215" i="1" s="1"/>
  <c r="G215" i="1" s="1"/>
  <c r="I215" i="1" s="1"/>
  <c r="E209" i="1"/>
  <c r="E581" i="1"/>
  <c r="E430" i="1"/>
  <c r="E438" i="1"/>
  <c r="F438" i="1" s="1"/>
  <c r="E327" i="1"/>
  <c r="F327" i="1" s="1"/>
  <c r="G327" i="1" s="1"/>
  <c r="I327" i="1" s="1"/>
  <c r="E259" i="1"/>
  <c r="F259" i="1" s="1"/>
  <c r="G259" i="1" s="1"/>
  <c r="I259" i="1" s="1"/>
  <c r="E444" i="1"/>
  <c r="F444" i="1" s="1"/>
  <c r="G444" i="1" s="1"/>
  <c r="I444" i="1" s="1"/>
  <c r="E419" i="1"/>
  <c r="F419" i="1" s="1"/>
  <c r="G419" i="1" s="1"/>
  <c r="I419" i="1" s="1"/>
  <c r="E367" i="1"/>
  <c r="E466" i="1"/>
  <c r="E544" i="1"/>
  <c r="E366" i="3" s="1"/>
  <c r="E92" i="1"/>
  <c r="F92" i="1" s="1"/>
  <c r="E628" i="1"/>
  <c r="F628" i="1" s="1"/>
  <c r="G628" i="1" s="1"/>
  <c r="I628" i="1" s="1"/>
  <c r="E412" i="1"/>
  <c r="E238" i="3" s="1"/>
  <c r="E437" i="1"/>
  <c r="F437" i="1" s="1"/>
  <c r="G437" i="1" s="1"/>
  <c r="I437" i="1" s="1"/>
  <c r="E278" i="1"/>
  <c r="E620" i="1"/>
  <c r="E374" i="1"/>
  <c r="E235" i="1"/>
  <c r="F235" i="1" s="1"/>
  <c r="E562" i="1"/>
  <c r="F562" i="1" s="1"/>
  <c r="G562" i="1" s="1"/>
  <c r="I562" i="1" s="1"/>
  <c r="E255" i="1"/>
  <c r="F255" i="1" s="1"/>
  <c r="G255" i="1" s="1"/>
  <c r="I255" i="1" s="1"/>
  <c r="E35" i="1"/>
  <c r="E500" i="3" s="1"/>
  <c r="E475" i="1"/>
  <c r="E65" i="1"/>
  <c r="E384" i="1"/>
  <c r="F384" i="1" s="1"/>
  <c r="G384" i="1" s="1"/>
  <c r="I384" i="1" s="1"/>
  <c r="E368" i="1"/>
  <c r="E179" i="1"/>
  <c r="F179" i="1" s="1"/>
  <c r="G179" i="1" s="1"/>
  <c r="I179" i="1" s="1"/>
  <c r="E395" i="1"/>
  <c r="F395" i="1" s="1"/>
  <c r="G395" i="1" s="1"/>
  <c r="I395" i="1" s="1"/>
  <c r="E135" i="1"/>
  <c r="E418" i="1"/>
  <c r="F418" i="1" s="1"/>
  <c r="G418" i="1" s="1"/>
  <c r="I418" i="1" s="1"/>
  <c r="E148" i="1"/>
  <c r="E449" i="1"/>
  <c r="F449" i="1" s="1"/>
  <c r="G449" i="1" s="1"/>
  <c r="I449" i="1" s="1"/>
  <c r="E310" i="1"/>
  <c r="E409" i="1"/>
  <c r="F409" i="1" s="1"/>
  <c r="G409" i="1" s="1"/>
  <c r="I409" i="1" s="1"/>
  <c r="E614" i="1"/>
  <c r="E560" i="1"/>
  <c r="F560" i="1" s="1"/>
  <c r="G560" i="1" s="1"/>
  <c r="I560" i="1" s="1"/>
  <c r="E545" i="1"/>
  <c r="F545" i="1" s="1"/>
  <c r="E321" i="1"/>
  <c r="E45" i="1"/>
  <c r="E176" i="1"/>
  <c r="E522" i="1"/>
  <c r="E559" i="1"/>
  <c r="F559" i="1" s="1"/>
  <c r="G559" i="1" s="1"/>
  <c r="I559" i="1" s="1"/>
  <c r="E540" i="1"/>
  <c r="E317" i="1"/>
  <c r="F317" i="1" s="1"/>
  <c r="G317" i="1" s="1"/>
  <c r="I317" i="1" s="1"/>
  <c r="E192" i="1"/>
  <c r="F192" i="1" s="1"/>
  <c r="G192" i="1" s="1"/>
  <c r="I192" i="1" s="1"/>
  <c r="E546" i="1"/>
  <c r="E368" i="3" s="1"/>
  <c r="E408" i="1"/>
  <c r="E248" i="1"/>
  <c r="E228" i="1"/>
  <c r="E27" i="1"/>
  <c r="F27" i="1" s="1"/>
  <c r="G27" i="1" s="1"/>
  <c r="I27" i="1" s="1"/>
  <c r="E269" i="1"/>
  <c r="F269" i="1" s="1"/>
  <c r="G269" i="1" s="1"/>
  <c r="I269" i="1" s="1"/>
  <c r="E512" i="1"/>
  <c r="E336" i="3" s="1"/>
  <c r="E441" i="1"/>
  <c r="F441" i="1" s="1"/>
  <c r="G441" i="1" s="1"/>
  <c r="I441" i="1" s="1"/>
  <c r="E473" i="1"/>
  <c r="F473" i="1" s="1"/>
  <c r="G473" i="1" s="1"/>
  <c r="I473" i="1" s="1"/>
  <c r="E286" i="1"/>
  <c r="E302" i="1"/>
  <c r="E381" i="1"/>
  <c r="F381" i="1" s="1"/>
  <c r="E435" i="1"/>
  <c r="E403" i="1"/>
  <c r="F403" i="1" s="1"/>
  <c r="G403" i="1" s="1"/>
  <c r="I403" i="1" s="1"/>
  <c r="E69" i="1"/>
  <c r="E532" i="3" s="1"/>
  <c r="E563" i="1"/>
  <c r="E385" i="3" s="1"/>
  <c r="E489" i="1"/>
  <c r="E488" i="1"/>
  <c r="E102" i="1"/>
  <c r="F102" i="1" s="1"/>
  <c r="G102" i="1" s="1"/>
  <c r="I102" i="1" s="1"/>
  <c r="E399" i="1"/>
  <c r="F399" i="1" s="1"/>
  <c r="G399" i="1" s="1"/>
  <c r="I399" i="1" s="1"/>
  <c r="E382" i="1"/>
  <c r="E625" i="3" s="1"/>
  <c r="E394" i="1"/>
  <c r="F394" i="1" s="1"/>
  <c r="G394" i="1" s="1"/>
  <c r="I394" i="1" s="1"/>
  <c r="E497" i="1"/>
  <c r="E322" i="3" s="1"/>
  <c r="E431" i="1"/>
  <c r="F431" i="1" s="1"/>
  <c r="G431" i="1" s="1"/>
  <c r="I431" i="1" s="1"/>
  <c r="E420" i="1"/>
  <c r="F420" i="1" s="1"/>
  <c r="G420" i="1" s="1"/>
  <c r="I420" i="1" s="1"/>
  <c r="E541" i="1"/>
  <c r="F541" i="1" s="1"/>
  <c r="G541" i="1" s="1"/>
  <c r="I541" i="1" s="1"/>
  <c r="E54" i="1"/>
  <c r="E58" i="1"/>
  <c r="F58" i="1" s="1"/>
  <c r="G58" i="1" s="1"/>
  <c r="I58" i="1" s="1"/>
  <c r="E458" i="1"/>
  <c r="E366" i="1"/>
  <c r="F366" i="1" s="1"/>
  <c r="G366" i="1" s="1"/>
  <c r="I366" i="1" s="1"/>
  <c r="E469" i="1"/>
  <c r="E294" i="3" s="1"/>
  <c r="E142" i="1"/>
  <c r="F142" i="1" s="1"/>
  <c r="G142" i="1" s="1"/>
  <c r="I142" i="1" s="1"/>
  <c r="E304" i="1"/>
  <c r="E351" i="1"/>
  <c r="E190" i="3" s="1"/>
  <c r="E433" i="1"/>
  <c r="F433" i="1" s="1"/>
  <c r="E165" i="1"/>
  <c r="F165" i="1" s="1"/>
  <c r="G165" i="1" s="1"/>
  <c r="I165" i="1" s="1"/>
  <c r="E474" i="1"/>
  <c r="F474" i="1" s="1"/>
  <c r="G474" i="1" s="1"/>
  <c r="I474" i="1" s="1"/>
  <c r="E130" i="1"/>
  <c r="E692" i="1"/>
  <c r="F692" i="1" s="1"/>
  <c r="G692" i="1" s="1"/>
  <c r="I692" i="1" s="1"/>
  <c r="E580" i="1"/>
  <c r="F580" i="1" s="1"/>
  <c r="G580" i="1" s="1"/>
  <c r="I580" i="1" s="1"/>
  <c r="E73" i="1"/>
  <c r="E268" i="1"/>
  <c r="F268" i="1" s="1"/>
  <c r="G268" i="1" s="1"/>
  <c r="I268" i="1" s="1"/>
  <c r="E74" i="1"/>
  <c r="E288" i="1"/>
  <c r="E135" i="3" s="1"/>
  <c r="E230" i="1"/>
  <c r="E93" i="3" s="1"/>
  <c r="E422" i="1"/>
  <c r="F422" i="1" s="1"/>
  <c r="G422" i="1" s="1"/>
  <c r="I422" i="1" s="1"/>
  <c r="E513" i="1"/>
  <c r="F513" i="1" s="1"/>
  <c r="E300" i="1"/>
  <c r="F300" i="1" s="1"/>
  <c r="G300" i="1" s="1"/>
  <c r="I300" i="1" s="1"/>
  <c r="E460" i="1"/>
  <c r="E552" i="1"/>
  <c r="E157" i="1"/>
  <c r="E349" i="1"/>
  <c r="F349" i="1" s="1"/>
  <c r="G349" i="1" s="1"/>
  <c r="I349" i="1" s="1"/>
  <c r="E240" i="1"/>
  <c r="E100" i="3" s="1"/>
  <c r="E346" i="1"/>
  <c r="E400" i="1"/>
  <c r="F400" i="1" s="1"/>
  <c r="G400" i="1" s="1"/>
  <c r="I400" i="1" s="1"/>
  <c r="E507" i="1"/>
  <c r="E502" i="1"/>
  <c r="E122" i="1"/>
  <c r="F122" i="1" s="1"/>
  <c r="E383" i="1"/>
  <c r="E509" i="1"/>
  <c r="F509" i="1" s="1"/>
  <c r="G509" i="1" s="1"/>
  <c r="I509" i="1" s="1"/>
  <c r="E30" i="1"/>
  <c r="E151" i="1"/>
  <c r="F151" i="1" s="1"/>
  <c r="E155" i="1"/>
  <c r="E590" i="3" s="1"/>
  <c r="E396" i="1"/>
  <c r="F396" i="1" s="1"/>
  <c r="E549" i="1"/>
  <c r="E159" i="1"/>
  <c r="E213" i="1"/>
  <c r="E156" i="1"/>
  <c r="F156" i="1" s="1"/>
  <c r="E387" i="1"/>
  <c r="E630" i="3" s="1"/>
  <c r="E402" i="1"/>
  <c r="E166" i="1"/>
  <c r="F166" i="1" s="1"/>
  <c r="G166" i="1" s="1"/>
  <c r="I166" i="1" s="1"/>
  <c r="E573" i="1"/>
  <c r="F573" i="1" s="1"/>
  <c r="G573" i="1" s="1"/>
  <c r="I573" i="1" s="1"/>
  <c r="E451" i="1"/>
  <c r="E565" i="1"/>
  <c r="E293" i="1"/>
  <c r="E85" i="1"/>
  <c r="F85" i="1" s="1"/>
  <c r="G85" i="1" s="1"/>
  <c r="I85" i="1" s="1"/>
  <c r="E571" i="1"/>
  <c r="F571" i="1" s="1"/>
  <c r="G571" i="1" s="1"/>
  <c r="I571" i="1" s="1"/>
  <c r="E344" i="1"/>
  <c r="E343" i="1"/>
  <c r="F343" i="1" s="1"/>
  <c r="G343" i="1" s="1"/>
  <c r="I343" i="1" s="1"/>
  <c r="E147" i="1"/>
  <c r="F147" i="1" s="1"/>
  <c r="G147" i="1" s="1"/>
  <c r="I147" i="1" s="1"/>
  <c r="E125" i="1"/>
  <c r="E36" i="1"/>
  <c r="F36" i="1" s="1"/>
  <c r="E514" i="1"/>
  <c r="E222" i="1"/>
  <c r="E607" i="3" s="1"/>
  <c r="E582" i="1"/>
  <c r="F582" i="1" s="1"/>
  <c r="G582" i="1" s="1"/>
  <c r="I582" i="1" s="1"/>
  <c r="E436" i="1"/>
  <c r="E459" i="1"/>
  <c r="F459" i="1" s="1"/>
  <c r="G459" i="1" s="1"/>
  <c r="I459" i="1" s="1"/>
  <c r="E50" i="1"/>
  <c r="F50" i="1" s="1"/>
  <c r="G50" i="1" s="1"/>
  <c r="I50" i="1" s="1"/>
  <c r="E365" i="1"/>
  <c r="F365" i="1" s="1"/>
  <c r="G365" i="1" s="1"/>
  <c r="I365" i="1" s="1"/>
  <c r="E421" i="1"/>
  <c r="E483" i="1"/>
  <c r="E548" i="1"/>
  <c r="F548" i="1" s="1"/>
  <c r="G548" i="1" s="1"/>
  <c r="I548" i="1" s="1"/>
  <c r="E297" i="1"/>
  <c r="F297" i="1" s="1"/>
  <c r="G297" i="1" s="1"/>
  <c r="I297" i="1" s="1"/>
  <c r="E530" i="1"/>
  <c r="F530" i="1" s="1"/>
  <c r="E47" i="1"/>
  <c r="E512" i="3" s="1"/>
  <c r="E44" i="1"/>
  <c r="E509" i="3" s="1"/>
  <c r="E217" i="1"/>
  <c r="E442" i="1"/>
  <c r="E598" i="1"/>
  <c r="F598" i="1" s="1"/>
  <c r="E198" i="1"/>
  <c r="F198" i="1" s="1"/>
  <c r="G198" i="1" s="1"/>
  <c r="I198" i="1" s="1"/>
  <c r="E172" i="1"/>
  <c r="E50" i="3" s="1"/>
  <c r="E322" i="1"/>
  <c r="E61" i="1"/>
  <c r="E524" i="3" s="1"/>
  <c r="E331" i="1"/>
  <c r="F331" i="1" s="1"/>
  <c r="E121" i="1"/>
  <c r="E476" i="1"/>
  <c r="E182" i="1"/>
  <c r="E245" i="1"/>
  <c r="E105" i="3" s="1"/>
  <c r="E462" i="1"/>
  <c r="E572" i="1"/>
  <c r="E350" i="1"/>
  <c r="F350" i="1" s="1"/>
  <c r="G350" i="1" s="1"/>
  <c r="I350" i="1" s="1"/>
  <c r="E471" i="1"/>
  <c r="E296" i="3" s="1"/>
  <c r="E493" i="1"/>
  <c r="E316" i="1"/>
  <c r="E82" i="1"/>
  <c r="E270" i="1"/>
  <c r="E122" i="3" s="1"/>
  <c r="E103" i="1"/>
  <c r="E338" i="1"/>
  <c r="E120" i="1"/>
  <c r="E15" i="3" s="1"/>
  <c r="E337" i="1"/>
  <c r="F337" i="1" s="1"/>
  <c r="G337" i="1" s="1"/>
  <c r="I337" i="1" s="1"/>
  <c r="E505" i="1"/>
  <c r="E506" i="1"/>
  <c r="F506" i="1" s="1"/>
  <c r="G506" i="1" s="1"/>
  <c r="I506" i="1" s="1"/>
  <c r="E98" i="1"/>
  <c r="E561" i="3" s="1"/>
  <c r="E446" i="1"/>
  <c r="E634" i="3" s="1"/>
  <c r="E283" i="1"/>
  <c r="E130" i="3" s="1"/>
  <c r="E405" i="1"/>
  <c r="E353" i="1"/>
  <c r="E192" i="3" s="1"/>
  <c r="E86" i="1"/>
  <c r="E549" i="3" s="1"/>
  <c r="E277" i="1"/>
  <c r="F277" i="1" s="1"/>
  <c r="G277" i="1" s="1"/>
  <c r="I277" i="1" s="1"/>
  <c r="E461" i="1"/>
  <c r="F461" i="1" s="1"/>
  <c r="G461" i="1" s="1"/>
  <c r="I461" i="1" s="1"/>
  <c r="E323" i="1"/>
  <c r="E518" i="1"/>
  <c r="F518" i="1" s="1"/>
  <c r="G518" i="1" s="1"/>
  <c r="I518" i="1" s="1"/>
  <c r="E561" i="1"/>
  <c r="E383" i="3" s="1"/>
  <c r="E295" i="1"/>
  <c r="F295" i="1" s="1"/>
  <c r="G295" i="1" s="1"/>
  <c r="I295" i="1" s="1"/>
  <c r="E41" i="1"/>
  <c r="F41" i="1" s="1"/>
  <c r="G41" i="1" s="1"/>
  <c r="I41" i="1" s="1"/>
  <c r="E113" i="1"/>
  <c r="F113" i="1" s="1"/>
  <c r="G113" i="1" s="1"/>
  <c r="I113" i="1" s="1"/>
  <c r="E347" i="1"/>
  <c r="E452" i="1"/>
  <c r="F452" i="1" s="1"/>
  <c r="G452" i="1" s="1"/>
  <c r="I452" i="1" s="1"/>
  <c r="E463" i="1"/>
  <c r="E62" i="1"/>
  <c r="F62" i="1" s="1"/>
  <c r="G62" i="1" s="1"/>
  <c r="I62" i="1" s="1"/>
  <c r="E158" i="1"/>
  <c r="E128" i="1"/>
  <c r="F128" i="1" s="1"/>
  <c r="G128" i="1" s="1"/>
  <c r="I128" i="1" s="1"/>
  <c r="E94" i="1"/>
  <c r="E557" i="3" s="1"/>
  <c r="E256" i="1"/>
  <c r="F256" i="1" s="1"/>
  <c r="G256" i="1" s="1"/>
  <c r="I256" i="1" s="1"/>
  <c r="E249" i="1"/>
  <c r="E428" i="1"/>
  <c r="E231" i="1"/>
  <c r="E187" i="1"/>
  <c r="E595" i="3" s="1"/>
  <c r="E152" i="1"/>
  <c r="F152" i="1" s="1"/>
  <c r="G152" i="1" s="1"/>
  <c r="I152" i="1" s="1"/>
  <c r="E539" i="1"/>
  <c r="F539" i="1" s="1"/>
  <c r="G539" i="1" s="1"/>
  <c r="I539" i="1" s="1"/>
  <c r="E439" i="1"/>
  <c r="F439" i="1" s="1"/>
  <c r="G439" i="1" s="1"/>
  <c r="I439" i="1" s="1"/>
  <c r="E110" i="1"/>
  <c r="F110" i="1" s="1"/>
  <c r="G110" i="1" s="1"/>
  <c r="I110" i="1" s="1"/>
  <c r="E183" i="1"/>
  <c r="F183" i="1" s="1"/>
  <c r="G183" i="1" s="1"/>
  <c r="I183" i="1" s="1"/>
  <c r="E440" i="1"/>
  <c r="E104" i="1"/>
  <c r="E390" i="1"/>
  <c r="F390" i="1" s="1"/>
  <c r="G390" i="1" s="1"/>
  <c r="I390" i="1" s="1"/>
  <c r="E427" i="1"/>
  <c r="E114" i="1"/>
  <c r="E577" i="3" s="1"/>
  <c r="E575" i="1"/>
  <c r="E397" i="3" s="1"/>
  <c r="E492" i="1"/>
  <c r="E317" i="3" s="1"/>
  <c r="E181" i="1"/>
  <c r="E221" i="1"/>
  <c r="E89" i="1"/>
  <c r="E611" i="1"/>
  <c r="E641" i="3" s="1"/>
  <c r="E78" i="1"/>
  <c r="E423" i="1"/>
  <c r="F423" i="1" s="1"/>
  <c r="G423" i="1" s="1"/>
  <c r="I423" i="1" s="1"/>
  <c r="E137" i="1"/>
  <c r="E587" i="3" s="1"/>
  <c r="E376" i="1"/>
  <c r="F376" i="1" s="1"/>
  <c r="G376" i="1" s="1"/>
  <c r="I376" i="1" s="1"/>
  <c r="E407" i="1"/>
  <c r="E362" i="1"/>
  <c r="E246" i="1"/>
  <c r="F246" i="1" s="1"/>
  <c r="E432" i="1"/>
  <c r="F432" i="1" s="1"/>
  <c r="G432" i="1" s="1"/>
  <c r="I432" i="1" s="1"/>
  <c r="E220" i="1"/>
  <c r="E352" i="1"/>
  <c r="E161" i="1"/>
  <c r="E42" i="3" s="1"/>
  <c r="E115" i="1"/>
  <c r="F115" i="1" s="1"/>
  <c r="G115" i="1" s="1"/>
  <c r="I115" i="1" s="1"/>
  <c r="E67" i="1"/>
  <c r="F67" i="1" s="1"/>
  <c r="G67" i="1" s="1"/>
  <c r="I67" i="1" s="1"/>
  <c r="E225" i="1"/>
  <c r="E608" i="3" s="1"/>
  <c r="E42" i="1"/>
  <c r="E507" i="3" s="1"/>
  <c r="E194" i="1"/>
  <c r="E70" i="3" s="1"/>
  <c r="E180" i="1"/>
  <c r="E95" i="1"/>
  <c r="E207" i="1"/>
  <c r="E354" i="1"/>
  <c r="F354" i="1" s="1"/>
  <c r="G354" i="1" s="1"/>
  <c r="I354" i="1" s="1"/>
  <c r="E227" i="1"/>
  <c r="E90" i="1"/>
  <c r="F90" i="1" s="1"/>
  <c r="E696" i="1"/>
  <c r="E569" i="1"/>
  <c r="F569" i="1" s="1"/>
  <c r="G569" i="1" s="1"/>
  <c r="I569" i="1" s="1"/>
  <c r="E570" i="1"/>
  <c r="E253" i="1"/>
  <c r="E434" i="1"/>
  <c r="F434" i="1" s="1"/>
  <c r="G434" i="1" s="1"/>
  <c r="I434" i="1" s="1"/>
  <c r="E534" i="1"/>
  <c r="E70" i="1"/>
  <c r="E363" i="1"/>
  <c r="E202" i="3" s="1"/>
  <c r="E49" i="1"/>
  <c r="E389" i="1"/>
  <c r="F389" i="1" s="1"/>
  <c r="G389" i="1" s="1"/>
  <c r="I389" i="1" s="1"/>
  <c r="E191" i="1"/>
  <c r="E375" i="1"/>
  <c r="E318" i="1"/>
  <c r="F318" i="1" s="1"/>
  <c r="G318" i="1" s="1"/>
  <c r="I318" i="1" s="1"/>
  <c r="E81" i="1"/>
  <c r="E117" i="1"/>
  <c r="E127" i="1"/>
  <c r="E566" i="1"/>
  <c r="E388" i="3" s="1"/>
  <c r="E96" i="1"/>
  <c r="E559" i="3" s="1"/>
  <c r="E199" i="1"/>
  <c r="E589" i="1"/>
  <c r="E39" i="1"/>
  <c r="F39" i="1" s="1"/>
  <c r="G39" i="1" s="1"/>
  <c r="I39" i="1" s="1"/>
  <c r="E107" i="1"/>
  <c r="F107" i="1" s="1"/>
  <c r="G107" i="1" s="1"/>
  <c r="E99" i="1"/>
  <c r="E562" i="3" s="1"/>
  <c r="E260" i="1"/>
  <c r="F260" i="1" s="1"/>
  <c r="E425" i="1"/>
  <c r="E554" i="1"/>
  <c r="F554" i="1" s="1"/>
  <c r="G554" i="1" s="1"/>
  <c r="I554" i="1" s="1"/>
  <c r="E193" i="1"/>
  <c r="E542" i="1"/>
  <c r="E364" i="3" s="1"/>
  <c r="E247" i="1"/>
  <c r="F247" i="1" s="1"/>
  <c r="G247" i="1" s="1"/>
  <c r="I247" i="1" s="1"/>
  <c r="E234" i="1"/>
  <c r="E223" i="1"/>
  <c r="E105" i="1"/>
  <c r="E481" i="1"/>
  <c r="E386" i="1"/>
  <c r="F386" i="1" s="1"/>
  <c r="G386" i="1" s="1"/>
  <c r="I386" i="1" s="1"/>
  <c r="E72" i="1"/>
  <c r="E320" i="1"/>
  <c r="F320" i="1" s="1"/>
  <c r="G320" i="1" s="1"/>
  <c r="I320" i="1" s="1"/>
  <c r="E424" i="1"/>
  <c r="F424" i="1" s="1"/>
  <c r="G424" i="1" s="1"/>
  <c r="I424" i="1" s="1"/>
  <c r="E528" i="1"/>
  <c r="E350" i="3" s="1"/>
  <c r="E574" i="1"/>
  <c r="E370" i="1"/>
  <c r="E254" i="1"/>
  <c r="E453" i="1"/>
  <c r="F453" i="1" s="1"/>
  <c r="G453" i="1" s="1"/>
  <c r="I453" i="1" s="1"/>
  <c r="E464" i="1"/>
  <c r="F464" i="1" s="1"/>
  <c r="G464" i="1" s="1"/>
  <c r="E484" i="1"/>
  <c r="E195" i="1"/>
  <c r="E210" i="1"/>
  <c r="E529" i="1"/>
  <c r="E351" i="3" s="1"/>
  <c r="E239" i="1"/>
  <c r="F239" i="1" s="1"/>
  <c r="G239" i="1" s="1"/>
  <c r="I239" i="1" s="1"/>
  <c r="E229" i="1"/>
  <c r="F229" i="1" s="1"/>
  <c r="G229" i="1" s="1"/>
  <c r="I229" i="1" s="1"/>
  <c r="E577" i="1"/>
  <c r="F577" i="1" s="1"/>
  <c r="E601" i="1"/>
  <c r="E398" i="1"/>
  <c r="E203" i="1"/>
  <c r="E357" i="1"/>
  <c r="E170" i="1"/>
  <c r="E594" i="3" s="1"/>
  <c r="E273" i="1"/>
  <c r="E79" i="1"/>
  <c r="E542" i="3" s="1"/>
  <c r="E129" i="1"/>
  <c r="E19" i="3" s="1"/>
  <c r="E88" i="1"/>
  <c r="F88" i="1" s="1"/>
  <c r="G88" i="1" s="1"/>
  <c r="I88" i="1" s="1"/>
  <c r="E116" i="1"/>
  <c r="F116" i="1" s="1"/>
  <c r="G116" i="1" s="1"/>
  <c r="I116" i="1" s="1"/>
  <c r="E63" i="1"/>
  <c r="F63" i="1" s="1"/>
  <c r="G63" i="1" s="1"/>
  <c r="I63" i="1" s="1"/>
  <c r="E145" i="1"/>
  <c r="F145" i="1" s="1"/>
  <c r="G145" i="1" s="1"/>
  <c r="I145" i="1" s="1"/>
  <c r="E75" i="1"/>
  <c r="F75" i="1" s="1"/>
  <c r="G75" i="1" s="1"/>
  <c r="I75" i="1" s="1"/>
  <c r="E184" i="1"/>
  <c r="F184" i="1" s="1"/>
  <c r="G184" i="1" s="1"/>
  <c r="I184" i="1" s="1"/>
  <c r="E271" i="1"/>
  <c r="E543" i="1"/>
  <c r="E289" i="1"/>
  <c r="E345" i="1"/>
  <c r="E111" i="1"/>
  <c r="E575" i="3" s="1"/>
  <c r="E236" i="1"/>
  <c r="F236" i="1" s="1"/>
  <c r="V236" i="1" s="1"/>
  <c r="E385" i="1"/>
  <c r="F385" i="1" s="1"/>
  <c r="G385" i="1" s="1"/>
  <c r="I385" i="1" s="1"/>
  <c r="E486" i="1"/>
  <c r="F486" i="1" s="1"/>
  <c r="G486" i="1" s="1"/>
  <c r="I486" i="1" s="1"/>
  <c r="E138" i="1"/>
  <c r="E275" i="1"/>
  <c r="F275" i="1" s="1"/>
  <c r="E490" i="1"/>
  <c r="E315" i="3" s="1"/>
  <c r="E550" i="1"/>
  <c r="F550" i="1" s="1"/>
  <c r="E101" i="1"/>
  <c r="F101" i="1" s="1"/>
  <c r="G101" i="1" s="1"/>
  <c r="I101" i="1" s="1"/>
  <c r="E610" i="1"/>
  <c r="E676" i="1"/>
  <c r="E624" i="1"/>
  <c r="F624" i="1" s="1"/>
  <c r="G624" i="1" s="1"/>
  <c r="J624" i="1" s="1"/>
  <c r="E160" i="1"/>
  <c r="E41" i="3" s="1"/>
  <c r="E163" i="1"/>
  <c r="F163" i="1" s="1"/>
  <c r="E633" i="1"/>
  <c r="E660" i="1"/>
  <c r="E660" i="3" s="1"/>
  <c r="E671" i="1"/>
  <c r="F671" i="1" s="1"/>
  <c r="G671" i="1" s="1"/>
  <c r="K671" i="1" s="1"/>
  <c r="E682" i="1"/>
  <c r="E693" i="1"/>
  <c r="F693" i="1" s="1"/>
  <c r="E704" i="1"/>
  <c r="E714" i="1"/>
  <c r="E724" i="1"/>
  <c r="E726" i="1"/>
  <c r="E391" i="1"/>
  <c r="E292" i="1"/>
  <c r="F292" i="1" s="1"/>
  <c r="G292" i="1" s="1"/>
  <c r="I292" i="1" s="1"/>
  <c r="E388" i="1"/>
  <c r="E631" i="3" s="1"/>
  <c r="E287" i="1"/>
  <c r="F287" i="1" s="1"/>
  <c r="G287" i="1" s="1"/>
  <c r="I287" i="1" s="1"/>
  <c r="E718" i="1"/>
  <c r="E691" i="1"/>
  <c r="E641" i="1"/>
  <c r="E324" i="1"/>
  <c r="F324" i="1" s="1"/>
  <c r="E515" i="1"/>
  <c r="E162" i="1"/>
  <c r="F162" i="1" s="1"/>
  <c r="G162" i="1" s="1"/>
  <c r="J162" i="1" s="1"/>
  <c r="E233" i="1"/>
  <c r="F233" i="1" s="1"/>
  <c r="G233" i="1" s="1"/>
  <c r="J233" i="1" s="1"/>
  <c r="E656" i="1"/>
  <c r="F656" i="1" s="1"/>
  <c r="G656" i="1" s="1"/>
  <c r="K656" i="1" s="1"/>
  <c r="E668" i="1"/>
  <c r="F668" i="1" s="1"/>
  <c r="G668" i="1" s="1"/>
  <c r="K668" i="1" s="1"/>
  <c r="E678" i="1"/>
  <c r="F678" i="1" s="1"/>
  <c r="G678" i="1" s="1"/>
  <c r="K678" i="1" s="1"/>
  <c r="E687" i="1"/>
  <c r="F687" i="1" s="1"/>
  <c r="E700" i="1"/>
  <c r="E709" i="1"/>
  <c r="E693" i="3" s="1"/>
  <c r="E720" i="1"/>
  <c r="E731" i="1"/>
  <c r="E477" i="3" s="1"/>
  <c r="E426" i="1"/>
  <c r="F426" i="1" s="1"/>
  <c r="G426" i="1" s="1"/>
  <c r="I426" i="1" s="1"/>
  <c r="E144" i="1"/>
  <c r="E141" i="1"/>
  <c r="F141" i="1" s="1"/>
  <c r="E604" i="1"/>
  <c r="E613" i="1"/>
  <c r="F613" i="1" s="1"/>
  <c r="G613" i="1" s="1"/>
  <c r="J613" i="1" s="1"/>
  <c r="E499" i="1"/>
  <c r="E205" i="1"/>
  <c r="F205" i="1" s="1"/>
  <c r="G205" i="1" s="1"/>
  <c r="J205" i="1" s="1"/>
  <c r="E262" i="1"/>
  <c r="F262" i="1" s="1"/>
  <c r="G262" i="1" s="1"/>
  <c r="J262" i="1" s="1"/>
  <c r="E664" i="1"/>
  <c r="F664" i="1" s="1"/>
  <c r="E674" i="1"/>
  <c r="F674" i="1" s="1"/>
  <c r="E684" i="1"/>
  <c r="E695" i="1"/>
  <c r="E688" i="3" s="1"/>
  <c r="E706" i="1"/>
  <c r="F706" i="1" s="1"/>
  <c r="G706" i="1" s="1"/>
  <c r="K706" i="1" s="1"/>
  <c r="E716" i="1"/>
  <c r="E698" i="3" s="1"/>
  <c r="E482" i="1"/>
  <c r="F482" i="1" s="1"/>
  <c r="G482" i="1" s="1"/>
  <c r="I482" i="1" s="1"/>
  <c r="E214" i="1"/>
  <c r="E81" i="3" s="1"/>
  <c r="E551" i="1"/>
  <c r="F551" i="1" s="1"/>
  <c r="G551" i="1" s="1"/>
  <c r="I551" i="1" s="1"/>
  <c r="E237" i="1"/>
  <c r="F237" i="1" s="1"/>
  <c r="G237" i="1" s="1"/>
  <c r="I237" i="1" s="1"/>
  <c r="E728" i="1"/>
  <c r="E712" i="1"/>
  <c r="F712" i="1" s="1"/>
  <c r="G712" i="1" s="1"/>
  <c r="J712" i="1" s="1"/>
  <c r="E623" i="1"/>
  <c r="F623" i="1" s="1"/>
  <c r="G623" i="1" s="1"/>
  <c r="J623" i="1" s="1"/>
  <c r="E591" i="1"/>
  <c r="F591" i="1" s="1"/>
  <c r="G591" i="1" s="1"/>
  <c r="J591" i="1" s="1"/>
  <c r="E208" i="1"/>
  <c r="E77" i="3" s="1"/>
  <c r="E294" i="1"/>
  <c r="F294" i="1" s="1"/>
  <c r="G294" i="1" s="1"/>
  <c r="J294" i="1" s="1"/>
  <c r="E659" i="1"/>
  <c r="E670" i="1"/>
  <c r="E668" i="3" s="1"/>
  <c r="E681" i="1"/>
  <c r="E690" i="1"/>
  <c r="F690" i="1" s="1"/>
  <c r="E703" i="1"/>
  <c r="E463" i="3" s="1"/>
  <c r="E713" i="1"/>
  <c r="F713" i="1" s="1"/>
  <c r="G713" i="1" s="1"/>
  <c r="K713" i="1" s="1"/>
  <c r="E477" i="1"/>
  <c r="E106" i="1"/>
  <c r="F106" i="1" s="1"/>
  <c r="G106" i="1" s="1"/>
  <c r="I106" i="1" s="1"/>
  <c r="E118" i="1"/>
  <c r="E133" i="1"/>
  <c r="E377" i="1"/>
  <c r="E355" i="1"/>
  <c r="F355" i="1" s="1"/>
  <c r="G355" i="1" s="1"/>
  <c r="I355" i="1" s="1"/>
  <c r="E622" i="1"/>
  <c r="F622" i="1" s="1"/>
  <c r="G622" i="1" s="1"/>
  <c r="J622" i="1" s="1"/>
  <c r="E632" i="1"/>
  <c r="F632" i="1" s="1"/>
  <c r="G324" i="1"/>
  <c r="J324" i="1" s="1"/>
  <c r="E527" i="1"/>
  <c r="F527" i="1" s="1"/>
  <c r="G527" i="1" s="1"/>
  <c r="J527" i="1" s="1"/>
  <c r="E218" i="1"/>
  <c r="E618" i="1"/>
  <c r="E634" i="1"/>
  <c r="E666" i="1"/>
  <c r="F666" i="1" s="1"/>
  <c r="G666" i="1" s="1"/>
  <c r="K666" i="1" s="1"/>
  <c r="E677" i="1"/>
  <c r="E675" i="3" s="1"/>
  <c r="E686" i="1"/>
  <c r="E682" i="3" s="1"/>
  <c r="E699" i="1"/>
  <c r="E708" i="1"/>
  <c r="F708" i="1" s="1"/>
  <c r="G708" i="1" s="1"/>
  <c r="K708" i="1" s="1"/>
  <c r="E719" i="1"/>
  <c r="E732" i="1"/>
  <c r="E519" i="1"/>
  <c r="E280" i="1"/>
  <c r="F280" i="1" s="1"/>
  <c r="E173" i="1"/>
  <c r="F173" i="1" s="1"/>
  <c r="G173" i="1" s="1"/>
  <c r="I173" i="1" s="1"/>
  <c r="E361" i="1"/>
  <c r="F361" i="1" s="1"/>
  <c r="E97" i="1"/>
  <c r="E284" i="1"/>
  <c r="F284" i="1" s="1"/>
  <c r="G284" i="1" s="1"/>
  <c r="I284" i="1" s="1"/>
  <c r="E702" i="1"/>
  <c r="F702" i="1" s="1"/>
  <c r="G702" i="1" s="1"/>
  <c r="J702" i="1" s="1"/>
  <c r="E733" i="1"/>
  <c r="E479" i="3" s="1"/>
  <c r="E727" i="1"/>
  <c r="F727" i="1" s="1"/>
  <c r="E616" i="1"/>
  <c r="E600" i="1"/>
  <c r="F600" i="1" s="1"/>
  <c r="G600" i="1" s="1"/>
  <c r="J600" i="1" s="1"/>
  <c r="E33" i="1"/>
  <c r="F33" i="1" s="1"/>
  <c r="G33" i="1" s="1"/>
  <c r="J33" i="1" s="1"/>
  <c r="E516" i="1"/>
  <c r="F516" i="1" s="1"/>
  <c r="G516" i="1" s="1"/>
  <c r="J516" i="1" s="1"/>
  <c r="E339" i="1"/>
  <c r="F339" i="1" s="1"/>
  <c r="E282" i="1"/>
  <c r="F282" i="1" s="1"/>
  <c r="E77" i="1"/>
  <c r="E136" i="1"/>
  <c r="E190" i="1"/>
  <c r="E599" i="1"/>
  <c r="E153" i="1"/>
  <c r="F153" i="1" s="1"/>
  <c r="G153" i="1" s="1"/>
  <c r="J153" i="1" s="1"/>
  <c r="E683" i="1"/>
  <c r="E711" i="1"/>
  <c r="F711" i="1" s="1"/>
  <c r="G711" i="1" s="1"/>
  <c r="K711" i="1" s="1"/>
  <c r="E612" i="1"/>
  <c r="E617" i="1"/>
  <c r="E672" i="1"/>
  <c r="F672" i="1" s="1"/>
  <c r="E701" i="1"/>
  <c r="E725" i="1"/>
  <c r="F725" i="1" s="1"/>
  <c r="G725" i="1" s="1"/>
  <c r="K725" i="1" s="1"/>
  <c r="E112" i="1"/>
  <c r="F112" i="1" s="1"/>
  <c r="G112" i="1" s="1"/>
  <c r="I112" i="1" s="1"/>
  <c r="E605" i="1"/>
  <c r="F605" i="1" s="1"/>
  <c r="G605" i="1" s="1"/>
  <c r="J605" i="1" s="1"/>
  <c r="E661" i="1"/>
  <c r="E688" i="1"/>
  <c r="E722" i="1"/>
  <c r="E308" i="1"/>
  <c r="F308" i="1" s="1"/>
  <c r="E680" i="1"/>
  <c r="F680" i="1" s="1"/>
  <c r="G680" i="1" s="1"/>
  <c r="K680" i="1" s="1"/>
  <c r="E707" i="1"/>
  <c r="F707" i="1" s="1"/>
  <c r="P707" i="1" s="1"/>
  <c r="E717" i="1"/>
  <c r="F717" i="1" s="1"/>
  <c r="E335" i="1"/>
  <c r="F335" i="1" s="1"/>
  <c r="G335" i="1" s="1"/>
  <c r="I335" i="1" s="1"/>
  <c r="E592" i="1"/>
  <c r="E100" i="1"/>
  <c r="F100" i="1" s="1"/>
  <c r="E630" i="1"/>
  <c r="F630" i="1" s="1"/>
  <c r="E177" i="1"/>
  <c r="F177" i="1" s="1"/>
  <c r="G177" i="1" s="1"/>
  <c r="J177" i="1" s="1"/>
  <c r="E658" i="1"/>
  <c r="F658" i="1" s="1"/>
  <c r="G658" i="1" s="1"/>
  <c r="K658" i="1" s="1"/>
  <c r="E685" i="1"/>
  <c r="F685" i="1" s="1"/>
  <c r="G685" i="1" s="1"/>
  <c r="K685" i="1" s="1"/>
  <c r="E715" i="1"/>
  <c r="E265" i="1"/>
  <c r="F265" i="1" s="1"/>
  <c r="G265" i="1" s="1"/>
  <c r="I265" i="1" s="1"/>
  <c r="E211" i="1"/>
  <c r="E139" i="1"/>
  <c r="F139" i="1" s="1"/>
  <c r="E487" i="1"/>
  <c r="E607" i="1"/>
  <c r="F607" i="1" s="1"/>
  <c r="G607" i="1" s="1"/>
  <c r="J607" i="1" s="1"/>
  <c r="E675" i="1"/>
  <c r="E705" i="1"/>
  <c r="E730" i="1"/>
  <c r="F730" i="1" s="1"/>
  <c r="G730" i="1" s="1"/>
  <c r="K730" i="1" s="1"/>
  <c r="E694" i="1"/>
  <c r="E687" i="3" s="1"/>
  <c r="E631" i="1"/>
  <c r="E99" i="3"/>
  <c r="F114" i="1"/>
  <c r="E278" i="3"/>
  <c r="E205" i="3"/>
  <c r="F374" i="1"/>
  <c r="G374" i="1" s="1"/>
  <c r="I374" i="1" s="1"/>
  <c r="E213" i="3"/>
  <c r="F171" i="1"/>
  <c r="E49" i="3"/>
  <c r="F410" i="1"/>
  <c r="E236" i="3"/>
  <c r="F348" i="1"/>
  <c r="G348" i="1" s="1"/>
  <c r="I348" i="1" s="1"/>
  <c r="E188" i="3"/>
  <c r="F64" i="1"/>
  <c r="G64" i="1" s="1"/>
  <c r="I64" i="1" s="1"/>
  <c r="E527" i="3"/>
  <c r="F450" i="1"/>
  <c r="E275" i="3"/>
  <c r="F83" i="1"/>
  <c r="G83" i="1" s="1"/>
  <c r="I83" i="1" s="1"/>
  <c r="E546" i="3"/>
  <c r="F660" i="1"/>
  <c r="F542" i="1"/>
  <c r="G542" i="1" s="1"/>
  <c r="I542" i="1" s="1"/>
  <c r="E614" i="3"/>
  <c r="F96" i="1"/>
  <c r="G96" i="1" s="1"/>
  <c r="I96" i="1" s="1"/>
  <c r="F696" i="1"/>
  <c r="E458" i="3"/>
  <c r="F42" i="1"/>
  <c r="E106" i="3"/>
  <c r="F561" i="1"/>
  <c r="G561" i="1" s="1"/>
  <c r="I561" i="1" s="1"/>
  <c r="F338" i="1"/>
  <c r="G338" i="1" s="1"/>
  <c r="I338" i="1" s="1"/>
  <c r="E179" i="3"/>
  <c r="F293" i="1"/>
  <c r="E140" i="3"/>
  <c r="F157" i="1"/>
  <c r="G157" i="1" s="1"/>
  <c r="I157" i="1" s="1"/>
  <c r="E39" i="3"/>
  <c r="E259" i="3"/>
  <c r="F609" i="1"/>
  <c r="E426" i="3"/>
  <c r="F301" i="1"/>
  <c r="F298" i="1"/>
  <c r="G298" i="1" s="1"/>
  <c r="I298" i="1" s="1"/>
  <c r="F22" i="1"/>
  <c r="G22" i="1" s="1"/>
  <c r="I22" i="1" s="1"/>
  <c r="E11" i="3"/>
  <c r="F583" i="1"/>
  <c r="G583" i="1" s="1"/>
  <c r="I583" i="1" s="1"/>
  <c r="E405" i="3"/>
  <c r="F212" i="1"/>
  <c r="G212" i="1" s="1"/>
  <c r="I212" i="1" s="1"/>
  <c r="E80" i="3"/>
  <c r="F697" i="1"/>
  <c r="E689" i="3"/>
  <c r="J125" i="4"/>
  <c r="J500" i="4"/>
  <c r="E29" i="3"/>
  <c r="F129" i="1"/>
  <c r="F72" i="1"/>
  <c r="G72" i="1" s="1"/>
  <c r="I72" i="1" s="1"/>
  <c r="E535" i="3"/>
  <c r="F589" i="1"/>
  <c r="G589" i="1" s="1"/>
  <c r="I589" i="1" s="1"/>
  <c r="E411" i="3"/>
  <c r="F427" i="1"/>
  <c r="G427" i="1" s="1"/>
  <c r="I427" i="1" s="1"/>
  <c r="E253" i="3"/>
  <c r="E60" i="3"/>
  <c r="F158" i="1"/>
  <c r="G158" i="1" s="1"/>
  <c r="I158" i="1" s="1"/>
  <c r="E40" i="3"/>
  <c r="E330" i="3"/>
  <c r="E352" i="3"/>
  <c r="F383" i="1"/>
  <c r="G383" i="1" s="1"/>
  <c r="I383" i="1" s="1"/>
  <c r="E627" i="3"/>
  <c r="E626" i="3"/>
  <c r="E628" i="3"/>
  <c r="F458" i="1"/>
  <c r="G458" i="1" s="1"/>
  <c r="I458" i="1" s="1"/>
  <c r="E284" i="3"/>
  <c r="E283" i="3"/>
  <c r="F382" i="1"/>
  <c r="G382" i="1" s="1"/>
  <c r="I382" i="1" s="1"/>
  <c r="F489" i="1"/>
  <c r="G489" i="1" s="1"/>
  <c r="I489" i="1" s="1"/>
  <c r="E314" i="3"/>
  <c r="F546" i="1"/>
  <c r="G546" i="1" s="1"/>
  <c r="I546" i="1" s="1"/>
  <c r="E221" i="3"/>
  <c r="F35" i="1"/>
  <c r="G35" i="1" s="1"/>
  <c r="I35" i="1" s="1"/>
  <c r="F620" i="1"/>
  <c r="G620" i="1" s="1"/>
  <c r="I620" i="1" s="1"/>
  <c r="E430" i="3"/>
  <c r="F367" i="1"/>
  <c r="G367" i="1" s="1"/>
  <c r="I367" i="1" s="1"/>
  <c r="E206" i="3"/>
  <c r="F209" i="1"/>
  <c r="G209" i="1" s="1"/>
  <c r="I209" i="1" s="1"/>
  <c r="E78" i="3"/>
  <c r="F169" i="1"/>
  <c r="G169" i="1" s="1"/>
  <c r="I169" i="1" s="1"/>
  <c r="E48" i="3"/>
  <c r="F84" i="1"/>
  <c r="E547" i="3"/>
  <c r="F553" i="1"/>
  <c r="G553" i="1" s="1"/>
  <c r="I553" i="1" s="1"/>
  <c r="F241" i="1"/>
  <c r="G241" i="1" s="1"/>
  <c r="I241" i="1" s="1"/>
  <c r="E101" i="3"/>
  <c r="F312" i="1"/>
  <c r="G312" i="1" s="1"/>
  <c r="I312" i="1" s="1"/>
  <c r="E157" i="3"/>
  <c r="F196" i="1"/>
  <c r="G196" i="1" s="1"/>
  <c r="I196" i="1" s="1"/>
  <c r="E71" i="3"/>
  <c r="F108" i="1"/>
  <c r="G108" i="1" s="1"/>
  <c r="I108" i="1" s="1"/>
  <c r="E571" i="3"/>
  <c r="E169" i="3"/>
  <c r="F736" i="1"/>
  <c r="G736" i="1" s="1"/>
  <c r="K736" i="1" s="1"/>
  <c r="E480" i="3"/>
  <c r="J512" i="4"/>
  <c r="F487" i="1"/>
  <c r="G487" i="1" s="1"/>
  <c r="I487" i="1" s="1"/>
  <c r="E312" i="3"/>
  <c r="E699" i="3"/>
  <c r="F136" i="1"/>
  <c r="G136" i="1" s="1"/>
  <c r="I136" i="1" s="1"/>
  <c r="E26" i="3"/>
  <c r="F634" i="1"/>
  <c r="G634" i="1" s="1"/>
  <c r="J634" i="1" s="1"/>
  <c r="E651" i="3"/>
  <c r="F490" i="1"/>
  <c r="G490" i="1" s="1"/>
  <c r="I490" i="1" s="1"/>
  <c r="F601" i="1"/>
  <c r="G601" i="1" s="1"/>
  <c r="I601" i="1" s="1"/>
  <c r="E420" i="3"/>
  <c r="F681" i="1"/>
  <c r="G681" i="1" s="1"/>
  <c r="K681" i="1" s="1"/>
  <c r="E677" i="3"/>
  <c r="F193" i="1"/>
  <c r="G193" i="1" s="1"/>
  <c r="I193" i="1" s="1"/>
  <c r="E69" i="3"/>
  <c r="E68" i="3"/>
  <c r="F253" i="1"/>
  <c r="E610" i="3"/>
  <c r="E553" i="3"/>
  <c r="F225" i="1"/>
  <c r="G225" i="1" s="1"/>
  <c r="I225" i="1" s="1"/>
  <c r="F352" i="1"/>
  <c r="G352" i="1" s="1"/>
  <c r="I352" i="1" s="1"/>
  <c r="E191" i="3"/>
  <c r="F78" i="1"/>
  <c r="G78" i="1" s="1"/>
  <c r="I78" i="1" s="1"/>
  <c r="E541" i="3"/>
  <c r="F405" i="1"/>
  <c r="G405" i="1" s="1"/>
  <c r="I405" i="1" s="1"/>
  <c r="E231" i="3"/>
  <c r="F245" i="1"/>
  <c r="G245" i="1" s="1"/>
  <c r="I245" i="1" s="1"/>
  <c r="F61" i="1"/>
  <c r="G61" i="1" s="1"/>
  <c r="I61" i="1" s="1"/>
  <c r="F288" i="1"/>
  <c r="G288" i="1" s="1"/>
  <c r="I288" i="1" s="1"/>
  <c r="E457" i="3"/>
  <c r="F485" i="1"/>
  <c r="G485" i="1" s="1"/>
  <c r="I485" i="1" s="1"/>
  <c r="F372" i="1"/>
  <c r="G372" i="1" s="1"/>
  <c r="I372" i="1" s="1"/>
  <c r="E211" i="3"/>
  <c r="F536" i="1"/>
  <c r="E358" i="3"/>
  <c r="F638" i="1"/>
  <c r="G638" i="1" s="1"/>
  <c r="I638" i="1" s="1"/>
  <c r="E442" i="3"/>
  <c r="F52" i="1"/>
  <c r="G52" i="1" s="1"/>
  <c r="I52" i="1" s="1"/>
  <c r="E516" i="3"/>
  <c r="F429" i="1"/>
  <c r="G429" i="1" s="1"/>
  <c r="I429" i="1" s="1"/>
  <c r="E255" i="3"/>
  <c r="E515" i="3"/>
  <c r="F274" i="1"/>
  <c r="E617" i="3"/>
  <c r="E400" i="3"/>
  <c r="F38" i="1"/>
  <c r="G38" i="1" s="1"/>
  <c r="I38" i="1" s="1"/>
  <c r="E503" i="3"/>
  <c r="F456" i="1"/>
  <c r="E281" i="3"/>
  <c r="F468" i="1"/>
  <c r="E293" i="3"/>
  <c r="E328" i="3"/>
  <c r="F629" i="1"/>
  <c r="G629" i="1" s="1"/>
  <c r="I629" i="1" s="1"/>
  <c r="F66" i="1"/>
  <c r="G66" i="1" s="1"/>
  <c r="I66" i="1" s="1"/>
  <c r="E529" i="3"/>
  <c r="F167" i="1"/>
  <c r="E46" i="3"/>
  <c r="F379" i="1"/>
  <c r="G379" i="1" s="1"/>
  <c r="E622" i="3"/>
  <c r="F649" i="1"/>
  <c r="G649" i="1" s="1"/>
  <c r="I649" i="1" s="1"/>
  <c r="F739" i="1"/>
  <c r="E483" i="3"/>
  <c r="F519" i="1"/>
  <c r="G519" i="1" s="1"/>
  <c r="I519" i="1" s="1"/>
  <c r="E341" i="3"/>
  <c r="E649" i="3"/>
  <c r="F543" i="1"/>
  <c r="G543" i="1" s="1"/>
  <c r="I543" i="1" s="1"/>
  <c r="E365" i="3"/>
  <c r="F211" i="1"/>
  <c r="G211" i="1" s="1"/>
  <c r="I211" i="1" s="1"/>
  <c r="E79" i="3"/>
  <c r="E670" i="3"/>
  <c r="F77" i="1"/>
  <c r="E540" i="3"/>
  <c r="F144" i="1"/>
  <c r="G144" i="1" s="1"/>
  <c r="I144" i="1" s="1"/>
  <c r="E588" i="3"/>
  <c r="F391" i="1"/>
  <c r="G391" i="1" s="1"/>
  <c r="I391" i="1" s="1"/>
  <c r="E217" i="3"/>
  <c r="F633" i="1"/>
  <c r="G633" i="1" s="1"/>
  <c r="J633" i="1" s="1"/>
  <c r="E650" i="3"/>
  <c r="E126" i="3"/>
  <c r="F223" i="1"/>
  <c r="G223" i="1" s="1"/>
  <c r="I223" i="1" s="1"/>
  <c r="E87" i="3"/>
  <c r="F99" i="1"/>
  <c r="G99" i="1" s="1"/>
  <c r="I99" i="1" s="1"/>
  <c r="F566" i="1"/>
  <c r="G566" i="1" s="1"/>
  <c r="I566" i="1" s="1"/>
  <c r="F49" i="1"/>
  <c r="G49" i="1" s="1"/>
  <c r="I49" i="1" s="1"/>
  <c r="E514" i="3"/>
  <c r="F95" i="1"/>
  <c r="E558" i="3"/>
  <c r="F617" i="1"/>
  <c r="E645" i="3"/>
  <c r="E200" i="3"/>
  <c r="F732" i="1"/>
  <c r="G732" i="1" s="1"/>
  <c r="K732" i="1" s="1"/>
  <c r="E478" i="3"/>
  <c r="F515" i="1"/>
  <c r="E339" i="3"/>
  <c r="F726" i="1"/>
  <c r="G726" i="1" s="1"/>
  <c r="K726" i="1" s="1"/>
  <c r="E474" i="3"/>
  <c r="G308" i="1"/>
  <c r="J308" i="1" s="1"/>
  <c r="F271" i="1"/>
  <c r="E123" i="3"/>
  <c r="F505" i="1"/>
  <c r="E329" i="3"/>
  <c r="F182" i="1"/>
  <c r="G182" i="1" s="1"/>
  <c r="I182" i="1" s="1"/>
  <c r="E59" i="3"/>
  <c r="F346" i="1"/>
  <c r="G346" i="1" s="1"/>
  <c r="I346" i="1" s="1"/>
  <c r="E186" i="3"/>
  <c r="F130" i="1"/>
  <c r="G130" i="1" s="1"/>
  <c r="I130" i="1" s="1"/>
  <c r="E20" i="3"/>
  <c r="F522" i="1"/>
  <c r="E344" i="3"/>
  <c r="F368" i="1"/>
  <c r="E207" i="3"/>
  <c r="F465" i="1"/>
  <c r="G465" i="1" s="1"/>
  <c r="E290" i="3"/>
  <c r="F258" i="1"/>
  <c r="G258" i="1" s="1"/>
  <c r="I258" i="1" s="1"/>
  <c r="E114" i="3"/>
  <c r="F369" i="1"/>
  <c r="G369" i="1" s="1"/>
  <c r="I369" i="1" s="1"/>
  <c r="E208" i="3"/>
  <c r="F586" i="1"/>
  <c r="G586" i="1" s="1"/>
  <c r="I586" i="1" s="1"/>
  <c r="E408" i="3"/>
  <c r="F498" i="1"/>
  <c r="G498" i="1" s="1"/>
  <c r="I498" i="1" s="1"/>
  <c r="E323" i="3"/>
  <c r="F313" i="1"/>
  <c r="G313" i="1" s="1"/>
  <c r="I313" i="1" s="1"/>
  <c r="E158" i="3"/>
  <c r="F266" i="1"/>
  <c r="G266" i="1" s="1"/>
  <c r="I266" i="1" s="1"/>
  <c r="E616" i="3"/>
  <c r="F524" i="1"/>
  <c r="G524" i="1" s="1"/>
  <c r="I524" i="1" s="1"/>
  <c r="E346" i="3"/>
  <c r="F26" i="1"/>
  <c r="G26" i="1" s="1"/>
  <c r="I26" i="1" s="1"/>
  <c r="E492" i="3"/>
  <c r="F734" i="1"/>
  <c r="G734" i="1" s="1"/>
  <c r="K734" i="1" s="1"/>
  <c r="E704" i="3"/>
  <c r="F29" i="1"/>
  <c r="G29" i="1" s="1"/>
  <c r="I29" i="1" s="1"/>
  <c r="E495" i="3"/>
  <c r="E360" i="3"/>
  <c r="F688" i="1"/>
  <c r="G688" i="1" s="1"/>
  <c r="K688" i="1" s="1"/>
  <c r="E684" i="3"/>
  <c r="F612" i="1"/>
  <c r="G612" i="1" s="1"/>
  <c r="J612" i="1" s="1"/>
  <c r="E642" i="3"/>
  <c r="E643" i="3"/>
  <c r="F377" i="1"/>
  <c r="G377" i="1" s="1"/>
  <c r="I377" i="1" s="1"/>
  <c r="E216" i="3"/>
  <c r="E695" i="3"/>
  <c r="F670" i="1"/>
  <c r="G670" i="1" s="1"/>
  <c r="K670" i="1" s="1"/>
  <c r="F695" i="1"/>
  <c r="G695" i="1" s="1"/>
  <c r="K695" i="1" s="1"/>
  <c r="F724" i="1"/>
  <c r="G724" i="1" s="1"/>
  <c r="K724" i="1" s="1"/>
  <c r="E472" i="3"/>
  <c r="E43" i="3"/>
  <c r="F138" i="1"/>
  <c r="G138" i="1" s="1"/>
  <c r="I138" i="1" s="1"/>
  <c r="E27" i="3"/>
  <c r="E28" i="3"/>
  <c r="E586" i="3"/>
  <c r="F375" i="1"/>
  <c r="G375" i="1" s="1"/>
  <c r="I375" i="1" s="1"/>
  <c r="E214" i="3"/>
  <c r="F363" i="1"/>
  <c r="G363" i="1" s="1"/>
  <c r="I363" i="1" s="1"/>
  <c r="F180" i="1"/>
  <c r="G180" i="1" s="1"/>
  <c r="I180" i="1" s="1"/>
  <c r="E57" i="3"/>
  <c r="E530" i="3"/>
  <c r="F220" i="1"/>
  <c r="G220" i="1" s="1"/>
  <c r="I220" i="1" s="1"/>
  <c r="E85" i="3"/>
  <c r="F322" i="1"/>
  <c r="G322" i="1" s="1"/>
  <c r="I322" i="1" s="1"/>
  <c r="E167" i="3"/>
  <c r="F514" i="1"/>
  <c r="G514" i="1" s="1"/>
  <c r="I514" i="1" s="1"/>
  <c r="E338" i="3"/>
  <c r="F344" i="1"/>
  <c r="G344" i="1" s="1"/>
  <c r="I344" i="1" s="1"/>
  <c r="E184" i="3"/>
  <c r="F213" i="1"/>
  <c r="G213" i="1" s="1"/>
  <c r="I213" i="1" s="1"/>
  <c r="E604" i="3"/>
  <c r="F74" i="1"/>
  <c r="G74" i="1" s="1"/>
  <c r="I74" i="1" s="1"/>
  <c r="E537" i="3"/>
  <c r="E274" i="3"/>
  <c r="F76" i="1"/>
  <c r="G76" i="1" s="1"/>
  <c r="I76" i="1" s="1"/>
  <c r="E539" i="3"/>
  <c r="F206" i="1"/>
  <c r="G206" i="1" s="1"/>
  <c r="I206" i="1" s="1"/>
  <c r="E76" i="3"/>
  <c r="F557" i="1"/>
  <c r="G557" i="1" s="1"/>
  <c r="I557" i="1" s="1"/>
  <c r="E379" i="3"/>
  <c r="F496" i="1"/>
  <c r="G496" i="1" s="1"/>
  <c r="I496" i="1" s="1"/>
  <c r="E321" i="3"/>
  <c r="F590" i="1"/>
  <c r="G590" i="1" s="1"/>
  <c r="I590" i="1" s="1"/>
  <c r="E412" i="3"/>
  <c r="F360" i="1"/>
  <c r="G360" i="1" s="1"/>
  <c r="I360" i="1" s="1"/>
  <c r="E199" i="3"/>
  <c r="F87" i="1"/>
  <c r="G87" i="1" s="1"/>
  <c r="I87" i="1" s="1"/>
  <c r="E550" i="3"/>
  <c r="F508" i="1"/>
  <c r="G508" i="1" s="1"/>
  <c r="I508" i="1" s="1"/>
  <c r="E332" i="3"/>
  <c r="F290" i="1"/>
  <c r="G290" i="1" s="1"/>
  <c r="I290" i="1" s="1"/>
  <c r="E137" i="3"/>
  <c r="F647" i="1"/>
  <c r="G647" i="1" s="1"/>
  <c r="I647" i="1" s="1"/>
  <c r="E655" i="3"/>
  <c r="F646" i="1"/>
  <c r="G646" i="1" s="1"/>
  <c r="I646" i="1" s="1"/>
  <c r="E654" i="3"/>
  <c r="F93" i="1"/>
  <c r="G93" i="1" s="1"/>
  <c r="I93" i="1" s="1"/>
  <c r="F719" i="1"/>
  <c r="G719" i="1" s="1"/>
  <c r="K719" i="1" s="1"/>
  <c r="E700" i="3"/>
  <c r="F273" i="1"/>
  <c r="G273" i="1" s="1"/>
  <c r="I273" i="1" s="1"/>
  <c r="E125" i="3"/>
  <c r="F398" i="1"/>
  <c r="G398" i="1" s="1"/>
  <c r="I398" i="1" s="1"/>
  <c r="E224" i="3"/>
  <c r="F254" i="1"/>
  <c r="G254" i="1" s="1"/>
  <c r="I254" i="1" s="1"/>
  <c r="E611" i="3"/>
  <c r="E250" i="3"/>
  <c r="F481" i="1"/>
  <c r="G481" i="1" s="1"/>
  <c r="I481" i="1" s="1"/>
  <c r="E306" i="3"/>
  <c r="F570" i="1"/>
  <c r="G570" i="1" s="1"/>
  <c r="I570" i="1" s="1"/>
  <c r="E393" i="3"/>
  <c r="E392" i="3"/>
  <c r="F89" i="1"/>
  <c r="G89" i="1" s="1"/>
  <c r="I89" i="1" s="1"/>
  <c r="E552" i="3"/>
  <c r="F575" i="1"/>
  <c r="G575" i="1" s="1"/>
  <c r="I575" i="1" s="1"/>
  <c r="F104" i="1"/>
  <c r="G104" i="1" s="1"/>
  <c r="I104" i="1" s="1"/>
  <c r="E567" i="3"/>
  <c r="F463" i="1"/>
  <c r="G463" i="1" s="1"/>
  <c r="I463" i="1" s="1"/>
  <c r="E288" i="3"/>
  <c r="E289" i="3"/>
  <c r="F82" i="1"/>
  <c r="E545" i="3"/>
  <c r="F502" i="1"/>
  <c r="G502" i="1" s="1"/>
  <c r="I502" i="1" s="1"/>
  <c r="E326" i="3"/>
  <c r="F54" i="1"/>
  <c r="G54" i="1" s="1"/>
  <c r="I54" i="1" s="1"/>
  <c r="E518" i="3"/>
  <c r="E565" i="3"/>
  <c r="F512" i="1"/>
  <c r="G512" i="1" s="1"/>
  <c r="I512" i="1" s="1"/>
  <c r="F248" i="1"/>
  <c r="G248" i="1" s="1"/>
  <c r="E108" i="3"/>
  <c r="F412" i="1"/>
  <c r="G412" i="1" s="1"/>
  <c r="I412" i="1" s="1"/>
  <c r="F544" i="1"/>
  <c r="G544" i="1" s="1"/>
  <c r="I544" i="1" s="1"/>
  <c r="E270" i="3"/>
  <c r="F430" i="1"/>
  <c r="G430" i="1" s="1"/>
  <c r="I430" i="1" s="1"/>
  <c r="E256" i="3"/>
  <c r="F272" i="1"/>
  <c r="E124" i="3"/>
  <c r="F149" i="1"/>
  <c r="G149" i="1" s="1"/>
  <c r="I149" i="1" s="1"/>
  <c r="E37" i="3"/>
  <c r="F532" i="1"/>
  <c r="G532" i="1" s="1"/>
  <c r="I532" i="1" s="1"/>
  <c r="E354" i="3"/>
  <c r="F503" i="1"/>
  <c r="G503" i="1" s="1"/>
  <c r="I503" i="1" s="1"/>
  <c r="E327" i="3"/>
  <c r="F226" i="1"/>
  <c r="G226" i="1" s="1"/>
  <c r="I226" i="1" s="1"/>
  <c r="E89" i="3"/>
  <c r="F645" i="1"/>
  <c r="G645" i="1" s="1"/>
  <c r="I645" i="1" s="1"/>
  <c r="E447" i="3"/>
  <c r="F204" i="1"/>
  <c r="G204" i="1" s="1"/>
  <c r="I204" i="1" s="1"/>
  <c r="E601" i="3"/>
  <c r="F648" i="1"/>
  <c r="G648" i="1" s="1"/>
  <c r="I648" i="1" s="1"/>
  <c r="E448" i="3"/>
  <c r="G381" i="1"/>
  <c r="I381" i="1" s="1"/>
  <c r="F143" i="1"/>
  <c r="E32" i="3"/>
  <c r="F242" i="1"/>
  <c r="G242" i="1" s="1"/>
  <c r="I242" i="1" s="1"/>
  <c r="E102" i="3"/>
  <c r="E203" i="3"/>
  <c r="F621" i="1"/>
  <c r="G621" i="1" s="1"/>
  <c r="I621" i="1" s="1"/>
  <c r="E431" i="3"/>
  <c r="J514" i="4"/>
  <c r="F631" i="1"/>
  <c r="G631" i="1" s="1"/>
  <c r="J631" i="1" s="1"/>
  <c r="E438" i="3"/>
  <c r="F616" i="1"/>
  <c r="G616" i="1" s="1"/>
  <c r="J616" i="1" s="1"/>
  <c r="E644" i="3"/>
  <c r="F133" i="1"/>
  <c r="G133" i="1" s="1"/>
  <c r="I133" i="1" s="1"/>
  <c r="E23" i="3"/>
  <c r="G690" i="1"/>
  <c r="K690" i="1" s="1"/>
  <c r="F714" i="1"/>
  <c r="G714" i="1" s="1"/>
  <c r="K714" i="1" s="1"/>
  <c r="E696" i="3"/>
  <c r="E107" i="3"/>
  <c r="F425" i="1"/>
  <c r="G425" i="1" s="1"/>
  <c r="I425" i="1" s="1"/>
  <c r="E251" i="3"/>
  <c r="F199" i="1"/>
  <c r="G199" i="1" s="1"/>
  <c r="I199" i="1" s="1"/>
  <c r="E599" i="3"/>
  <c r="F117" i="1"/>
  <c r="G117" i="1" s="1"/>
  <c r="I117" i="1" s="1"/>
  <c r="E580" i="3"/>
  <c r="E619" i="3"/>
  <c r="F120" i="1"/>
  <c r="G120" i="1" s="1"/>
  <c r="I120" i="1" s="1"/>
  <c r="F572" i="1"/>
  <c r="G572" i="1" s="1"/>
  <c r="I572" i="1" s="1"/>
  <c r="E394" i="3"/>
  <c r="E395" i="3"/>
  <c r="G151" i="1"/>
  <c r="I151" i="1" s="1"/>
  <c r="E501" i="3"/>
  <c r="E45" i="3"/>
  <c r="F159" i="1"/>
  <c r="G159" i="1" s="1"/>
  <c r="I159" i="1" s="1"/>
  <c r="E592" i="3"/>
  <c r="E120" i="3"/>
  <c r="F65" i="1"/>
  <c r="G65" i="1" s="1"/>
  <c r="I65" i="1" s="1"/>
  <c r="E528" i="3"/>
  <c r="E609" i="3"/>
  <c r="F123" i="1"/>
  <c r="G123" i="1" s="1"/>
  <c r="I123" i="1" s="1"/>
  <c r="E582" i="3"/>
  <c r="F309" i="1"/>
  <c r="G309" i="1" s="1"/>
  <c r="I309" i="1" s="1"/>
  <c r="E154" i="3"/>
  <c r="F404" i="1"/>
  <c r="G404" i="1" s="1"/>
  <c r="I404" i="1" s="1"/>
  <c r="E230" i="3"/>
  <c r="F189" i="1"/>
  <c r="G189" i="1" s="1"/>
  <c r="I189" i="1" s="1"/>
  <c r="E65" i="3"/>
  <c r="F526" i="1"/>
  <c r="E348" i="3"/>
  <c r="F373" i="1"/>
  <c r="G373" i="1" s="1"/>
  <c r="I373" i="1" s="1"/>
  <c r="E212" i="3"/>
  <c r="F556" i="1"/>
  <c r="G556" i="1" s="1"/>
  <c r="I556" i="1" s="1"/>
  <c r="E378" i="3"/>
  <c r="E177" i="3"/>
  <c r="F150" i="1"/>
  <c r="E38" i="3"/>
  <c r="F457" i="1"/>
  <c r="G457" i="1" s="1"/>
  <c r="I457" i="1" s="1"/>
  <c r="E282" i="3"/>
  <c r="E523" i="3"/>
  <c r="F303" i="1"/>
  <c r="G303" i="1" s="1"/>
  <c r="I303" i="1" s="1"/>
  <c r="E149" i="3"/>
  <c r="F56" i="1"/>
  <c r="G56" i="1" s="1"/>
  <c r="I56" i="1" s="1"/>
  <c r="E519" i="3"/>
  <c r="F625" i="1"/>
  <c r="G625" i="1" s="1"/>
  <c r="I625" i="1" s="1"/>
  <c r="E433" i="3"/>
  <c r="J61" i="4"/>
  <c r="F483" i="1"/>
  <c r="G483" i="1" s="1"/>
  <c r="E308" i="3"/>
  <c r="F228" i="1"/>
  <c r="G228" i="1" s="1"/>
  <c r="I228" i="1" s="1"/>
  <c r="E91" i="3"/>
  <c r="F310" i="1"/>
  <c r="G310" i="1" s="1"/>
  <c r="I310" i="1" s="1"/>
  <c r="E155" i="3"/>
  <c r="F201" i="1"/>
  <c r="F662" i="1"/>
  <c r="G662" i="1" s="1"/>
  <c r="I662" i="1" s="1"/>
  <c r="E662" i="3"/>
  <c r="F652" i="1"/>
  <c r="G652" i="1" s="1"/>
  <c r="I652" i="1" s="1"/>
  <c r="E451" i="3"/>
  <c r="F263" i="1"/>
  <c r="G263" i="1" s="1"/>
  <c r="I263" i="1" s="1"/>
  <c r="E305" i="3"/>
  <c r="E246" i="3"/>
  <c r="E618" i="3"/>
  <c r="E488" i="3"/>
  <c r="E204" i="3"/>
  <c r="F587" i="1"/>
  <c r="G587" i="1" s="1"/>
  <c r="I587" i="1" s="1"/>
  <c r="E409" i="3"/>
  <c r="F593" i="1"/>
  <c r="G593" i="1" s="1"/>
  <c r="I593" i="1" s="1"/>
  <c r="E414" i="3"/>
  <c r="F637" i="1"/>
  <c r="G637" i="1" s="1"/>
  <c r="I637" i="1" s="1"/>
  <c r="E441" i="3"/>
  <c r="F443" i="1"/>
  <c r="G443" i="1" s="1"/>
  <c r="I443" i="1" s="1"/>
  <c r="E269" i="3"/>
  <c r="E694" i="3"/>
  <c r="E225" i="3"/>
  <c r="E115" i="3"/>
  <c r="E584" i="3"/>
  <c r="F329" i="1"/>
  <c r="G329" i="1" s="1"/>
  <c r="I329" i="1" s="1"/>
  <c r="E173" i="3"/>
  <c r="F576" i="1"/>
  <c r="G576" i="1" s="1"/>
  <c r="I576" i="1" s="1"/>
  <c r="E399" i="3"/>
  <c r="E706" i="3"/>
  <c r="E297" i="3"/>
  <c r="E229" i="3"/>
  <c r="E398" i="3"/>
  <c r="E17" i="3"/>
  <c r="E152" i="3"/>
  <c r="E421" i="3"/>
  <c r="E279" i="3"/>
  <c r="F217" i="1"/>
  <c r="G217" i="1" s="1"/>
  <c r="I217" i="1" s="1"/>
  <c r="E83" i="3"/>
  <c r="F540" i="1"/>
  <c r="G540" i="1" s="1"/>
  <c r="I540" i="1" s="1"/>
  <c r="E362" i="3"/>
  <c r="F614" i="1"/>
  <c r="E427" i="3"/>
  <c r="F466" i="1"/>
  <c r="G466" i="1" s="1"/>
  <c r="I466" i="1" s="1"/>
  <c r="E291" i="3"/>
  <c r="F581" i="1"/>
  <c r="G581" i="1" s="1"/>
  <c r="I581" i="1" s="1"/>
  <c r="E403" i="3"/>
  <c r="F307" i="1"/>
  <c r="G307" i="1" s="1"/>
  <c r="I307" i="1" s="1"/>
  <c r="E153" i="3"/>
  <c r="F523" i="1"/>
  <c r="G523" i="1" s="1"/>
  <c r="I523" i="1" s="1"/>
  <c r="E345" i="3"/>
  <c r="F537" i="1"/>
  <c r="G537" i="1" s="1"/>
  <c r="I537" i="1" s="1"/>
  <c r="E359" i="3"/>
  <c r="F547" i="1"/>
  <c r="E369" i="3"/>
  <c r="F455" i="1"/>
  <c r="G455" i="1" s="1"/>
  <c r="I455" i="1" s="1"/>
  <c r="E280" i="3"/>
  <c r="F673" i="1"/>
  <c r="G673" i="1" s="1"/>
  <c r="I673" i="1" s="1"/>
  <c r="E671" i="3"/>
  <c r="F378" i="1"/>
  <c r="G378" i="1" s="1"/>
  <c r="I378" i="1" s="1"/>
  <c r="F729" i="1"/>
  <c r="G729" i="1" s="1"/>
  <c r="K729" i="1" s="1"/>
  <c r="E703" i="3"/>
  <c r="E690" i="3"/>
  <c r="E543" i="3"/>
  <c r="E363" i="3"/>
  <c r="E220" i="3"/>
  <c r="E24" i="3"/>
  <c r="E319" i="3"/>
  <c r="E508" i="3"/>
  <c r="F188" i="1"/>
  <c r="G188" i="1" s="1"/>
  <c r="I188" i="1" s="1"/>
  <c r="E64" i="3"/>
  <c r="F332" i="1"/>
  <c r="G332" i="1" s="1"/>
  <c r="I332" i="1" s="1"/>
  <c r="E175" i="3"/>
  <c r="G21" i="1"/>
  <c r="I21" i="1" s="1"/>
  <c r="E485" i="3"/>
  <c r="E425" i="3"/>
  <c r="E489" i="3"/>
  <c r="E498" i="3"/>
  <c r="E705" i="3"/>
  <c r="E245" i="3"/>
  <c r="E223" i="3"/>
  <c r="E103" i="3"/>
  <c r="E142" i="3"/>
  <c r="E511" i="3"/>
  <c r="G547" i="1"/>
  <c r="I547" i="1" s="1"/>
  <c r="G82" i="1"/>
  <c r="I82" i="1" s="1"/>
  <c r="I379" i="1"/>
  <c r="G139" i="1"/>
  <c r="I139" i="1" s="1"/>
  <c r="G567" i="1"/>
  <c r="I567" i="1" s="1"/>
  <c r="G609" i="1"/>
  <c r="I609" i="1" s="1"/>
  <c r="G433" i="1"/>
  <c r="I433" i="1" s="1"/>
  <c r="G293" i="1"/>
  <c r="I293" i="1" s="1"/>
  <c r="G280" i="1"/>
  <c r="I280" i="1" s="1"/>
  <c r="G95" i="1"/>
  <c r="I95" i="1" s="1"/>
  <c r="G42" i="1"/>
  <c r="I42" i="1" s="1"/>
  <c r="G584" i="1"/>
  <c r="I584" i="1" s="1"/>
  <c r="G617" i="1"/>
  <c r="J617" i="1" s="1"/>
  <c r="G578" i="1"/>
  <c r="I578" i="1" s="1"/>
  <c r="G536" i="1"/>
  <c r="I536" i="1" s="1"/>
  <c r="G301" i="1"/>
  <c r="I301" i="1" s="1"/>
  <c r="G660" i="1"/>
  <c r="K660" i="1" s="1"/>
  <c r="G244" i="1"/>
  <c r="I244" i="1" s="1"/>
  <c r="G687" i="1"/>
  <c r="K687" i="1" s="1"/>
  <c r="G727" i="1"/>
  <c r="J727" i="1" s="1"/>
  <c r="G368" i="1"/>
  <c r="I368" i="1" s="1"/>
  <c r="G515" i="1"/>
  <c r="J515" i="1" s="1"/>
  <c r="G361" i="1"/>
  <c r="I361" i="1" s="1"/>
  <c r="G77" i="1"/>
  <c r="I77" i="1" s="1"/>
  <c r="G632" i="1"/>
  <c r="J632" i="1" s="1"/>
  <c r="G530" i="1"/>
  <c r="I530" i="1" s="1"/>
  <c r="G674" i="1"/>
  <c r="K674" i="1" s="1"/>
  <c r="G550" i="1"/>
  <c r="I550" i="1" s="1"/>
  <c r="G614" i="1"/>
  <c r="I614" i="1" s="1"/>
  <c r="G272" i="1"/>
  <c r="I272" i="1" s="1"/>
  <c r="G275" i="1"/>
  <c r="I275" i="1" s="1"/>
  <c r="G468" i="1"/>
  <c r="I468" i="1" s="1"/>
  <c r="G274" i="1"/>
  <c r="I274" i="1" s="1"/>
  <c r="G129" i="1"/>
  <c r="I129" i="1" s="1"/>
  <c r="G260" i="1"/>
  <c r="I260" i="1" s="1"/>
  <c r="G171" i="1"/>
  <c r="I171" i="1" s="1"/>
  <c r="G163" i="1"/>
  <c r="J163" i="1" s="1"/>
  <c r="G522" i="1"/>
  <c r="I522" i="1" s="1"/>
  <c r="G672" i="1"/>
  <c r="K672" i="1"/>
  <c r="G717" i="1"/>
  <c r="K717" i="1" s="1"/>
  <c r="G84" i="1"/>
  <c r="I84" i="1" s="1"/>
  <c r="G598" i="1"/>
  <c r="I598" i="1" s="1"/>
  <c r="G246" i="1"/>
  <c r="I246" i="1" s="1"/>
  <c r="G696" i="1"/>
  <c r="J696" i="1" s="1"/>
  <c r="G450" i="1"/>
  <c r="I450" i="1" s="1"/>
  <c r="G410" i="1"/>
  <c r="I410" i="1" s="1"/>
  <c r="G739" i="1"/>
  <c r="K739" i="1" s="1"/>
  <c r="G167" i="1"/>
  <c r="I167" i="1" s="1"/>
  <c r="G456" i="1"/>
  <c r="I456" i="1" s="1"/>
  <c r="G697" i="1"/>
  <c r="K697" i="1" s="1"/>
  <c r="G100" i="1"/>
  <c r="I100" i="1" s="1"/>
  <c r="G201" i="1"/>
  <c r="I201" i="1" s="1"/>
  <c r="G36" i="1"/>
  <c r="I36" i="1" s="1"/>
  <c r="G143" i="1"/>
  <c r="I143" i="1" s="1"/>
  <c r="G538" i="1"/>
  <c r="J538" i="1" s="1"/>
  <c r="G178" i="1"/>
  <c r="I178" i="1" s="1"/>
  <c r="G253" i="1"/>
  <c r="I253" i="1" s="1"/>
  <c r="G114" i="1"/>
  <c r="I114" i="1" s="1"/>
  <c r="P91" i="4"/>
  <c r="R91" i="4" s="1"/>
  <c r="C11" i="4"/>
  <c r="C12" i="4"/>
  <c r="G787" i="1" l="1"/>
  <c r="K787" i="1" s="1"/>
  <c r="P787" i="1"/>
  <c r="R787" i="1" s="1"/>
  <c r="G786" i="1"/>
  <c r="K786" i="1" s="1"/>
  <c r="P786" i="1"/>
  <c r="R786" i="1" s="1"/>
  <c r="E303" i="3"/>
  <c r="F469" i="1"/>
  <c r="G469" i="1" s="1"/>
  <c r="I469" i="1" s="1"/>
  <c r="E119" i="3"/>
  <c r="F669" i="1"/>
  <c r="G669" i="1" s="1"/>
  <c r="K669" i="1" s="1"/>
  <c r="E189" i="3"/>
  <c r="F69" i="1"/>
  <c r="G69" i="1" s="1"/>
  <c r="I69" i="1" s="1"/>
  <c r="F94" i="1"/>
  <c r="G94" i="1" s="1"/>
  <c r="I94" i="1" s="1"/>
  <c r="E434" i="3"/>
  <c r="F723" i="1"/>
  <c r="G723" i="1" s="1"/>
  <c r="K723" i="1" s="1"/>
  <c r="E384" i="3"/>
  <c r="F531" i="1"/>
  <c r="G531" i="1" s="1"/>
  <c r="I531" i="1" s="1"/>
  <c r="E162" i="3"/>
  <c r="E265" i="3"/>
  <c r="E226" i="3"/>
  <c r="E272" i="3"/>
  <c r="E555" i="3"/>
  <c r="E422" i="3"/>
  <c r="E574" i="3"/>
  <c r="E337" i="3"/>
  <c r="E506" i="3"/>
  <c r="E163" i="3"/>
  <c r="E260" i="3"/>
  <c r="E445" i="3"/>
  <c r="E382" i="3"/>
  <c r="E183" i="3"/>
  <c r="E692" i="3"/>
  <c r="G782" i="1"/>
  <c r="K782" i="1" s="1"/>
  <c r="P782" i="1"/>
  <c r="P25" i="4"/>
  <c r="R25" i="4" s="1"/>
  <c r="P27" i="4"/>
  <c r="R27" i="4" s="1"/>
  <c r="P434" i="4"/>
  <c r="R434" i="4" s="1"/>
  <c r="P541" i="4"/>
  <c r="R541" i="4" s="1"/>
  <c r="P21" i="4"/>
  <c r="R21" i="4" s="1"/>
  <c r="P191" i="4"/>
  <c r="R191" i="4" s="1"/>
  <c r="D15" i="4"/>
  <c r="C19" i="4" s="1"/>
  <c r="P175" i="4"/>
  <c r="R175" i="4" s="1"/>
  <c r="P50" i="4"/>
  <c r="P103" i="4"/>
  <c r="P223" i="4"/>
  <c r="P339" i="4"/>
  <c r="P169" i="4"/>
  <c r="P167" i="4"/>
  <c r="P212" i="4"/>
  <c r="P587" i="4"/>
  <c r="R587" i="4" s="1"/>
  <c r="P579" i="4"/>
  <c r="R579" i="4" s="1"/>
  <c r="P698" i="4"/>
  <c r="R698" i="4" s="1"/>
  <c r="P671" i="4"/>
  <c r="R671" i="4" s="1"/>
  <c r="P467" i="4"/>
  <c r="P409" i="4"/>
  <c r="P370" i="4"/>
  <c r="P365" i="4"/>
  <c r="P132" i="4"/>
  <c r="P229" i="4"/>
  <c r="P230" i="4"/>
  <c r="P346" i="4"/>
  <c r="P349" i="4"/>
  <c r="P393" i="4"/>
  <c r="P403" i="4"/>
  <c r="P518" i="4"/>
  <c r="R518" i="4" s="1"/>
  <c r="P589" i="4"/>
  <c r="R589" i="4" s="1"/>
  <c r="P624" i="4"/>
  <c r="R624" i="4" s="1"/>
  <c r="P677" i="4"/>
  <c r="R677" i="4" s="1"/>
  <c r="P695" i="4"/>
  <c r="R695" i="4" s="1"/>
  <c r="P717" i="4"/>
  <c r="R717" i="4" s="1"/>
  <c r="P746" i="4"/>
  <c r="R746" i="4" s="1"/>
  <c r="P692" i="4"/>
  <c r="R692" i="4" s="1"/>
  <c r="P453" i="4"/>
  <c r="P380" i="4"/>
  <c r="P336" i="4"/>
  <c r="P676" i="4"/>
  <c r="R676" i="4" s="1"/>
  <c r="P699" i="4"/>
  <c r="R699" i="4" s="1"/>
  <c r="P635" i="4"/>
  <c r="R635" i="4" s="1"/>
  <c r="P742" i="4"/>
  <c r="R742" i="4" s="1"/>
  <c r="P608" i="4"/>
  <c r="R608" i="4" s="1"/>
  <c r="P664" i="4"/>
  <c r="R664" i="4" s="1"/>
  <c r="P707" i="4"/>
  <c r="R707" i="4" s="1"/>
  <c r="P590" i="4"/>
  <c r="R590" i="4" s="1"/>
  <c r="P663" i="4"/>
  <c r="R663" i="4" s="1"/>
  <c r="P686" i="4"/>
  <c r="R686" i="4" s="1"/>
  <c r="P592" i="4"/>
  <c r="R592" i="4" s="1"/>
  <c r="P736" i="4"/>
  <c r="R736" i="4" s="1"/>
  <c r="P655" i="4"/>
  <c r="R655" i="4" s="1"/>
  <c r="P532" i="4"/>
  <c r="R532" i="4" s="1"/>
  <c r="P480" i="4"/>
  <c r="P658" i="4"/>
  <c r="R658" i="4" s="1"/>
  <c r="P556" i="4"/>
  <c r="R556" i="4" s="1"/>
  <c r="P364" i="4"/>
  <c r="P232" i="4"/>
  <c r="P689" i="4"/>
  <c r="R689" i="4" s="1"/>
  <c r="P595" i="4"/>
  <c r="R595" i="4" s="1"/>
  <c r="P485" i="4"/>
  <c r="P472" i="4"/>
  <c r="P559" i="4"/>
  <c r="R559" i="4" s="1"/>
  <c r="P469" i="4"/>
  <c r="P300" i="4"/>
  <c r="P604" i="4"/>
  <c r="R604" i="4" s="1"/>
  <c r="P618" i="4"/>
  <c r="R618" i="4" s="1"/>
  <c r="P296" i="4"/>
  <c r="P416" i="4"/>
  <c r="P373" i="4"/>
  <c r="P150" i="4"/>
  <c r="P319" i="4"/>
  <c r="P255" i="4"/>
  <c r="P208" i="4"/>
  <c r="P143" i="4"/>
  <c r="P136" i="4"/>
  <c r="P98" i="4"/>
  <c r="P114" i="4"/>
  <c r="P457" i="4"/>
  <c r="P398" i="4"/>
  <c r="P133" i="4"/>
  <c r="P323" i="4"/>
  <c r="P259" i="4"/>
  <c r="P219" i="4"/>
  <c r="P69" i="4"/>
  <c r="P118" i="4"/>
  <c r="P72" i="4"/>
  <c r="P527" i="4"/>
  <c r="R527" i="4" s="1"/>
  <c r="P494" i="4"/>
  <c r="R494" i="4" s="1"/>
  <c r="P135" i="4"/>
  <c r="R135" i="4" s="1"/>
  <c r="P43" i="4"/>
  <c r="R43" i="4" s="1"/>
  <c r="P63" i="4"/>
  <c r="R63" i="4" s="1"/>
  <c r="P521" i="4"/>
  <c r="R521" i="4" s="1"/>
  <c r="P488" i="4"/>
  <c r="R488" i="4" s="1"/>
  <c r="P120" i="4"/>
  <c r="R120" i="4" s="1"/>
  <c r="P204" i="4"/>
  <c r="P209" i="4"/>
  <c r="P245" i="4"/>
  <c r="P246" i="4"/>
  <c r="P282" i="4"/>
  <c r="P285" i="4"/>
  <c r="P395" i="4"/>
  <c r="P436" i="4"/>
  <c r="P444" i="4"/>
  <c r="R444" i="4" s="1"/>
  <c r="P520" i="4"/>
  <c r="R520" i="4" s="1"/>
  <c r="P557" i="4"/>
  <c r="R557" i="4" s="1"/>
  <c r="P585" i="4"/>
  <c r="R585" i="4" s="1"/>
  <c r="P637" i="4"/>
  <c r="R637" i="4" s="1"/>
  <c r="P653" i="4"/>
  <c r="R653" i="4" s="1"/>
  <c r="P666" i="4"/>
  <c r="R666" i="4" s="1"/>
  <c r="P679" i="4"/>
  <c r="R679" i="4" s="1"/>
  <c r="P706" i="4"/>
  <c r="R706" i="4" s="1"/>
  <c r="P719" i="4"/>
  <c r="R719" i="4" s="1"/>
  <c r="P741" i="4"/>
  <c r="R741" i="4" s="1"/>
  <c r="P420" i="4"/>
  <c r="P647" i="4"/>
  <c r="R647" i="4" s="1"/>
  <c r="P731" i="4"/>
  <c r="R731" i="4" s="1"/>
  <c r="P694" i="4"/>
  <c r="R694" i="4" s="1"/>
  <c r="P538" i="4"/>
  <c r="R538" i="4" s="1"/>
  <c r="P744" i="4"/>
  <c r="R744" i="4" s="1"/>
  <c r="P644" i="4"/>
  <c r="R644" i="4" s="1"/>
  <c r="P684" i="4"/>
  <c r="R684" i="4" s="1"/>
  <c r="P631" i="4"/>
  <c r="R631" i="4" s="1"/>
  <c r="P588" i="4"/>
  <c r="R588" i="4" s="1"/>
  <c r="P688" i="4"/>
  <c r="R688" i="4" s="1"/>
  <c r="P575" i="4"/>
  <c r="R575" i="4" s="1"/>
  <c r="P611" i="4"/>
  <c r="R611" i="4" s="1"/>
  <c r="P477" i="4"/>
  <c r="P328" i="4"/>
  <c r="P634" i="4"/>
  <c r="R634" i="4" s="1"/>
  <c r="P544" i="4"/>
  <c r="R544" i="4" s="1"/>
  <c r="P479" i="4"/>
  <c r="P745" i="4"/>
  <c r="R745" i="4" s="1"/>
  <c r="P681" i="4"/>
  <c r="R681" i="4" s="1"/>
  <c r="P582" i="4"/>
  <c r="R582" i="4" s="1"/>
  <c r="P431" i="4"/>
  <c r="P466" i="4"/>
  <c r="P276" i="4"/>
  <c r="P654" i="4"/>
  <c r="R654" i="4" s="1"/>
  <c r="P572" i="4"/>
  <c r="R572" i="4" s="1"/>
  <c r="P252" i="4"/>
  <c r="P583" i="4"/>
  <c r="R583" i="4" s="1"/>
  <c r="P390" i="4"/>
  <c r="R390" i="4" s="1"/>
  <c r="P272" i="4"/>
  <c r="P459" i="4"/>
  <c r="P404" i="4"/>
  <c r="P242" i="4"/>
  <c r="P123" i="4"/>
  <c r="R123" i="4" s="1"/>
  <c r="P311" i="4"/>
  <c r="P247" i="4"/>
  <c r="P117" i="4"/>
  <c r="P165" i="4"/>
  <c r="P127" i="4"/>
  <c r="P206" i="4"/>
  <c r="R206" i="4" s="1"/>
  <c r="P198" i="4"/>
  <c r="P427" i="4"/>
  <c r="P394" i="4"/>
  <c r="P162" i="4"/>
  <c r="P315" i="4"/>
  <c r="P251" i="4"/>
  <c r="P215" i="4"/>
  <c r="P205" i="4"/>
  <c r="P177" i="4"/>
  <c r="P203" i="4"/>
  <c r="P30" i="4"/>
  <c r="R30" i="4" s="1"/>
  <c r="P26" i="4"/>
  <c r="R26" i="4" s="1"/>
  <c r="P38" i="4"/>
  <c r="P523" i="4"/>
  <c r="R523" i="4" s="1"/>
  <c r="P490" i="4"/>
  <c r="R490" i="4" s="1"/>
  <c r="P122" i="4"/>
  <c r="R122" i="4" s="1"/>
  <c r="P36" i="4"/>
  <c r="R36" i="4" s="1"/>
  <c r="P59" i="4"/>
  <c r="R59" i="4" s="1"/>
  <c r="P517" i="4"/>
  <c r="R517" i="4" s="1"/>
  <c r="P464" i="4"/>
  <c r="R464" i="4" s="1"/>
  <c r="P93" i="4"/>
  <c r="R93" i="4" s="1"/>
  <c r="P23" i="4"/>
  <c r="R23" i="4" s="1"/>
  <c r="P128" i="4"/>
  <c r="P129" i="4"/>
  <c r="P366" i="4"/>
  <c r="P415" i="4"/>
  <c r="P432" i="4"/>
  <c r="R432" i="4" s="1"/>
  <c r="P460" i="4"/>
  <c r="P502" i="4"/>
  <c r="R502" i="4" s="1"/>
  <c r="P522" i="4"/>
  <c r="R522" i="4" s="1"/>
  <c r="P581" i="4"/>
  <c r="R581" i="4" s="1"/>
  <c r="P613" i="4"/>
  <c r="R613" i="4" s="1"/>
  <c r="P617" i="4"/>
  <c r="R617" i="4" s="1"/>
  <c r="P633" i="4"/>
  <c r="R633" i="4" s="1"/>
  <c r="P649" i="4"/>
  <c r="R649" i="4" s="1"/>
  <c r="P701" i="4"/>
  <c r="R701" i="4" s="1"/>
  <c r="P730" i="4"/>
  <c r="R730" i="4" s="1"/>
  <c r="P743" i="4"/>
  <c r="R743" i="4" s="1"/>
  <c r="P708" i="4"/>
  <c r="R708" i="4" s="1"/>
  <c r="P696" i="4"/>
  <c r="R696" i="4" s="1"/>
  <c r="P627" i="4"/>
  <c r="R627" i="4" s="1"/>
  <c r="P739" i="4"/>
  <c r="R739" i="4" s="1"/>
  <c r="P619" i="4"/>
  <c r="R619" i="4" s="1"/>
  <c r="P716" i="4"/>
  <c r="R716" i="4" s="1"/>
  <c r="P550" i="4"/>
  <c r="R550" i="4" s="1"/>
  <c r="P718" i="4"/>
  <c r="R718" i="4" s="1"/>
  <c r="P562" i="4"/>
  <c r="R562" i="4" s="1"/>
  <c r="P586" i="4"/>
  <c r="R586" i="4" s="1"/>
  <c r="P737" i="4"/>
  <c r="R737" i="4" s="1"/>
  <c r="P673" i="4"/>
  <c r="R673" i="4" s="1"/>
  <c r="P382" i="4"/>
  <c r="P612" i="4"/>
  <c r="R612" i="4" s="1"/>
  <c r="P563" i="4"/>
  <c r="R563" i="4" s="1"/>
  <c r="P591" i="4"/>
  <c r="R591" i="4" s="1"/>
  <c r="P316" i="4"/>
  <c r="P630" i="4"/>
  <c r="R630" i="4" s="1"/>
  <c r="P551" i="4"/>
  <c r="R551" i="4" s="1"/>
  <c r="P484" i="4"/>
  <c r="P528" i="4"/>
  <c r="R528" i="4" s="1"/>
  <c r="P465" i="4"/>
  <c r="P340" i="4"/>
  <c r="P312" i="4"/>
  <c r="P429" i="4"/>
  <c r="P392" i="4"/>
  <c r="P226" i="4"/>
  <c r="P367" i="4"/>
  <c r="P303" i="4"/>
  <c r="P80" i="4"/>
  <c r="P158" i="4"/>
  <c r="P104" i="4"/>
  <c r="P147" i="4"/>
  <c r="P423" i="4"/>
  <c r="P375" i="4"/>
  <c r="P149" i="4"/>
  <c r="R149" i="4" s="1"/>
  <c r="P307" i="4"/>
  <c r="P211" i="4"/>
  <c r="P100" i="4"/>
  <c r="R100" i="4" s="1"/>
  <c r="P201" i="4"/>
  <c r="P108" i="4"/>
  <c r="P168" i="4"/>
  <c r="P139" i="4"/>
  <c r="P115" i="4"/>
  <c r="P79" i="4"/>
  <c r="P519" i="4"/>
  <c r="R519" i="4" s="1"/>
  <c r="P471" i="4"/>
  <c r="R471" i="4" s="1"/>
  <c r="P112" i="4"/>
  <c r="R112" i="4" s="1"/>
  <c r="P29" i="4"/>
  <c r="R29" i="4" s="1"/>
  <c r="P53" i="4"/>
  <c r="R53" i="4" s="1"/>
  <c r="P545" i="4"/>
  <c r="R545" i="4" s="1"/>
  <c r="P513" i="4"/>
  <c r="R513" i="4" s="1"/>
  <c r="P442" i="4"/>
  <c r="R442" i="4" s="1"/>
  <c r="P62" i="4"/>
  <c r="R62" i="4" s="1"/>
  <c r="P87" i="4"/>
  <c r="P134" i="4"/>
  <c r="P151" i="4"/>
  <c r="P156" i="4"/>
  <c r="P361" i="4"/>
  <c r="P407" i="4"/>
  <c r="P426" i="4"/>
  <c r="P439" i="4"/>
  <c r="P486" i="4"/>
  <c r="P530" i="4"/>
  <c r="R530" i="4" s="1"/>
  <c r="P577" i="4"/>
  <c r="R577" i="4" s="1"/>
  <c r="P609" i="4"/>
  <c r="R609" i="4" s="1"/>
  <c r="P629" i="4"/>
  <c r="R629" i="4" s="1"/>
  <c r="P685" i="4"/>
  <c r="R685" i="4" s="1"/>
  <c r="P690" i="4"/>
  <c r="R690" i="4" s="1"/>
  <c r="P703" i="4"/>
  <c r="R703" i="4" s="1"/>
  <c r="P725" i="4"/>
  <c r="R725" i="4" s="1"/>
  <c r="P495" i="4"/>
  <c r="R495" i="4" s="1"/>
  <c r="P450" i="4"/>
  <c r="P356" i="4"/>
  <c r="P248" i="4"/>
  <c r="P560" i="4"/>
  <c r="R560" i="4" s="1"/>
  <c r="P683" i="4"/>
  <c r="R683" i="4" s="1"/>
  <c r="P628" i="4"/>
  <c r="R628" i="4" s="1"/>
  <c r="P726" i="4"/>
  <c r="R726" i="4" s="1"/>
  <c r="P596" i="4"/>
  <c r="R596" i="4" s="1"/>
  <c r="P691" i="4"/>
  <c r="R691" i="4" s="1"/>
  <c r="P546" i="4"/>
  <c r="R546" i="4" s="1"/>
  <c r="P656" i="4"/>
  <c r="R656" i="4" s="1"/>
  <c r="P670" i="4"/>
  <c r="R670" i="4" s="1"/>
  <c r="P554" i="4"/>
  <c r="R554" i="4" s="1"/>
  <c r="P720" i="4"/>
  <c r="R720" i="4" s="1"/>
  <c r="P648" i="4"/>
  <c r="R648" i="4" s="1"/>
  <c r="P650" i="4"/>
  <c r="R650" i="4" s="1"/>
  <c r="P552" i="4"/>
  <c r="R552" i="4" s="1"/>
  <c r="P729" i="4"/>
  <c r="R729" i="4" s="1"/>
  <c r="P665" i="4"/>
  <c r="R665" i="4" s="1"/>
  <c r="P493" i="4"/>
  <c r="R493" i="4" s="1"/>
  <c r="P292" i="4"/>
  <c r="P602" i="4"/>
  <c r="R602" i="4" s="1"/>
  <c r="P481" i="4"/>
  <c r="P600" i="4"/>
  <c r="R600" i="4" s="1"/>
  <c r="P454" i="4"/>
  <c r="R454" i="4" s="1"/>
  <c r="P288" i="4"/>
  <c r="P412" i="4"/>
  <c r="P185" i="4"/>
  <c r="P148" i="4"/>
  <c r="P359" i="4"/>
  <c r="P295" i="4"/>
  <c r="P192" i="4"/>
  <c r="P163" i="4"/>
  <c r="P194" i="4"/>
  <c r="P145" i="4"/>
  <c r="P86" i="4"/>
  <c r="P418" i="4"/>
  <c r="P371" i="4"/>
  <c r="P97" i="4"/>
  <c r="P363" i="4"/>
  <c r="P299" i="4"/>
  <c r="P207" i="4"/>
  <c r="P171" i="4"/>
  <c r="P142" i="4"/>
  <c r="P45" i="4"/>
  <c r="R45" i="4" s="1"/>
  <c r="P22" i="4"/>
  <c r="R22" i="4" s="1"/>
  <c r="P197" i="4"/>
  <c r="P96" i="4"/>
  <c r="P121" i="4"/>
  <c r="R121" i="4" s="1"/>
  <c r="P68" i="4"/>
  <c r="P109" i="4"/>
  <c r="P34" i="4"/>
  <c r="P67" i="4"/>
  <c r="P111" i="4"/>
  <c r="P186" i="4"/>
  <c r="P297" i="4"/>
  <c r="P378" i="4"/>
  <c r="P399" i="4"/>
  <c r="P482" i="4"/>
  <c r="P573" i="4"/>
  <c r="R573" i="4" s="1"/>
  <c r="P605" i="4"/>
  <c r="R605" i="4" s="1"/>
  <c r="P621" i="4"/>
  <c r="R621" i="4" s="1"/>
  <c r="P625" i="4"/>
  <c r="R625" i="4" s="1"/>
  <c r="P674" i="4"/>
  <c r="R674" i="4" s="1"/>
  <c r="P687" i="4"/>
  <c r="R687" i="4" s="1"/>
  <c r="P714" i="4"/>
  <c r="R714" i="4" s="1"/>
  <c r="P727" i="4"/>
  <c r="R727" i="4" s="1"/>
  <c r="P447" i="4"/>
  <c r="P386" i="4"/>
  <c r="P678" i="4"/>
  <c r="R678" i="4" s="1"/>
  <c r="P536" i="4"/>
  <c r="R536" i="4" s="1"/>
  <c r="P728" i="4"/>
  <c r="R728" i="4" s="1"/>
  <c r="P639" i="4"/>
  <c r="R639" i="4" s="1"/>
  <c r="P626" i="4"/>
  <c r="R626" i="4" s="1"/>
  <c r="P576" i="4"/>
  <c r="R576" i="4" s="1"/>
  <c r="P643" i="4"/>
  <c r="R643" i="4" s="1"/>
  <c r="P672" i="4"/>
  <c r="R672" i="4" s="1"/>
  <c r="P558" i="4"/>
  <c r="R558" i="4" s="1"/>
  <c r="P594" i="4"/>
  <c r="R594" i="4" s="1"/>
  <c r="P348" i="4"/>
  <c r="P256" i="4"/>
  <c r="P614" i="4"/>
  <c r="R614" i="4" s="1"/>
  <c r="P540" i="4"/>
  <c r="R540" i="4" s="1"/>
  <c r="P476" i="4"/>
  <c r="P721" i="4"/>
  <c r="R721" i="4" s="1"/>
  <c r="P567" i="4"/>
  <c r="R567" i="4" s="1"/>
  <c r="P449" i="4"/>
  <c r="P580" i="4"/>
  <c r="R580" i="4" s="1"/>
  <c r="P388" i="4"/>
  <c r="P268" i="4"/>
  <c r="P244" i="4"/>
  <c r="P646" i="4"/>
  <c r="R646" i="4" s="1"/>
  <c r="P570" i="4"/>
  <c r="R570" i="4" s="1"/>
  <c r="P568" i="4"/>
  <c r="R568" i="4" s="1"/>
  <c r="P264" i="4"/>
  <c r="P455" i="4"/>
  <c r="P400" i="4"/>
  <c r="P183" i="4"/>
  <c r="P141" i="4"/>
  <c r="P107" i="4"/>
  <c r="P351" i="4"/>
  <c r="P287" i="4"/>
  <c r="P231" i="4"/>
  <c r="P189" i="4"/>
  <c r="P154" i="4"/>
  <c r="P95" i="4"/>
  <c r="P196" i="4"/>
  <c r="P40" i="4"/>
  <c r="R40" i="4" s="1"/>
  <c r="P414" i="4"/>
  <c r="P355" i="4"/>
  <c r="P291" i="4"/>
  <c r="P239" i="4"/>
  <c r="P164" i="4"/>
  <c r="P113" i="4"/>
  <c r="P195" i="4"/>
  <c r="P173" i="4"/>
  <c r="P144" i="4"/>
  <c r="P314" i="4"/>
  <c r="P317" i="4"/>
  <c r="P334" i="4"/>
  <c r="P391" i="4"/>
  <c r="P417" i="4"/>
  <c r="P504" i="4"/>
  <c r="R504" i="4" s="1"/>
  <c r="P569" i="4"/>
  <c r="R569" i="4" s="1"/>
  <c r="P601" i="4"/>
  <c r="R601" i="4" s="1"/>
  <c r="P645" i="4"/>
  <c r="R645" i="4" s="1"/>
  <c r="P661" i="4"/>
  <c r="R661" i="4" s="1"/>
  <c r="P669" i="4"/>
  <c r="R669" i="4" s="1"/>
  <c r="P709" i="4"/>
  <c r="R709" i="4" s="1"/>
  <c r="P738" i="4"/>
  <c r="R738" i="4" s="1"/>
  <c r="P652" i="4"/>
  <c r="R652" i="4" s="1"/>
  <c r="P640" i="4"/>
  <c r="R640" i="4" s="1"/>
  <c r="P715" i="4"/>
  <c r="R715" i="4" s="1"/>
  <c r="P659" i="4"/>
  <c r="R659" i="4" s="1"/>
  <c r="P680" i="4"/>
  <c r="R680" i="4" s="1"/>
  <c r="P542" i="4"/>
  <c r="R542" i="4" s="1"/>
  <c r="P723" i="4"/>
  <c r="R723" i="4" s="1"/>
  <c r="P607" i="4"/>
  <c r="R607" i="4" s="1"/>
  <c r="P668" i="4"/>
  <c r="R668" i="4" s="1"/>
  <c r="P702" i="4"/>
  <c r="R702" i="4" s="1"/>
  <c r="P660" i="4"/>
  <c r="R660" i="4" s="1"/>
  <c r="P534" i="4"/>
  <c r="R534" i="4" s="1"/>
  <c r="P483" i="4"/>
  <c r="P571" i="4"/>
  <c r="R571" i="4" s="1"/>
  <c r="P473" i="4"/>
  <c r="P344" i="4"/>
  <c r="P713" i="4"/>
  <c r="R713" i="4" s="1"/>
  <c r="P352" i="4"/>
  <c r="P610" i="4"/>
  <c r="R610" i="4" s="1"/>
  <c r="P491" i="4"/>
  <c r="R491" i="4" s="1"/>
  <c r="P475" i="4"/>
  <c r="P574" i="4"/>
  <c r="R574" i="4" s="1"/>
  <c r="P308" i="4"/>
  <c r="P662" i="4"/>
  <c r="R662" i="4" s="1"/>
  <c r="P615" i="4"/>
  <c r="R615" i="4" s="1"/>
  <c r="P547" i="4"/>
  <c r="R547" i="4" s="1"/>
  <c r="P304" i="4"/>
  <c r="P440" i="4"/>
  <c r="P425" i="4"/>
  <c r="P377" i="4"/>
  <c r="P343" i="4"/>
  <c r="P279" i="4"/>
  <c r="P220" i="4"/>
  <c r="P187" i="4"/>
  <c r="P152" i="4"/>
  <c r="P101" i="4"/>
  <c r="P89" i="4"/>
  <c r="P138" i="4"/>
  <c r="P410" i="4"/>
  <c r="P347" i="4"/>
  <c r="P283" i="4"/>
  <c r="P137" i="4"/>
  <c r="P78" i="4"/>
  <c r="P66" i="4"/>
  <c r="P539" i="4"/>
  <c r="R539" i="4" s="1"/>
  <c r="P507" i="4"/>
  <c r="R507" i="4" s="1"/>
  <c r="P430" i="4"/>
  <c r="R430" i="4" s="1"/>
  <c r="P55" i="4"/>
  <c r="R55" i="4" s="1"/>
  <c r="P35" i="4"/>
  <c r="R35" i="4" s="1"/>
  <c r="P533" i="4"/>
  <c r="R533" i="4" s="1"/>
  <c r="P501" i="4"/>
  <c r="R501" i="4" s="1"/>
  <c r="P368" i="4"/>
  <c r="R368" i="4" s="1"/>
  <c r="P46" i="4"/>
  <c r="R46" i="4" s="1"/>
  <c r="P32" i="4"/>
  <c r="R32" i="4" s="1"/>
  <c r="P492" i="4"/>
  <c r="R492" i="4" s="1"/>
  <c r="P379" i="4"/>
  <c r="R379" i="4" s="1"/>
  <c r="P535" i="4"/>
  <c r="R535" i="4" s="1"/>
  <c r="P88" i="4"/>
  <c r="P146" i="4"/>
  <c r="P81" i="4"/>
  <c r="P85" i="4"/>
  <c r="P140" i="4"/>
  <c r="P216" i="4"/>
  <c r="P598" i="4"/>
  <c r="R598" i="4" s="1"/>
  <c r="P555" i="4"/>
  <c r="R555" i="4" s="1"/>
  <c r="P324" i="4"/>
  <c r="P240" i="4"/>
  <c r="P636" i="4"/>
  <c r="R636" i="4" s="1"/>
  <c r="P732" i="4"/>
  <c r="R732" i="4" s="1"/>
  <c r="P712" i="4"/>
  <c r="R712" i="4" s="1"/>
  <c r="P710" i="4"/>
  <c r="R710" i="4" s="1"/>
  <c r="P740" i="4"/>
  <c r="R740" i="4" s="1"/>
  <c r="P735" i="4"/>
  <c r="R735" i="4" s="1"/>
  <c r="P565" i="4"/>
  <c r="R565" i="4" s="1"/>
  <c r="P498" i="4"/>
  <c r="R498" i="4" s="1"/>
  <c r="P90" i="4"/>
  <c r="P331" i="1"/>
  <c r="P41" i="4"/>
  <c r="R41" i="4" s="1"/>
  <c r="P497" i="4"/>
  <c r="R497" i="4" s="1"/>
  <c r="P437" i="4"/>
  <c r="R437" i="4" s="1"/>
  <c r="P543" i="4"/>
  <c r="R543" i="4" s="1"/>
  <c r="P106" i="4"/>
  <c r="P166" i="4"/>
  <c r="P92" i="4"/>
  <c r="P369" i="4"/>
  <c r="R369" i="4" s="1"/>
  <c r="P566" i="4"/>
  <c r="R566" i="4" s="1"/>
  <c r="P606" i="4"/>
  <c r="R606" i="4" s="1"/>
  <c r="P548" i="4"/>
  <c r="R548" i="4" s="1"/>
  <c r="P224" i="4"/>
  <c r="P733" i="4"/>
  <c r="R733" i="4" s="1"/>
  <c r="P682" i="4"/>
  <c r="R682" i="4" s="1"/>
  <c r="P641" i="4"/>
  <c r="R641" i="4" s="1"/>
  <c r="P496" i="4"/>
  <c r="P385" i="4"/>
  <c r="P310" i="4"/>
  <c r="P119" i="4"/>
  <c r="R119" i="4" s="1"/>
  <c r="P52" i="4"/>
  <c r="R52" i="4" s="1"/>
  <c r="P505" i="4"/>
  <c r="R505" i="4" s="1"/>
  <c r="P24" i="4"/>
  <c r="R24" i="4" s="1"/>
  <c r="P445" i="4"/>
  <c r="R445" i="4" s="1"/>
  <c r="P94" i="4"/>
  <c r="P75" i="4"/>
  <c r="P199" i="4"/>
  <c r="P402" i="4"/>
  <c r="P73" i="4"/>
  <c r="P468" i="4"/>
  <c r="P638" i="4"/>
  <c r="R638" i="4" s="1"/>
  <c r="P360" i="4"/>
  <c r="P599" i="4"/>
  <c r="R599" i="4" s="1"/>
  <c r="P616" i="4"/>
  <c r="R616" i="4" s="1"/>
  <c r="P512" i="4"/>
  <c r="R512" i="4" s="1"/>
  <c r="P76" i="4"/>
  <c r="P58" i="4"/>
  <c r="R58" i="4" s="1"/>
  <c r="P509" i="4"/>
  <c r="R509" i="4" s="1"/>
  <c r="P28" i="4"/>
  <c r="R28" i="4" s="1"/>
  <c r="P48" i="4"/>
  <c r="R48" i="4" s="1"/>
  <c r="P499" i="4"/>
  <c r="R499" i="4" s="1"/>
  <c r="P116" i="4"/>
  <c r="P39" i="4"/>
  <c r="P82" i="4"/>
  <c r="P406" i="4"/>
  <c r="P263" i="4"/>
  <c r="P280" i="4"/>
  <c r="P578" i="4"/>
  <c r="R578" i="4" s="1"/>
  <c r="P470" i="4"/>
  <c r="R470" i="4" s="1"/>
  <c r="P642" i="4"/>
  <c r="R642" i="4" s="1"/>
  <c r="P623" i="4"/>
  <c r="R623" i="4" s="1"/>
  <c r="P564" i="4"/>
  <c r="R564" i="4" s="1"/>
  <c r="P700" i="4"/>
  <c r="R700" i="4" s="1"/>
  <c r="P651" i="4"/>
  <c r="R651" i="4" s="1"/>
  <c r="P667" i="4"/>
  <c r="R667" i="4" s="1"/>
  <c r="P711" i="4"/>
  <c r="R711" i="4" s="1"/>
  <c r="P620" i="4"/>
  <c r="R620" i="4" s="1"/>
  <c r="P506" i="4"/>
  <c r="R506" i="4" s="1"/>
  <c r="P124" i="4"/>
  <c r="R124" i="4" s="1"/>
  <c r="P525" i="4"/>
  <c r="R525" i="4" s="1"/>
  <c r="P42" i="4"/>
  <c r="R42" i="4" s="1"/>
  <c r="P503" i="4"/>
  <c r="R503" i="4" s="1"/>
  <c r="P193" i="4"/>
  <c r="P267" i="4"/>
  <c r="P461" i="4"/>
  <c r="P174" i="4"/>
  <c r="P172" i="4"/>
  <c r="P271" i="4"/>
  <c r="P170" i="4"/>
  <c r="P408" i="4"/>
  <c r="P446" i="4"/>
  <c r="P603" i="4"/>
  <c r="R603" i="4" s="1"/>
  <c r="P734" i="4"/>
  <c r="R734" i="4" s="1"/>
  <c r="P675" i="4"/>
  <c r="R675" i="4" s="1"/>
  <c r="P383" i="4"/>
  <c r="P657" i="4"/>
  <c r="R657" i="4" s="1"/>
  <c r="P401" i="4"/>
  <c r="P235" i="4"/>
  <c r="P531" i="4"/>
  <c r="R531" i="4" s="1"/>
  <c r="P51" i="4"/>
  <c r="P84" i="4"/>
  <c r="P161" i="4"/>
  <c r="R161" i="4" s="1"/>
  <c r="P529" i="4"/>
  <c r="R529" i="4" s="1"/>
  <c r="P47" i="4"/>
  <c r="R47" i="4" s="1"/>
  <c r="P60" i="4"/>
  <c r="R60" i="4" s="1"/>
  <c r="P511" i="4"/>
  <c r="R511" i="4" s="1"/>
  <c r="P275" i="4"/>
  <c r="P83" i="4"/>
  <c r="P327" i="4"/>
  <c r="P396" i="4"/>
  <c r="P463" i="4"/>
  <c r="P384" i="4"/>
  <c r="P451" i="4"/>
  <c r="P332" i="4"/>
  <c r="P284" i="4"/>
  <c r="P697" i="4"/>
  <c r="R697" i="4" s="1"/>
  <c r="P632" i="4"/>
  <c r="R632" i="4" s="1"/>
  <c r="P584" i="4"/>
  <c r="R584" i="4" s="1"/>
  <c r="P724" i="4"/>
  <c r="R724" i="4" s="1"/>
  <c r="P722" i="4"/>
  <c r="R722" i="4" s="1"/>
  <c r="P693" i="4"/>
  <c r="R693" i="4" s="1"/>
  <c r="P593" i="4"/>
  <c r="R593" i="4" s="1"/>
  <c r="P458" i="4"/>
  <c r="P253" i="4"/>
  <c r="F44" i="1"/>
  <c r="G44" i="1" s="1"/>
  <c r="I44" i="1" s="1"/>
  <c r="E12" i="3"/>
  <c r="F588" i="1"/>
  <c r="G588" i="1" s="1"/>
  <c r="I588" i="1" s="1"/>
  <c r="E146" i="3"/>
  <c r="F471" i="1"/>
  <c r="G471" i="1" s="1"/>
  <c r="I471" i="1" s="1"/>
  <c r="F68" i="1"/>
  <c r="G68" i="1" s="1"/>
  <c r="I68" i="1" s="1"/>
  <c r="F208" i="1"/>
  <c r="G208" i="1" s="1"/>
  <c r="J208" i="1" s="1"/>
  <c r="F491" i="1"/>
  <c r="G491" i="1" s="1"/>
  <c r="I491" i="1" s="1"/>
  <c r="E257" i="3"/>
  <c r="F200" i="1"/>
  <c r="G200" i="1" s="1"/>
  <c r="I200" i="1" s="1"/>
  <c r="E367" i="3"/>
  <c r="F492" i="1"/>
  <c r="G492" i="1" s="1"/>
  <c r="I492" i="1" s="1"/>
  <c r="F285" i="1"/>
  <c r="G285" i="1" s="1"/>
  <c r="I285" i="1" s="1"/>
  <c r="E33" i="3"/>
  <c r="E632" i="3"/>
  <c r="E475" i="3"/>
  <c r="E570" i="3"/>
  <c r="E307" i="3"/>
  <c r="E468" i="3"/>
  <c r="E295" i="3"/>
  <c r="E432" i="3"/>
  <c r="F111" i="1"/>
  <c r="G111" i="1" s="1"/>
  <c r="I111" i="1" s="1"/>
  <c r="E415" i="3"/>
  <c r="E174" i="3"/>
  <c r="E436" i="3"/>
  <c r="E596" i="3"/>
  <c r="E182" i="3"/>
  <c r="E497" i="3"/>
  <c r="E172" i="3"/>
  <c r="E98" i="3"/>
  <c r="E578" i="3"/>
  <c r="F528" i="1"/>
  <c r="G528" i="1" s="1"/>
  <c r="I528" i="1" s="1"/>
  <c r="E218" i="3"/>
  <c r="F160" i="1"/>
  <c r="G160" i="1" s="1"/>
  <c r="J160" i="1" s="1"/>
  <c r="F703" i="1"/>
  <c r="G703" i="1" s="1"/>
  <c r="K703" i="1" s="1"/>
  <c r="E178" i="3"/>
  <c r="E612" i="3"/>
  <c r="E576" i="3"/>
  <c r="E526" i="3"/>
  <c r="E638" i="3"/>
  <c r="E465" i="3"/>
  <c r="E579" i="3"/>
  <c r="E534" i="3"/>
  <c r="E418" i="3"/>
  <c r="E267" i="3"/>
  <c r="E215" i="3"/>
  <c r="F738" i="1"/>
  <c r="G738" i="1" s="1"/>
  <c r="K738" i="1" s="1"/>
  <c r="E181" i="3"/>
  <c r="E139" i="3"/>
  <c r="E222" i="3"/>
  <c r="G331" i="1"/>
  <c r="I331" i="1" s="1"/>
  <c r="E635" i="3"/>
  <c r="E452" i="3"/>
  <c r="E193" i="3"/>
  <c r="E473" i="3"/>
  <c r="E573" i="3"/>
  <c r="E613" i="3"/>
  <c r="F86" i="1"/>
  <c r="G86" i="1" s="1"/>
  <c r="I86" i="1" s="1"/>
  <c r="E159" i="3"/>
  <c r="E466" i="3"/>
  <c r="E171" i="3"/>
  <c r="E402" i="3"/>
  <c r="E35" i="3"/>
  <c r="E31" i="3"/>
  <c r="F563" i="1"/>
  <c r="G563" i="1" s="1"/>
  <c r="I563" i="1" s="1"/>
  <c r="E145" i="3"/>
  <c r="F709" i="1"/>
  <c r="G709" i="1" s="1"/>
  <c r="K709" i="1" s="1"/>
  <c r="E117" i="3"/>
  <c r="D16" i="1"/>
  <c r="D19" i="1" s="1"/>
  <c r="G90" i="1"/>
  <c r="I90" i="1" s="1"/>
  <c r="F154" i="1"/>
  <c r="G154" i="1" s="1"/>
  <c r="I154" i="1" s="1"/>
  <c r="E589" i="3"/>
  <c r="F25" i="1"/>
  <c r="G25" i="1" s="1"/>
  <c r="I25" i="1" s="1"/>
  <c r="E491" i="3"/>
  <c r="E484" i="3"/>
  <c r="F742" i="1"/>
  <c r="G742" i="1" s="1"/>
  <c r="J742" i="1" s="1"/>
  <c r="F511" i="1"/>
  <c r="G511" i="1" s="1"/>
  <c r="I511" i="1" s="1"/>
  <c r="E335" i="3"/>
  <c r="F48" i="1"/>
  <c r="G48" i="1" s="1"/>
  <c r="I48" i="1" s="1"/>
  <c r="E513" i="3"/>
  <c r="F663" i="1"/>
  <c r="G663" i="1" s="1"/>
  <c r="I663" i="1" s="1"/>
  <c r="E663" i="3"/>
  <c r="F358" i="1"/>
  <c r="G358" i="1" s="1"/>
  <c r="I358" i="1" s="1"/>
  <c r="E197" i="3"/>
  <c r="F281" i="1"/>
  <c r="G281" i="1" s="1"/>
  <c r="I281" i="1" s="1"/>
  <c r="E129" i="3"/>
  <c r="E62" i="3"/>
  <c r="F185" i="1"/>
  <c r="G185" i="1" s="1"/>
  <c r="I185" i="1" s="1"/>
  <c r="F302" i="1"/>
  <c r="G302" i="1" s="1"/>
  <c r="I302" i="1" s="1"/>
  <c r="E148" i="3"/>
  <c r="F176" i="1"/>
  <c r="G176" i="1" s="1"/>
  <c r="I176" i="1" s="1"/>
  <c r="E54" i="3"/>
  <c r="F278" i="1"/>
  <c r="G278" i="1" s="1"/>
  <c r="I278" i="1" s="1"/>
  <c r="E620" i="3"/>
  <c r="F411" i="1"/>
  <c r="G411" i="1" s="1"/>
  <c r="I411" i="1" s="1"/>
  <c r="E237" i="3"/>
  <c r="F533" i="1"/>
  <c r="G533" i="1" s="1"/>
  <c r="I533" i="1" s="1"/>
  <c r="E355" i="3"/>
  <c r="F406" i="1"/>
  <c r="G406" i="1" s="1"/>
  <c r="I406" i="1" s="1"/>
  <c r="E232" i="3"/>
  <c r="F232" i="1"/>
  <c r="G232" i="1" s="1"/>
  <c r="I232" i="1" s="1"/>
  <c r="E95" i="3"/>
  <c r="F683" i="1"/>
  <c r="G683" i="1" s="1"/>
  <c r="K683" i="1" s="1"/>
  <c r="E679" i="3"/>
  <c r="F97" i="1"/>
  <c r="G97" i="1" s="1"/>
  <c r="I97" i="1" s="1"/>
  <c r="E560" i="3"/>
  <c r="E459" i="3"/>
  <c r="F699" i="1"/>
  <c r="G699" i="1" s="1"/>
  <c r="K699" i="1" s="1"/>
  <c r="E302" i="3"/>
  <c r="F477" i="1"/>
  <c r="G477" i="1" s="1"/>
  <c r="I477" i="1" s="1"/>
  <c r="F676" i="1"/>
  <c r="G676" i="1" s="1"/>
  <c r="J676" i="1" s="1"/>
  <c r="E454" i="3"/>
  <c r="F370" i="1"/>
  <c r="G370" i="1" s="1"/>
  <c r="I370" i="1" s="1"/>
  <c r="E209" i="3"/>
  <c r="F105" i="1"/>
  <c r="G105" i="1" s="1"/>
  <c r="I105" i="1" s="1"/>
  <c r="E568" i="3"/>
  <c r="E585" i="3"/>
  <c r="F127" i="1"/>
  <c r="G127" i="1" s="1"/>
  <c r="I127" i="1" s="1"/>
  <c r="F362" i="1"/>
  <c r="G362" i="1" s="1"/>
  <c r="I362" i="1" s="1"/>
  <c r="E201" i="3"/>
  <c r="E266" i="3"/>
  <c r="F440" i="1"/>
  <c r="G440" i="1" s="1"/>
  <c r="I440" i="1" s="1"/>
  <c r="F316" i="1"/>
  <c r="G316" i="1" s="1"/>
  <c r="I316" i="1" s="1"/>
  <c r="E161" i="3"/>
  <c r="E301" i="3"/>
  <c r="F476" i="1"/>
  <c r="G476" i="1" s="1"/>
  <c r="I476" i="1" s="1"/>
  <c r="F442" i="1"/>
  <c r="G442" i="1" s="1"/>
  <c r="I442" i="1" s="1"/>
  <c r="E268" i="3"/>
  <c r="F421" i="1"/>
  <c r="G421" i="1" s="1"/>
  <c r="I421" i="1" s="1"/>
  <c r="E247" i="3"/>
  <c r="E248" i="3"/>
  <c r="F488" i="1"/>
  <c r="P488" i="1" s="1"/>
  <c r="E313" i="3"/>
  <c r="F286" i="1"/>
  <c r="G286" i="1" s="1"/>
  <c r="I286" i="1" s="1"/>
  <c r="E133" i="3"/>
  <c r="F408" i="1"/>
  <c r="G408" i="1" s="1"/>
  <c r="I408" i="1" s="1"/>
  <c r="E234" i="3"/>
  <c r="F45" i="1"/>
  <c r="G45" i="1" s="1"/>
  <c r="I45" i="1" s="1"/>
  <c r="E510" i="3"/>
  <c r="F148" i="1"/>
  <c r="G148" i="1" s="1"/>
  <c r="I148" i="1" s="1"/>
  <c r="E36" i="3"/>
  <c r="F168" i="1"/>
  <c r="G168" i="1" s="1"/>
  <c r="I168" i="1" s="1"/>
  <c r="E47" i="3"/>
  <c r="F55" i="1"/>
  <c r="G55" i="1" s="1"/>
  <c r="I55" i="1" s="1"/>
  <c r="E13" i="3"/>
  <c r="E499" i="3"/>
  <c r="F34" i="1"/>
  <c r="G34" i="1" s="1"/>
  <c r="I34" i="1" s="1"/>
  <c r="F359" i="1"/>
  <c r="G359" i="1" s="1"/>
  <c r="I359" i="1" s="1"/>
  <c r="E198" i="3"/>
  <c r="E53" i="3"/>
  <c r="F175" i="1"/>
  <c r="G175" i="1" s="1"/>
  <c r="I175" i="1" s="1"/>
  <c r="F140" i="1"/>
  <c r="G140" i="1" s="1"/>
  <c r="I140" i="1" s="1"/>
  <c r="E30" i="3"/>
  <c r="E494" i="3"/>
  <c r="F28" i="1"/>
  <c r="G28" i="1" s="1"/>
  <c r="I28" i="1" s="1"/>
  <c r="F219" i="1"/>
  <c r="G219" i="1" s="1"/>
  <c r="I219" i="1" s="1"/>
  <c r="E606" i="3"/>
  <c r="F521" i="1"/>
  <c r="G521" i="1" s="1"/>
  <c r="I521" i="1" s="1"/>
  <c r="E343" i="3"/>
  <c r="E697" i="3"/>
  <c r="F715" i="1"/>
  <c r="G715" i="1" s="1"/>
  <c r="K715" i="1" s="1"/>
  <c r="F499" i="1"/>
  <c r="G499" i="1" s="1"/>
  <c r="J499" i="1" s="1"/>
  <c r="E324" i="3"/>
  <c r="F720" i="1"/>
  <c r="G720" i="1" s="1"/>
  <c r="K720" i="1" s="1"/>
  <c r="E701" i="3"/>
  <c r="F682" i="1"/>
  <c r="G682" i="1" s="1"/>
  <c r="K682" i="1" s="1"/>
  <c r="E678" i="3"/>
  <c r="F357" i="1"/>
  <c r="G357" i="1" s="1"/>
  <c r="I357" i="1" s="1"/>
  <c r="E196" i="3"/>
  <c r="E603" i="3"/>
  <c r="F210" i="1"/>
  <c r="P210" i="1" s="1"/>
  <c r="E396" i="3"/>
  <c r="F574" i="1"/>
  <c r="G574" i="1" s="1"/>
  <c r="I574" i="1" s="1"/>
  <c r="F227" i="1"/>
  <c r="G227" i="1" s="1"/>
  <c r="I227" i="1" s="1"/>
  <c r="E90" i="3"/>
  <c r="E58" i="3"/>
  <c r="F181" i="1"/>
  <c r="G181" i="1" s="1"/>
  <c r="I181" i="1" s="1"/>
  <c r="E109" i="3"/>
  <c r="F249" i="1"/>
  <c r="G249" i="1" s="1"/>
  <c r="I249" i="1" s="1"/>
  <c r="F347" i="1"/>
  <c r="G347" i="1" s="1"/>
  <c r="I347" i="1" s="1"/>
  <c r="E187" i="3"/>
  <c r="F493" i="1"/>
  <c r="G493" i="1" s="1"/>
  <c r="I493" i="1" s="1"/>
  <c r="E318" i="3"/>
  <c r="F121" i="1"/>
  <c r="G121" i="1" s="1"/>
  <c r="I121" i="1" s="1"/>
  <c r="E16" i="3"/>
  <c r="E276" i="3"/>
  <c r="F451" i="1"/>
  <c r="P451" i="1" s="1"/>
  <c r="E371" i="3"/>
  <c r="F549" i="1"/>
  <c r="G549" i="1" s="1"/>
  <c r="I549" i="1" s="1"/>
  <c r="E536" i="3"/>
  <c r="F73" i="1"/>
  <c r="G73" i="1" s="1"/>
  <c r="I73" i="1" s="1"/>
  <c r="F529" i="1"/>
  <c r="G529" i="1" s="1"/>
  <c r="I529" i="1" s="1"/>
  <c r="F705" i="1"/>
  <c r="G705" i="1" s="1"/>
  <c r="K705" i="1" s="1"/>
  <c r="E691" i="3"/>
  <c r="F686" i="1"/>
  <c r="G686" i="1" s="1"/>
  <c r="K686" i="1" s="1"/>
  <c r="F388" i="1"/>
  <c r="G388" i="1" s="1"/>
  <c r="I388" i="1" s="1"/>
  <c r="F170" i="1"/>
  <c r="G170" i="1" s="1"/>
  <c r="I170" i="1" s="1"/>
  <c r="E669" i="3"/>
  <c r="E462" i="3"/>
  <c r="E598" i="3"/>
  <c r="E664" i="3"/>
  <c r="G156" i="1"/>
  <c r="I156" i="1" s="1"/>
  <c r="P156" i="1"/>
  <c r="E443" i="3"/>
  <c r="E505" i="3"/>
  <c r="E446" i="3"/>
  <c r="F555" i="1"/>
  <c r="F446" i="1"/>
  <c r="G446" i="1" s="1"/>
  <c r="I446" i="1" s="1"/>
  <c r="F222" i="1"/>
  <c r="G222" i="1" s="1"/>
  <c r="I222" i="1" s="1"/>
  <c r="F448" i="1"/>
  <c r="G448" i="1" s="1"/>
  <c r="I448" i="1" s="1"/>
  <c r="E381" i="3"/>
  <c r="F689" i="1"/>
  <c r="G689" i="1" s="1"/>
  <c r="I689" i="1" s="1"/>
  <c r="E380" i="3"/>
  <c r="E333" i="3"/>
  <c r="E428" i="3"/>
  <c r="E118" i="3"/>
  <c r="E56" i="3"/>
  <c r="F187" i="1"/>
  <c r="G187" i="1" s="1"/>
  <c r="I187" i="1" s="1"/>
  <c r="E429" i="3"/>
  <c r="E258" i="3"/>
  <c r="E110" i="3"/>
  <c r="E151" i="3"/>
  <c r="E444" i="3"/>
  <c r="E591" i="3"/>
  <c r="E440" i="3"/>
  <c r="E131" i="3"/>
  <c r="E493" i="3"/>
  <c r="E21" i="3"/>
  <c r="E52" i="3"/>
  <c r="E72" i="3"/>
  <c r="E439" i="3"/>
  <c r="E486" i="3"/>
  <c r="E264" i="3"/>
  <c r="E156" i="3"/>
  <c r="E593" i="3"/>
  <c r="E502" i="3"/>
  <c r="E449" i="3"/>
  <c r="F214" i="1"/>
  <c r="G214" i="1" s="1"/>
  <c r="I214" i="1" s="1"/>
  <c r="E241" i="3"/>
  <c r="E116" i="3"/>
  <c r="E521" i="3"/>
  <c r="E44" i="3"/>
  <c r="E370" i="3"/>
  <c r="F611" i="1"/>
  <c r="G611" i="1" s="1"/>
  <c r="J611" i="1" s="1"/>
  <c r="E467" i="3"/>
  <c r="E111" i="3"/>
  <c r="E235" i="3"/>
  <c r="E240" i="3"/>
  <c r="E653" i="3"/>
  <c r="E252" i="3"/>
  <c r="E572" i="3"/>
  <c r="E304" i="3"/>
  <c r="E292" i="3"/>
  <c r="E605" i="3"/>
  <c r="F194" i="1"/>
  <c r="G194" i="1" s="1"/>
  <c r="I194" i="1" s="1"/>
  <c r="F677" i="1"/>
  <c r="P677" i="1" s="1"/>
  <c r="F721" i="1"/>
  <c r="G721" i="1" s="1"/>
  <c r="I721" i="1" s="1"/>
  <c r="E347" i="3"/>
  <c r="F497" i="1"/>
  <c r="G497" i="1" s="1"/>
  <c r="I497" i="1" s="1"/>
  <c r="F240" i="1"/>
  <c r="G240" i="1" s="1"/>
  <c r="I240" i="1" s="1"/>
  <c r="E639" i="3"/>
  <c r="F252" i="1"/>
  <c r="G252" i="1" s="1"/>
  <c r="I252" i="1" s="1"/>
  <c r="E263" i="3"/>
  <c r="F79" i="1"/>
  <c r="G79" i="1" s="1"/>
  <c r="I79" i="1" s="1"/>
  <c r="E227" i="3"/>
  <c r="E554" i="3"/>
  <c r="E417" i="3"/>
  <c r="F230" i="1"/>
  <c r="G230" i="1" s="1"/>
  <c r="I230" i="1" s="1"/>
  <c r="F387" i="1"/>
  <c r="G387" i="1" s="1"/>
  <c r="I387" i="1" s="1"/>
  <c r="F694" i="1"/>
  <c r="G694" i="1" s="1"/>
  <c r="K694" i="1" s="1"/>
  <c r="E113" i="3"/>
  <c r="E490" i="3"/>
  <c r="F315" i="1"/>
  <c r="G315" i="1" s="1"/>
  <c r="I315" i="1" s="1"/>
  <c r="F731" i="1"/>
  <c r="G731" i="1" s="1"/>
  <c r="K731" i="1" s="1"/>
  <c r="E61" i="3"/>
  <c r="E455" i="3"/>
  <c r="E82" i="3"/>
  <c r="E51" i="3"/>
  <c r="E647" i="3"/>
  <c r="E34" i="3"/>
  <c r="E74" i="3"/>
  <c r="E219" i="3"/>
  <c r="E138" i="3"/>
  <c r="E325" i="3"/>
  <c r="E376" i="3"/>
  <c r="E636" i="3"/>
  <c r="E686" i="3"/>
  <c r="F733" i="1"/>
  <c r="G733" i="1" s="1"/>
  <c r="J733" i="1" s="1"/>
  <c r="E299" i="3"/>
  <c r="E127" i="3"/>
  <c r="E633" i="3"/>
  <c r="E298" i="3"/>
  <c r="E657" i="3"/>
  <c r="E674" i="3"/>
  <c r="E92" i="3"/>
  <c r="E629" i="3"/>
  <c r="E522" i="3"/>
  <c r="E538" i="3"/>
  <c r="F5" i="1"/>
  <c r="P785" i="1"/>
  <c r="G785" i="1"/>
  <c r="K785" i="1" s="1"/>
  <c r="G783" i="1"/>
  <c r="K783" i="1" s="1"/>
  <c r="P783" i="1"/>
  <c r="P784" i="1"/>
  <c r="R784" i="1" s="1"/>
  <c r="F353" i="1"/>
  <c r="G353" i="1" s="1"/>
  <c r="I353" i="1" s="1"/>
  <c r="F716" i="1"/>
  <c r="G716" i="1" s="1"/>
  <c r="K716" i="1" s="1"/>
  <c r="G707" i="1"/>
  <c r="K707" i="1" s="1"/>
  <c r="E249" i="3"/>
  <c r="E141" i="3"/>
  <c r="E665" i="3"/>
  <c r="E194" i="3"/>
  <c r="E658" i="3"/>
  <c r="F47" i="1"/>
  <c r="G47" i="1" s="1"/>
  <c r="I47" i="1" s="1"/>
  <c r="E165" i="3"/>
  <c r="E551" i="3"/>
  <c r="E583" i="3"/>
  <c r="E361" i="3"/>
  <c r="P54" i="4"/>
  <c r="E404" i="3"/>
  <c r="F231" i="1"/>
  <c r="G231" i="1" s="1"/>
  <c r="I231" i="1" s="1"/>
  <c r="E94" i="3"/>
  <c r="F323" i="1"/>
  <c r="G323" i="1" s="1"/>
  <c r="I323" i="1" s="1"/>
  <c r="E168" i="3"/>
  <c r="F270" i="1"/>
  <c r="G270" i="1" s="1"/>
  <c r="I270" i="1" s="1"/>
  <c r="E121" i="3"/>
  <c r="F606" i="1"/>
  <c r="G606" i="1" s="1"/>
  <c r="I606" i="1" s="1"/>
  <c r="E424" i="3"/>
  <c r="E84" i="3"/>
  <c r="F218" i="1"/>
  <c r="G218" i="1" s="1"/>
  <c r="J218" i="1" s="1"/>
  <c r="F684" i="1"/>
  <c r="G684" i="1" s="1"/>
  <c r="K684" i="1" s="1"/>
  <c r="E680" i="3"/>
  <c r="F462" i="1"/>
  <c r="G462" i="1" s="1"/>
  <c r="I462" i="1" s="1"/>
  <c r="E287" i="3"/>
  <c r="F416" i="1"/>
  <c r="G416" i="1" s="1"/>
  <c r="I416" i="1" s="1"/>
  <c r="E242" i="3"/>
  <c r="E97" i="3"/>
  <c r="E143" i="3"/>
  <c r="E525" i="3"/>
  <c r="F155" i="1"/>
  <c r="G155" i="1" s="1"/>
  <c r="I155" i="1" s="1"/>
  <c r="F351" i="1"/>
  <c r="G351" i="1" s="1"/>
  <c r="I351" i="1" s="1"/>
  <c r="E340" i="3"/>
  <c r="F599" i="1"/>
  <c r="G599" i="1" s="1"/>
  <c r="J599" i="1" s="1"/>
  <c r="E637" i="3"/>
  <c r="F221" i="1"/>
  <c r="G221" i="1" s="1"/>
  <c r="I221" i="1" s="1"/>
  <c r="E86" i="3"/>
  <c r="F428" i="1"/>
  <c r="G428" i="1" s="1"/>
  <c r="I428" i="1" s="1"/>
  <c r="E254" i="3"/>
  <c r="F520" i="1"/>
  <c r="G520" i="1" s="1"/>
  <c r="I520" i="1" s="1"/>
  <c r="E342" i="3"/>
  <c r="F53" i="1"/>
  <c r="G53" i="1" s="1"/>
  <c r="I53" i="1" s="1"/>
  <c r="E517" i="3"/>
  <c r="E14" i="3"/>
  <c r="E453" i="3"/>
  <c r="F701" i="1"/>
  <c r="G701" i="1" s="1"/>
  <c r="K701" i="1" s="1"/>
  <c r="E461" i="3"/>
  <c r="F190" i="1"/>
  <c r="G190" i="1" s="1"/>
  <c r="I190" i="1" s="1"/>
  <c r="E66" i="3"/>
  <c r="F70" i="1"/>
  <c r="G70" i="1" s="1"/>
  <c r="I70" i="1" s="1"/>
  <c r="E533" i="3"/>
  <c r="F407" i="1"/>
  <c r="G407" i="1" s="1"/>
  <c r="I407" i="1" s="1"/>
  <c r="E233" i="3"/>
  <c r="F321" i="1"/>
  <c r="G321" i="1" s="1"/>
  <c r="I321" i="1" s="1"/>
  <c r="E166" i="3"/>
  <c r="F475" i="1"/>
  <c r="G475" i="1" s="1"/>
  <c r="I475" i="1" s="1"/>
  <c r="E300" i="3"/>
  <c r="F510" i="1"/>
  <c r="G510" i="1" s="1"/>
  <c r="I510" i="1" s="1"/>
  <c r="E334" i="3"/>
  <c r="F564" i="1"/>
  <c r="G564" i="1" s="1"/>
  <c r="I564" i="1" s="1"/>
  <c r="E386" i="3"/>
  <c r="F371" i="1"/>
  <c r="G371" i="1" s="1"/>
  <c r="I371" i="1" s="1"/>
  <c r="E210" i="3"/>
  <c r="F585" i="1"/>
  <c r="G585" i="1" s="1"/>
  <c r="I585" i="1" s="1"/>
  <c r="E407" i="3"/>
  <c r="F700" i="1"/>
  <c r="G700" i="1" s="1"/>
  <c r="K700" i="1" s="1"/>
  <c r="E460" i="3"/>
  <c r="F103" i="1"/>
  <c r="G103" i="1" s="1"/>
  <c r="I103" i="1" s="1"/>
  <c r="E566" i="3"/>
  <c r="E22" i="3"/>
  <c r="F722" i="1"/>
  <c r="G722" i="1" s="1"/>
  <c r="K722" i="1" s="1"/>
  <c r="E470" i="3"/>
  <c r="F345" i="1"/>
  <c r="G345" i="1" s="1"/>
  <c r="I345" i="1" s="1"/>
  <c r="E185" i="3"/>
  <c r="F203" i="1"/>
  <c r="G203" i="1" s="1"/>
  <c r="I203" i="1" s="1"/>
  <c r="E75" i="3"/>
  <c r="F195" i="1"/>
  <c r="G195" i="1" s="1"/>
  <c r="I195" i="1" s="1"/>
  <c r="E597" i="3"/>
  <c r="F234" i="1"/>
  <c r="G234" i="1" s="1"/>
  <c r="I234" i="1" s="1"/>
  <c r="E96" i="3"/>
  <c r="F81" i="1"/>
  <c r="G81" i="1" s="1"/>
  <c r="I81" i="1" s="1"/>
  <c r="E544" i="3"/>
  <c r="F534" i="1"/>
  <c r="G534" i="1" s="1"/>
  <c r="I534" i="1" s="1"/>
  <c r="E356" i="3"/>
  <c r="F552" i="1"/>
  <c r="G552" i="1" s="1"/>
  <c r="I552" i="1" s="1"/>
  <c r="E374" i="3"/>
  <c r="F435" i="1"/>
  <c r="G435" i="1" s="1"/>
  <c r="I435" i="1" s="1"/>
  <c r="E261" i="3"/>
  <c r="F135" i="1"/>
  <c r="G135" i="1" s="1"/>
  <c r="I135" i="1" s="1"/>
  <c r="E25" i="3"/>
  <c r="F319" i="1"/>
  <c r="G319" i="1" s="1"/>
  <c r="I319" i="1" s="1"/>
  <c r="E164" i="3"/>
  <c r="F568" i="1"/>
  <c r="G568" i="1" s="1"/>
  <c r="I568" i="1" s="1"/>
  <c r="E391" i="3"/>
  <c r="E390" i="3"/>
  <c r="F186" i="1"/>
  <c r="G186" i="1" s="1"/>
  <c r="I186" i="1" s="1"/>
  <c r="E63" i="3"/>
  <c r="F417" i="1"/>
  <c r="G417" i="1" s="1"/>
  <c r="I417" i="1" s="1"/>
  <c r="E243" i="3"/>
  <c r="E244" i="3"/>
  <c r="F579" i="1"/>
  <c r="G579" i="1" s="1"/>
  <c r="I579" i="1" s="1"/>
  <c r="E401" i="3"/>
  <c r="E481" i="3"/>
  <c r="F737" i="1"/>
  <c r="G737" i="1" s="1"/>
  <c r="K737" i="1" s="1"/>
  <c r="F172" i="1"/>
  <c r="G172" i="1" s="1"/>
  <c r="I172" i="1" s="1"/>
  <c r="F283" i="1"/>
  <c r="G283" i="1" s="1"/>
  <c r="I283" i="1" s="1"/>
  <c r="F592" i="1"/>
  <c r="G592" i="1" s="1"/>
  <c r="I592" i="1" s="1"/>
  <c r="E413" i="3"/>
  <c r="F691" i="1"/>
  <c r="G691" i="1" s="1"/>
  <c r="J691" i="1" s="1"/>
  <c r="E456" i="3"/>
  <c r="F289" i="1"/>
  <c r="G289" i="1" s="1"/>
  <c r="I289" i="1" s="1"/>
  <c r="E136" i="3"/>
  <c r="F507" i="1"/>
  <c r="G507" i="1" s="1"/>
  <c r="I507" i="1" s="1"/>
  <c r="E331" i="3"/>
  <c r="F460" i="1"/>
  <c r="G460" i="1" s="1"/>
  <c r="I460" i="1" s="1"/>
  <c r="E285" i="3"/>
  <c r="E286" i="3"/>
  <c r="F304" i="1"/>
  <c r="G304" i="1" s="1"/>
  <c r="I304" i="1" s="1"/>
  <c r="E150" i="3"/>
  <c r="F535" i="1"/>
  <c r="G535" i="1" s="1"/>
  <c r="I535" i="1" s="1"/>
  <c r="E357" i="3"/>
  <c r="E450" i="3"/>
  <c r="E55" i="3"/>
  <c r="F718" i="1"/>
  <c r="G718" i="1" s="1"/>
  <c r="J718" i="1" s="1"/>
  <c r="E469" i="3"/>
  <c r="F704" i="1"/>
  <c r="G704" i="1" s="1"/>
  <c r="K704" i="1" s="1"/>
  <c r="E464" i="3"/>
  <c r="F334" i="1"/>
  <c r="G334" i="1" s="1"/>
  <c r="I334" i="1" s="1"/>
  <c r="E176" i="3"/>
  <c r="F380" i="1"/>
  <c r="G380" i="1" s="1"/>
  <c r="I380" i="1" s="1"/>
  <c r="E624" i="3"/>
  <c r="E623" i="3"/>
  <c r="F627" i="1"/>
  <c r="G627" i="1" s="1"/>
  <c r="I627" i="1" s="1"/>
  <c r="E435" i="3"/>
  <c r="F667" i="1"/>
  <c r="G667" i="1" s="1"/>
  <c r="I667" i="1" s="1"/>
  <c r="E666" i="3"/>
  <c r="F745" i="1"/>
  <c r="G745" i="1" s="1"/>
  <c r="K745" i="1" s="1"/>
  <c r="E487" i="3"/>
  <c r="F675" i="1"/>
  <c r="G675" i="1" s="1"/>
  <c r="K675" i="1" s="1"/>
  <c r="E673" i="3"/>
  <c r="F118" i="1"/>
  <c r="G118" i="1" s="1"/>
  <c r="I118" i="1" s="1"/>
  <c r="E581" i="3"/>
  <c r="F604" i="1"/>
  <c r="G604" i="1" s="1"/>
  <c r="J604" i="1" s="1"/>
  <c r="E423" i="3"/>
  <c r="F595" i="1"/>
  <c r="G595" i="1" s="1"/>
  <c r="I595" i="1" s="1"/>
  <c r="E416" i="3"/>
  <c r="E389" i="3"/>
  <c r="F618" i="1"/>
  <c r="G618" i="1" s="1"/>
  <c r="J618" i="1" s="1"/>
  <c r="E646" i="3"/>
  <c r="F728" i="1"/>
  <c r="G728" i="1" s="1"/>
  <c r="J728" i="1" s="1"/>
  <c r="E476" i="3"/>
  <c r="F436" i="1"/>
  <c r="G436" i="1" s="1"/>
  <c r="I436" i="1" s="1"/>
  <c r="E262" i="3"/>
  <c r="F402" i="1"/>
  <c r="G402" i="1" s="1"/>
  <c r="I402" i="1" s="1"/>
  <c r="E228" i="3"/>
  <c r="F356" i="1"/>
  <c r="G356" i="1" s="1"/>
  <c r="I356" i="1" s="1"/>
  <c r="E195" i="3"/>
  <c r="E349" i="3"/>
  <c r="E419" i="3"/>
  <c r="E406" i="3"/>
  <c r="E548" i="3"/>
  <c r="E134" i="3"/>
  <c r="F161" i="1"/>
  <c r="G161" i="1" s="1"/>
  <c r="I161" i="1" s="1"/>
  <c r="E672" i="3"/>
  <c r="E569" i="3"/>
  <c r="E520" i="3"/>
  <c r="E104" i="3"/>
  <c r="F98" i="1"/>
  <c r="G98" i="1" s="1"/>
  <c r="I98" i="1" s="1"/>
  <c r="P628" i="1"/>
  <c r="R628" i="1" s="1"/>
  <c r="E311" i="3"/>
  <c r="E128" i="3"/>
  <c r="G779" i="1"/>
  <c r="K779" i="1" s="1"/>
  <c r="P779" i="1"/>
  <c r="P762" i="1"/>
  <c r="R762" i="1" s="1"/>
  <c r="P59" i="1"/>
  <c r="R59" i="1" s="1"/>
  <c r="P190" i="1"/>
  <c r="R190" i="1" s="1"/>
  <c r="P292" i="1"/>
  <c r="R292" i="1" s="1"/>
  <c r="P170" i="1"/>
  <c r="R170" i="1" s="1"/>
  <c r="P198" i="1"/>
  <c r="R198" i="1" s="1"/>
  <c r="P437" i="1"/>
  <c r="R437" i="1" s="1"/>
  <c r="P560" i="1"/>
  <c r="R560" i="1" s="1"/>
  <c r="P114" i="1"/>
  <c r="R114" i="1" s="1"/>
  <c r="P143" i="1"/>
  <c r="R143" i="1" s="1"/>
  <c r="P379" i="1"/>
  <c r="P99" i="1"/>
  <c r="R99" i="1" s="1"/>
  <c r="P647" i="1"/>
  <c r="R647" i="1" s="1"/>
  <c r="P100" i="1"/>
  <c r="R100" i="1" s="1"/>
  <c r="P739" i="1"/>
  <c r="R739" i="1" s="1"/>
  <c r="P376" i="1"/>
  <c r="R376" i="1" s="1"/>
  <c r="P546" i="1"/>
  <c r="R546" i="1" s="1"/>
  <c r="P706" i="1"/>
  <c r="R706" i="1" s="1"/>
  <c r="P171" i="1"/>
  <c r="R171" i="1" s="1"/>
  <c r="P623" i="1"/>
  <c r="R623" i="1" s="1"/>
  <c r="P622" i="1"/>
  <c r="R622" i="1" s="1"/>
  <c r="P311" i="1"/>
  <c r="R311" i="1" s="1"/>
  <c r="P536" i="1"/>
  <c r="R536" i="1" s="1"/>
  <c r="P76" i="1"/>
  <c r="R76" i="1" s="1"/>
  <c r="P474" i="1"/>
  <c r="R474" i="1" s="1"/>
  <c r="P197" i="1"/>
  <c r="R197" i="1" s="1"/>
  <c r="P355" i="1"/>
  <c r="R355" i="1" s="1"/>
  <c r="P147" i="1"/>
  <c r="R147" i="1" s="1"/>
  <c r="P382" i="1"/>
  <c r="R382" i="1" s="1"/>
  <c r="P209" i="1"/>
  <c r="R209" i="1" s="1"/>
  <c r="P543" i="1"/>
  <c r="R543" i="1" s="1"/>
  <c r="P36" i="1"/>
  <c r="R36" i="1" s="1"/>
  <c r="P145" i="1"/>
  <c r="R145" i="1" s="1"/>
  <c r="P456" i="1"/>
  <c r="R456" i="1" s="1"/>
  <c r="P208" i="1"/>
  <c r="R208" i="1" s="1"/>
  <c r="P189" i="1"/>
  <c r="R189" i="1" s="1"/>
  <c r="P348" i="1"/>
  <c r="R348" i="1" s="1"/>
  <c r="P727" i="1"/>
  <c r="R727" i="1" s="1"/>
  <c r="P336" i="1"/>
  <c r="R336" i="1" s="1"/>
  <c r="P695" i="1"/>
  <c r="R695" i="1" s="1"/>
  <c r="P561" i="1"/>
  <c r="R561" i="1" s="1"/>
  <c r="P72" i="1"/>
  <c r="R72" i="1" s="1"/>
  <c r="P401" i="1"/>
  <c r="R401" i="1" s="1"/>
  <c r="P400" i="1"/>
  <c r="R400" i="1" s="1"/>
  <c r="P542" i="1"/>
  <c r="R542" i="1" s="1"/>
  <c r="P251" i="1"/>
  <c r="R251" i="1" s="1"/>
  <c r="P697" i="1"/>
  <c r="R697" i="1" s="1"/>
  <c r="P313" i="1"/>
  <c r="R313" i="1" s="1"/>
  <c r="P443" i="1"/>
  <c r="R443" i="1" s="1"/>
  <c r="P736" i="1"/>
  <c r="R736" i="1" s="1"/>
  <c r="P674" i="1"/>
  <c r="R674" i="1" s="1"/>
  <c r="P312" i="1"/>
  <c r="R312" i="1" s="1"/>
  <c r="P77" i="1"/>
  <c r="R77" i="1" s="1"/>
  <c r="P284" i="1"/>
  <c r="R284" i="1" s="1"/>
  <c r="P220" i="1"/>
  <c r="R220" i="1" s="1"/>
  <c r="P131" i="1"/>
  <c r="R131" i="1" s="1"/>
  <c r="P339" i="1"/>
  <c r="P205" i="1"/>
  <c r="R205" i="1" s="1"/>
  <c r="P236" i="1"/>
  <c r="R236" i="1" s="1"/>
  <c r="P152" i="1"/>
  <c r="R152" i="1" s="1"/>
  <c r="P681" i="1"/>
  <c r="R681" i="1" s="1"/>
  <c r="P160" i="1"/>
  <c r="R160" i="1" s="1"/>
  <c r="P214" i="1"/>
  <c r="R214" i="1" s="1"/>
  <c r="P383" i="1"/>
  <c r="R383" i="1" s="1"/>
  <c r="P27" i="1"/>
  <c r="R27" i="1" s="1"/>
  <c r="P253" i="1"/>
  <c r="R253" i="1" s="1"/>
  <c r="P265" i="1"/>
  <c r="R265" i="1" s="1"/>
  <c r="P130" i="1"/>
  <c r="R130" i="1" s="1"/>
  <c r="P216" i="1"/>
  <c r="R216" i="1" s="1"/>
  <c r="P102" i="1"/>
  <c r="R102" i="1" s="1"/>
  <c r="P715" i="1"/>
  <c r="R715" i="1" s="1"/>
  <c r="P452" i="1"/>
  <c r="R452" i="1" s="1"/>
  <c r="P629" i="1"/>
  <c r="R629" i="1" s="1"/>
  <c r="P633" i="1"/>
  <c r="R633" i="1" s="1"/>
  <c r="P404" i="1"/>
  <c r="R404" i="1" s="1"/>
  <c r="P519" i="1"/>
  <c r="R519" i="1" s="1"/>
  <c r="P180" i="1"/>
  <c r="R180" i="1" s="1"/>
  <c r="P166" i="1"/>
  <c r="R166" i="1" s="1"/>
  <c r="P354" i="1"/>
  <c r="R354" i="1" s="1"/>
  <c r="P295" i="1"/>
  <c r="R295" i="1" s="1"/>
  <c r="P387" i="1"/>
  <c r="R387" i="1" s="1"/>
  <c r="P508" i="1"/>
  <c r="R508" i="1" s="1"/>
  <c r="P44" i="1"/>
  <c r="R44" i="1" s="1"/>
  <c r="P309" i="1"/>
  <c r="R309" i="1" s="1"/>
  <c r="P466" i="1"/>
  <c r="R466" i="1" s="1"/>
  <c r="P665" i="1"/>
  <c r="R665" i="1" s="1"/>
  <c r="P124" i="1"/>
  <c r="R124" i="1" s="1"/>
  <c r="P537" i="1"/>
  <c r="R537" i="1" s="1"/>
  <c r="P638" i="1"/>
  <c r="R638" i="1" s="1"/>
  <c r="P167" i="1"/>
  <c r="R167" i="1" s="1"/>
  <c r="P471" i="1"/>
  <c r="R471" i="1" s="1"/>
  <c r="P200" i="1"/>
  <c r="R200" i="1" s="1"/>
  <c r="P598" i="1"/>
  <c r="R598" i="1" s="1"/>
  <c r="P600" i="1"/>
  <c r="R600" i="1" s="1"/>
  <c r="P87" i="1"/>
  <c r="R87" i="1" s="1"/>
  <c r="P52" i="1"/>
  <c r="R52" i="1" s="1"/>
  <c r="P649" i="1"/>
  <c r="R649" i="1" s="1"/>
  <c r="P619" i="1"/>
  <c r="R619" i="1" s="1"/>
  <c r="P232" i="1"/>
  <c r="R232" i="1" s="1"/>
  <c r="P367" i="1"/>
  <c r="R367" i="1" s="1"/>
  <c r="P625" i="1"/>
  <c r="R625" i="1" s="1"/>
  <c r="P594" i="1"/>
  <c r="R594" i="1" s="1"/>
  <c r="P109" i="1"/>
  <c r="R109" i="1" s="1"/>
  <c r="P211" i="1"/>
  <c r="R211" i="1" s="1"/>
  <c r="P245" i="1"/>
  <c r="R245" i="1" s="1"/>
  <c r="P773" i="1"/>
  <c r="R773" i="1" s="1"/>
  <c r="P39" i="1"/>
  <c r="R39" i="1" s="1"/>
  <c r="P239" i="1"/>
  <c r="R239" i="1" s="1"/>
  <c r="P158" i="1"/>
  <c r="R158" i="1" s="1"/>
  <c r="P634" i="1"/>
  <c r="R634" i="1" s="1"/>
  <c r="P711" i="1"/>
  <c r="R711" i="1" s="1"/>
  <c r="P465" i="1"/>
  <c r="R465" i="1" s="1"/>
  <c r="P538" i="1"/>
  <c r="R538" i="1" s="1"/>
  <c r="P322" i="1"/>
  <c r="R322" i="1" s="1"/>
  <c r="P360" i="1"/>
  <c r="R360" i="1" s="1"/>
  <c r="P248" i="1"/>
  <c r="R248" i="1" s="1"/>
  <c r="P374" i="1"/>
  <c r="R374" i="1" s="1"/>
  <c r="P583" i="1"/>
  <c r="R583" i="1" s="1"/>
  <c r="P173" i="1"/>
  <c r="R173" i="1" s="1"/>
  <c r="P424" i="1"/>
  <c r="R424" i="1" s="1"/>
  <c r="P247" i="1"/>
  <c r="R247" i="1" s="1"/>
  <c r="P113" i="1"/>
  <c r="R113" i="1" s="1"/>
  <c r="P544" i="1"/>
  <c r="R544" i="1" s="1"/>
  <c r="P29" i="1"/>
  <c r="R29" i="1" s="1"/>
  <c r="P96" i="1"/>
  <c r="R96" i="1" s="1"/>
  <c r="P692" i="1"/>
  <c r="R692" i="1" s="1"/>
  <c r="P504" i="1"/>
  <c r="R504" i="1" s="1"/>
  <c r="P478" i="1"/>
  <c r="R478" i="1" s="1"/>
  <c r="P547" i="1"/>
  <c r="R547" i="1" s="1"/>
  <c r="P652" i="1"/>
  <c r="R652" i="1" s="1"/>
  <c r="P430" i="1"/>
  <c r="R430" i="1" s="1"/>
  <c r="P104" i="1"/>
  <c r="R104" i="1" s="1"/>
  <c r="P429" i="1"/>
  <c r="R429" i="1" s="1"/>
  <c r="P139" i="1"/>
  <c r="R139" i="1" s="1"/>
  <c r="P22" i="1"/>
  <c r="R22" i="1" s="1"/>
  <c r="P590" i="1"/>
  <c r="R590" i="1" s="1"/>
  <c r="P606" i="1"/>
  <c r="R606" i="1" s="1"/>
  <c r="P95" i="1"/>
  <c r="R95" i="1" s="1"/>
  <c r="P582" i="1"/>
  <c r="R582" i="1" s="1"/>
  <c r="P702" i="1"/>
  <c r="R702" i="1" s="1"/>
  <c r="P320" i="1"/>
  <c r="R320" i="1" s="1"/>
  <c r="P192" i="1"/>
  <c r="R192" i="1" s="1"/>
  <c r="P199" i="1"/>
  <c r="R199" i="1" s="1"/>
  <c r="P314" i="1"/>
  <c r="R314" i="1" s="1"/>
  <c r="P570" i="1"/>
  <c r="R570" i="1" s="1"/>
  <c r="P562" i="1"/>
  <c r="R562" i="1" s="1"/>
  <c r="P110" i="1"/>
  <c r="R110" i="1" s="1"/>
  <c r="P146" i="1"/>
  <c r="R146" i="1" s="1"/>
  <c r="P636" i="1"/>
  <c r="R636" i="1" s="1"/>
  <c r="P244" i="1"/>
  <c r="R244" i="1" s="1"/>
  <c r="P708" i="1"/>
  <c r="R708" i="1" s="1"/>
  <c r="P426" i="1"/>
  <c r="R426" i="1" s="1"/>
  <c r="P242" i="1"/>
  <c r="R242" i="1" s="1"/>
  <c r="P515" i="1"/>
  <c r="R515" i="1" s="1"/>
  <c r="P49" i="1"/>
  <c r="R49" i="1" s="1"/>
  <c r="P632" i="1"/>
  <c r="R632" i="1" s="1"/>
  <c r="P405" i="1"/>
  <c r="R405" i="1" s="1"/>
  <c r="P654" i="1"/>
  <c r="R654" i="1" s="1"/>
  <c r="P307" i="1"/>
  <c r="R307" i="1" s="1"/>
  <c r="P228" i="1"/>
  <c r="R228" i="1" s="1"/>
  <c r="P26" i="1"/>
  <c r="R26" i="1" s="1"/>
  <c r="P182" i="1"/>
  <c r="R182" i="1" s="1"/>
  <c r="P274" i="1"/>
  <c r="R274" i="1" s="1"/>
  <c r="P288" i="1"/>
  <c r="R288" i="1" s="1"/>
  <c r="P129" i="1"/>
  <c r="R129" i="1" s="1"/>
  <c r="P517" i="1"/>
  <c r="R517" i="1" s="1"/>
  <c r="P258" i="1"/>
  <c r="R258" i="1" s="1"/>
  <c r="P84" i="1"/>
  <c r="R84" i="1" s="1"/>
  <c r="P442" i="1"/>
  <c r="R442" i="1" s="1"/>
  <c r="P246" i="1"/>
  <c r="R246" i="1" s="1"/>
  <c r="P106" i="1"/>
  <c r="R106" i="1" s="1"/>
  <c r="P558" i="1"/>
  <c r="R558" i="1" s="1"/>
  <c r="P75" i="1"/>
  <c r="R75" i="1" s="1"/>
  <c r="P268" i="1"/>
  <c r="R268" i="1" s="1"/>
  <c r="P133" i="1"/>
  <c r="R133" i="1" s="1"/>
  <c r="P492" i="1"/>
  <c r="R492" i="1" s="1"/>
  <c r="P448" i="1"/>
  <c r="R448" i="1" s="1"/>
  <c r="P501" i="1"/>
  <c r="R501" i="1" s="1"/>
  <c r="P206" i="1"/>
  <c r="P763" i="1"/>
  <c r="R763" i="1" s="1"/>
  <c r="P670" i="1"/>
  <c r="R670" i="1" s="1"/>
  <c r="P280" i="1"/>
  <c r="R280" i="1" s="1"/>
  <c r="P607" i="1"/>
  <c r="R607" i="1" s="1"/>
  <c r="P363" i="1"/>
  <c r="R363" i="1" s="1"/>
  <c r="P255" i="1"/>
  <c r="P241" i="1"/>
  <c r="R241" i="1" s="1"/>
  <c r="P395" i="1"/>
  <c r="R395" i="1" s="1"/>
  <c r="P337" i="1"/>
  <c r="R337" i="1" s="1"/>
  <c r="P298" i="1"/>
  <c r="R298" i="1" s="1"/>
  <c r="P660" i="1"/>
  <c r="R660" i="1" s="1"/>
  <c r="P159" i="1"/>
  <c r="R159" i="1" s="1"/>
  <c r="P496" i="1"/>
  <c r="R496" i="1" s="1"/>
  <c r="P67" i="1"/>
  <c r="R67" i="1" s="1"/>
  <c r="P169" i="1"/>
  <c r="R169" i="1" s="1"/>
  <c r="P174" i="1"/>
  <c r="R174" i="1" s="1"/>
  <c r="P88" i="1"/>
  <c r="R88" i="1" s="1"/>
  <c r="P671" i="1"/>
  <c r="R671" i="1" s="1"/>
  <c r="P556" i="1"/>
  <c r="R556" i="1" s="1"/>
  <c r="P165" i="1"/>
  <c r="R165" i="1" s="1"/>
  <c r="P481" i="1"/>
  <c r="R481" i="1" s="1"/>
  <c r="P377" i="1"/>
  <c r="R377" i="1" s="1"/>
  <c r="P409" i="1"/>
  <c r="R409" i="1" s="1"/>
  <c r="P332" i="1"/>
  <c r="R332" i="1" s="1"/>
  <c r="P263" i="1"/>
  <c r="R263" i="1" s="1"/>
  <c r="P432" i="1"/>
  <c r="R432" i="1" s="1"/>
  <c r="P603" i="1"/>
  <c r="R603" i="1" s="1"/>
  <c r="P469" i="1"/>
  <c r="R469" i="1" s="1"/>
  <c r="P723" i="1"/>
  <c r="R723" i="1" s="1"/>
  <c r="P548" i="1"/>
  <c r="R548" i="1" s="1"/>
  <c r="P672" i="1"/>
  <c r="R672" i="1" s="1"/>
  <c r="P90" i="1"/>
  <c r="R90" i="1" s="1"/>
  <c r="P108" i="1"/>
  <c r="R108" i="1" s="1"/>
  <c r="P489" i="1"/>
  <c r="R489" i="1" s="1"/>
  <c r="P393" i="1"/>
  <c r="R393" i="1" s="1"/>
  <c r="P457" i="1"/>
  <c r="R457" i="1" s="1"/>
  <c r="P386" i="1"/>
  <c r="R386" i="1" s="1"/>
  <c r="P305" i="1"/>
  <c r="R305" i="1" s="1"/>
  <c r="P758" i="1"/>
  <c r="R758" i="1" s="1"/>
  <c r="P540" i="1"/>
  <c r="R540" i="1" s="1"/>
  <c r="P119" i="1"/>
  <c r="R119" i="1" s="1"/>
  <c r="P254" i="1"/>
  <c r="R254" i="1" s="1"/>
  <c r="P74" i="1"/>
  <c r="R74" i="1" s="1"/>
  <c r="P66" i="1"/>
  <c r="R66" i="1" s="1"/>
  <c r="P490" i="1"/>
  <c r="R490" i="1" s="1"/>
  <c r="P567" i="1"/>
  <c r="R567" i="1" s="1"/>
  <c r="P433" i="1"/>
  <c r="R433" i="1" s="1"/>
  <c r="P729" i="1"/>
  <c r="R729" i="1" s="1"/>
  <c r="P523" i="1"/>
  <c r="R523" i="1" s="1"/>
  <c r="P512" i="1"/>
  <c r="R512" i="1" s="1"/>
  <c r="P514" i="1"/>
  <c r="R514" i="1" s="1"/>
  <c r="P325" i="1"/>
  <c r="R325" i="1" s="1"/>
  <c r="P42" i="1"/>
  <c r="R42" i="1" s="1"/>
  <c r="P643" i="1"/>
  <c r="R643" i="1" s="1"/>
  <c r="P86" i="1"/>
  <c r="R86" i="1" s="1"/>
  <c r="P576" i="1"/>
  <c r="R576" i="1" s="1"/>
  <c r="P65" i="1"/>
  <c r="R65" i="1" s="1"/>
  <c r="P342" i="1"/>
  <c r="R342" i="1" s="1"/>
  <c r="P300" i="1"/>
  <c r="R300" i="1" s="1"/>
  <c r="P713" i="1"/>
  <c r="R713" i="1" s="1"/>
  <c r="P718" i="1"/>
  <c r="R718" i="1" s="1"/>
  <c r="P225" i="1"/>
  <c r="R225" i="1" s="1"/>
  <c r="P458" i="1"/>
  <c r="R458" i="1" s="1"/>
  <c r="P530" i="1"/>
  <c r="R530" i="1" s="1"/>
  <c r="P338" i="1"/>
  <c r="R338" i="1" s="1"/>
  <c r="P614" i="1"/>
  <c r="R614" i="1" s="1"/>
  <c r="P56" i="1"/>
  <c r="R56" i="1" s="1"/>
  <c r="P648" i="1"/>
  <c r="R648" i="1" s="1"/>
  <c r="P503" i="1"/>
  <c r="R503" i="1" s="1"/>
  <c r="P266" i="1"/>
  <c r="R266" i="1" s="1"/>
  <c r="P341" i="1"/>
  <c r="R341" i="1" s="1"/>
  <c r="P601" i="1"/>
  <c r="R601" i="1" s="1"/>
  <c r="P212" i="1"/>
  <c r="R212" i="1" s="1"/>
  <c r="P297" i="1"/>
  <c r="R297" i="1" s="1"/>
  <c r="P455" i="1"/>
  <c r="R455" i="1" s="1"/>
  <c r="P557" i="1"/>
  <c r="R557" i="1" s="1"/>
  <c r="P522" i="1"/>
  <c r="R522" i="1" s="1"/>
  <c r="P278" i="1"/>
  <c r="R278" i="1" s="1"/>
  <c r="P414" i="1"/>
  <c r="R414" i="1" s="1"/>
  <c r="P441" i="1"/>
  <c r="R441" i="1" s="1"/>
  <c r="P658" i="1"/>
  <c r="R658" i="1" s="1"/>
  <c r="P764" i="1"/>
  <c r="R764" i="1" s="1"/>
  <c r="P753" i="1"/>
  <c r="R753" i="1" s="1"/>
  <c r="P310" i="1"/>
  <c r="R310" i="1" s="1"/>
  <c r="P82" i="1"/>
  <c r="R82" i="1" s="1"/>
  <c r="P391" i="1"/>
  <c r="R391" i="1" s="1"/>
  <c r="P392" i="1"/>
  <c r="R392" i="1" s="1"/>
  <c r="P138" i="1"/>
  <c r="R138" i="1" s="1"/>
  <c r="P223" i="1"/>
  <c r="R223" i="1" s="1"/>
  <c r="P352" i="1"/>
  <c r="R352" i="1" s="1"/>
  <c r="P506" i="1"/>
  <c r="R506" i="1" s="1"/>
  <c r="P740" i="1"/>
  <c r="R740" i="1" s="1"/>
  <c r="P748" i="1"/>
  <c r="R748" i="1" s="1"/>
  <c r="P525" i="1"/>
  <c r="R525" i="1" s="1"/>
  <c r="P273" i="1"/>
  <c r="R273" i="1" s="1"/>
  <c r="P524" i="1"/>
  <c r="R524" i="1" s="1"/>
  <c r="P164" i="1"/>
  <c r="R164" i="1" s="1"/>
  <c r="P491" i="1"/>
  <c r="R491" i="1" s="1"/>
  <c r="P487" i="1"/>
  <c r="R487" i="1" s="1"/>
  <c r="P609" i="1"/>
  <c r="R609" i="1" s="1"/>
  <c r="P293" i="1"/>
  <c r="R293" i="1" s="1"/>
  <c r="P83" i="1"/>
  <c r="R83" i="1" s="1"/>
  <c r="P631" i="1"/>
  <c r="R631" i="1" s="1"/>
  <c r="P93" i="1"/>
  <c r="R93" i="1" s="1"/>
  <c r="P279" i="1"/>
  <c r="R279" i="1" s="1"/>
  <c r="P350" i="1"/>
  <c r="R350" i="1" s="1"/>
  <c r="P726" i="1"/>
  <c r="R726" i="1" s="1"/>
  <c r="P97" i="1"/>
  <c r="R97" i="1" s="1"/>
  <c r="P473" i="1"/>
  <c r="R473" i="1" s="1"/>
  <c r="P64" i="1"/>
  <c r="R64" i="1" s="1"/>
  <c r="P593" i="1"/>
  <c r="R593" i="1" s="1"/>
  <c r="P175" i="1"/>
  <c r="R175" i="1" s="1"/>
  <c r="P511" i="1"/>
  <c r="R511" i="1" s="1"/>
  <c r="P149" i="1"/>
  <c r="R149" i="1" s="1"/>
  <c r="P554" i="1"/>
  <c r="R554" i="1" s="1"/>
  <c r="P617" i="1"/>
  <c r="R617" i="1" s="1"/>
  <c r="P157" i="1"/>
  <c r="R157" i="1" s="1"/>
  <c r="P277" i="1"/>
  <c r="R277" i="1" s="1"/>
  <c r="P252" i="1"/>
  <c r="R252" i="1" s="1"/>
  <c r="P375" i="1"/>
  <c r="R375" i="1" s="1"/>
  <c r="P368" i="1"/>
  <c r="R368" i="1" s="1"/>
  <c r="P136" i="1"/>
  <c r="R136" i="1" s="1"/>
  <c r="P518" i="1"/>
  <c r="R518" i="1" s="1"/>
  <c r="P423" i="1"/>
  <c r="R423" i="1" s="1"/>
  <c r="P550" i="1"/>
  <c r="R550" i="1" s="1"/>
  <c r="P449" i="1"/>
  <c r="R449" i="1" s="1"/>
  <c r="P688" i="1"/>
  <c r="R688" i="1" s="1"/>
  <c r="P498" i="1"/>
  <c r="R498" i="1" s="1"/>
  <c r="P202" i="1"/>
  <c r="R202" i="1" s="1"/>
  <c r="P101" i="1"/>
  <c r="R101" i="1" s="1"/>
  <c r="P217" i="1"/>
  <c r="R217" i="1" s="1"/>
  <c r="P680" i="1"/>
  <c r="R680" i="1" s="1"/>
  <c r="P317" i="1"/>
  <c r="R317" i="1" s="1"/>
  <c r="P41" i="1"/>
  <c r="R41" i="1" s="1"/>
  <c r="P646" i="1"/>
  <c r="R646" i="1" s="1"/>
  <c r="P650" i="1"/>
  <c r="R650" i="1" s="1"/>
  <c r="P528" i="1"/>
  <c r="R528" i="1" s="1"/>
  <c r="P61" i="1"/>
  <c r="R61" i="1" s="1"/>
  <c r="P193" i="1"/>
  <c r="R193" i="1" s="1"/>
  <c r="P196" i="1"/>
  <c r="R196" i="1" s="1"/>
  <c r="P483" i="1"/>
  <c r="R483" i="1" s="1"/>
  <c r="P132" i="1"/>
  <c r="R132" i="1" s="1"/>
  <c r="P291" i="1"/>
  <c r="R291" i="1" s="1"/>
  <c r="P168" i="1"/>
  <c r="R168" i="1" s="1"/>
  <c r="P439" i="1"/>
  <c r="R439" i="1" s="1"/>
  <c r="P591" i="1"/>
  <c r="R591" i="1" s="1"/>
  <c r="P24" i="1"/>
  <c r="R24" i="1" s="1"/>
  <c r="P637" i="1"/>
  <c r="R637" i="1" s="1"/>
  <c r="P117" i="1"/>
  <c r="R117" i="1" s="1"/>
  <c r="P107" i="1"/>
  <c r="R107" i="1" s="1"/>
  <c r="P640" i="1"/>
  <c r="R640" i="1" s="1"/>
  <c r="P37" i="1"/>
  <c r="R37" i="1" s="1"/>
  <c r="P666" i="1"/>
  <c r="R666" i="1" s="1"/>
  <c r="P724" i="1"/>
  <c r="R724" i="1" s="1"/>
  <c r="P318" i="1"/>
  <c r="R318" i="1" s="1"/>
  <c r="P584" i="1"/>
  <c r="R584" i="1" s="1"/>
  <c r="P549" i="1"/>
  <c r="R549" i="1" s="1"/>
  <c r="P60" i="1"/>
  <c r="R60" i="1" s="1"/>
  <c r="P575" i="1"/>
  <c r="R575" i="1" s="1"/>
  <c r="P612" i="1"/>
  <c r="R612" i="1" s="1"/>
  <c r="P578" i="1"/>
  <c r="R578" i="1" s="1"/>
  <c r="P267" i="1"/>
  <c r="R267" i="1" s="1"/>
  <c r="P574" i="1"/>
  <c r="R574" i="1" s="1"/>
  <c r="P57" i="1"/>
  <c r="R57" i="1" s="1"/>
  <c r="P662" i="1"/>
  <c r="R662" i="1" s="1"/>
  <c r="P361" i="1"/>
  <c r="R361" i="1" s="1"/>
  <c r="P559" i="1"/>
  <c r="R559" i="1" s="1"/>
  <c r="P447" i="1"/>
  <c r="R447" i="1" s="1"/>
  <c r="P539" i="1"/>
  <c r="R539" i="1" s="1"/>
  <c r="P635" i="1"/>
  <c r="R635" i="1" s="1"/>
  <c r="P329" i="1"/>
  <c r="R329" i="1" s="1"/>
  <c r="P470" i="1"/>
  <c r="R470" i="1" s="1"/>
  <c r="P425" i="1"/>
  <c r="R425" i="1" s="1"/>
  <c r="P645" i="1"/>
  <c r="R645" i="1" s="1"/>
  <c r="P272" i="1"/>
  <c r="R272" i="1" s="1"/>
  <c r="P229" i="1"/>
  <c r="R229" i="1" s="1"/>
  <c r="P237" i="1"/>
  <c r="R237" i="1" s="1"/>
  <c r="P275" i="1"/>
  <c r="R275" i="1" s="1"/>
  <c r="P468" i="1"/>
  <c r="R468" i="1" s="1"/>
  <c r="P183" i="1"/>
  <c r="R183" i="1" s="1"/>
  <c r="P73" i="1"/>
  <c r="R73" i="1" s="1"/>
  <c r="P188" i="1"/>
  <c r="R188" i="1" s="1"/>
  <c r="P566" i="1"/>
  <c r="R566" i="1" s="1"/>
  <c r="P717" i="1"/>
  <c r="R717" i="1" s="1"/>
  <c r="P620" i="1"/>
  <c r="R620" i="1" s="1"/>
  <c r="P589" i="1"/>
  <c r="R589" i="1" s="1"/>
  <c r="P450" i="1"/>
  <c r="R450" i="1" s="1"/>
  <c r="P410" i="1"/>
  <c r="R410" i="1" s="1"/>
  <c r="P123" i="1"/>
  <c r="R123" i="1" s="1"/>
  <c r="P226" i="1"/>
  <c r="R226" i="1" s="1"/>
  <c r="P398" i="1"/>
  <c r="R398" i="1" s="1"/>
  <c r="P586" i="1"/>
  <c r="R586" i="1" s="1"/>
  <c r="P62" i="1"/>
  <c r="R62" i="1" s="1"/>
  <c r="P285" i="1"/>
  <c r="R285" i="1" s="1"/>
  <c r="P201" i="1"/>
  <c r="R201" i="1" s="1"/>
  <c r="P328" i="1"/>
  <c r="R328" i="1" s="1"/>
  <c r="P757" i="1"/>
  <c r="R757" i="1" s="1"/>
  <c r="P46" i="1"/>
  <c r="R46" i="1" s="1"/>
  <c r="P532" i="1"/>
  <c r="R532" i="1" s="1"/>
  <c r="P463" i="1"/>
  <c r="R463" i="1" s="1"/>
  <c r="P38" i="1"/>
  <c r="R38" i="1" s="1"/>
  <c r="P485" i="1"/>
  <c r="R485" i="1" s="1"/>
  <c r="P81" i="1"/>
  <c r="R81" i="1" s="1"/>
  <c r="P378" i="1"/>
  <c r="R378" i="1" s="1"/>
  <c r="P364" i="1"/>
  <c r="R364" i="1" s="1"/>
  <c r="P290" i="1"/>
  <c r="R290" i="1" s="1"/>
  <c r="P732" i="1"/>
  <c r="R732" i="1" s="1"/>
  <c r="P327" i="1"/>
  <c r="R327" i="1" s="1"/>
  <c r="P256" i="1"/>
  <c r="R256" i="1" s="1"/>
  <c r="P712" i="1"/>
  <c r="R712" i="1" s="1"/>
  <c r="P486" i="1"/>
  <c r="R486" i="1" s="1"/>
  <c r="P651" i="1"/>
  <c r="R651" i="1" s="1"/>
  <c r="P482" i="1"/>
  <c r="R482" i="1" s="1"/>
  <c r="P144" i="1"/>
  <c r="R144" i="1" s="1"/>
  <c r="P264" i="1"/>
  <c r="R264" i="1" s="1"/>
  <c r="P687" i="1"/>
  <c r="R687" i="1" s="1"/>
  <c r="P184" i="1"/>
  <c r="R184" i="1" s="1"/>
  <c r="P597" i="1"/>
  <c r="R597" i="1" s="1"/>
  <c r="P616" i="1"/>
  <c r="R616" i="1" s="1"/>
  <c r="P50" i="1"/>
  <c r="R50" i="1" s="1"/>
  <c r="P250" i="1"/>
  <c r="R250" i="1" s="1"/>
  <c r="P343" i="1"/>
  <c r="R343" i="1" s="1"/>
  <c r="P626" i="1"/>
  <c r="R626" i="1" s="1"/>
  <c r="P553" i="1"/>
  <c r="R553" i="1" s="1"/>
  <c r="P434" i="1"/>
  <c r="R434" i="1" s="1"/>
  <c r="P587" i="1"/>
  <c r="R587" i="1" s="1"/>
  <c r="P479" i="1"/>
  <c r="R479" i="1" s="1"/>
  <c r="P89" i="1"/>
  <c r="R89" i="1" s="1"/>
  <c r="P346" i="1"/>
  <c r="R346" i="1" s="1"/>
  <c r="P390" i="1"/>
  <c r="R390" i="1" s="1"/>
  <c r="P372" i="1"/>
  <c r="R372" i="1" s="1"/>
  <c r="P260" i="1"/>
  <c r="R260" i="1" s="1"/>
  <c r="P572" i="1"/>
  <c r="R572" i="1" s="1"/>
  <c r="P621" i="1"/>
  <c r="R621" i="1" s="1"/>
  <c r="P69" i="1"/>
  <c r="R69" i="1" s="1"/>
  <c r="P719" i="1"/>
  <c r="R719" i="1" s="1"/>
  <c r="P163" i="1"/>
  <c r="R163" i="1" s="1"/>
  <c r="P734" i="1"/>
  <c r="R734" i="1" s="1"/>
  <c r="P78" i="1"/>
  <c r="R78" i="1" s="1"/>
  <c r="P596" i="1"/>
  <c r="R596" i="1" s="1"/>
  <c r="P440" i="1"/>
  <c r="R440" i="1" s="1"/>
  <c r="P581" i="1"/>
  <c r="R581" i="1" s="1"/>
  <c r="P531" i="1"/>
  <c r="R531" i="1" s="1"/>
  <c r="P303" i="1"/>
  <c r="R303" i="1" s="1"/>
  <c r="P373" i="1"/>
  <c r="R373" i="1" s="1"/>
  <c r="P691" i="1"/>
  <c r="R691" i="1" s="1"/>
  <c r="P91" i="1"/>
  <c r="R91" i="1" s="1"/>
  <c r="P63" i="1"/>
  <c r="R63" i="1" s="1"/>
  <c r="P344" i="1"/>
  <c r="R344" i="1" s="1"/>
  <c r="P774" i="1"/>
  <c r="R774" i="1" s="1"/>
  <c r="P509" i="1"/>
  <c r="R509" i="1" s="1"/>
  <c r="P657" i="1"/>
  <c r="R657" i="1" s="1"/>
  <c r="P580" i="1"/>
  <c r="R580" i="1" s="1"/>
  <c r="P35" i="1"/>
  <c r="R35" i="1" s="1"/>
  <c r="P416" i="1"/>
  <c r="R416" i="1" s="1"/>
  <c r="P178" i="1"/>
  <c r="R178" i="1" s="1"/>
  <c r="P725" i="1"/>
  <c r="R725" i="1" s="1"/>
  <c r="P120" i="1"/>
  <c r="R120" i="1" s="1"/>
  <c r="P287" i="1"/>
  <c r="R287" i="1" s="1"/>
  <c r="P527" i="1"/>
  <c r="R527" i="1" s="1"/>
  <c r="P663" i="1"/>
  <c r="R663" i="1" s="1"/>
  <c r="P427" i="1"/>
  <c r="R427" i="1" s="1"/>
  <c r="P51" i="1"/>
  <c r="R51" i="1" s="1"/>
  <c r="P412" i="1"/>
  <c r="R412" i="1" s="1"/>
  <c r="P696" i="1"/>
  <c r="R696" i="1" s="1"/>
  <c r="P213" i="1"/>
  <c r="R213" i="1" s="1"/>
  <c r="P653" i="1"/>
  <c r="R653" i="1" s="1"/>
  <c r="P85" i="1"/>
  <c r="R85" i="1" s="1"/>
  <c r="P366" i="1"/>
  <c r="R366" i="1" s="1"/>
  <c r="P301" i="1"/>
  <c r="R301" i="1" s="1"/>
  <c r="P204" i="1"/>
  <c r="R204" i="1" s="1"/>
  <c r="P21" i="1"/>
  <c r="R21" i="1" s="1"/>
  <c r="P153" i="1"/>
  <c r="R153" i="1" s="1"/>
  <c r="P690" i="1"/>
  <c r="R690" i="1" s="1"/>
  <c r="P655" i="1"/>
  <c r="R655" i="1" s="1"/>
  <c r="P714" i="1"/>
  <c r="R714" i="1" s="1"/>
  <c r="P40" i="1"/>
  <c r="R40" i="1" s="1"/>
  <c r="P278" i="4"/>
  <c r="P258" i="4"/>
  <c r="P217" i="4"/>
  <c r="P188" i="4"/>
  <c r="P180" i="4"/>
  <c r="P157" i="4"/>
  <c r="P64" i="4"/>
  <c r="P444" i="1"/>
  <c r="R444" i="1" s="1"/>
  <c r="P54" i="1"/>
  <c r="R54" i="1" s="1"/>
  <c r="P502" i="1"/>
  <c r="R502" i="1" s="1"/>
  <c r="P33" i="1"/>
  <c r="R33" i="1" s="1"/>
  <c r="P419" i="1"/>
  <c r="R419" i="1" s="1"/>
  <c r="P238" i="1"/>
  <c r="R238" i="1" s="1"/>
  <c r="P369" i="1"/>
  <c r="R369" i="1" s="1"/>
  <c r="P611" i="1"/>
  <c r="R611" i="1" s="1"/>
  <c r="P31" i="1"/>
  <c r="R31" i="1" s="1"/>
  <c r="P362" i="4"/>
  <c r="P329" i="4"/>
  <c r="P265" i="4"/>
  <c r="P230" i="1"/>
  <c r="R230" i="1" s="1"/>
  <c r="P335" i="1"/>
  <c r="R335" i="1" s="1"/>
  <c r="P294" i="1"/>
  <c r="R294" i="1" s="1"/>
  <c r="P551" i="1"/>
  <c r="R551" i="1" s="1"/>
  <c r="P141" i="1"/>
  <c r="P233" i="1"/>
  <c r="R233" i="1" s="1"/>
  <c r="P464" i="1"/>
  <c r="R464" i="1" s="1"/>
  <c r="P151" i="1"/>
  <c r="R151" i="1" s="1"/>
  <c r="P330" i="1"/>
  <c r="R330" i="1" s="1"/>
  <c r="P673" i="1"/>
  <c r="R673" i="1" s="1"/>
  <c r="P577" i="1"/>
  <c r="P380" i="1"/>
  <c r="R380" i="1" s="1"/>
  <c r="P262" i="1"/>
  <c r="P397" i="1"/>
  <c r="R397" i="1" s="1"/>
  <c r="P754" i="1"/>
  <c r="G781" i="1"/>
  <c r="K781" i="1" s="1"/>
  <c r="P781" i="1"/>
  <c r="G780" i="1"/>
  <c r="K780" i="1" s="1"/>
  <c r="P780" i="1"/>
  <c r="I465" i="1"/>
  <c r="I248" i="1"/>
  <c r="R206" i="1"/>
  <c r="I483" i="1"/>
  <c r="F326" i="1"/>
  <c r="G326" i="1" s="1"/>
  <c r="I326" i="1" s="1"/>
  <c r="E170" i="3"/>
  <c r="P438" i="1"/>
  <c r="G438" i="1"/>
  <c r="I438" i="1" s="1"/>
  <c r="G644" i="1"/>
  <c r="I644" i="1" s="1"/>
  <c r="P644" i="1"/>
  <c r="P467" i="1"/>
  <c r="G467" i="1"/>
  <c r="I467" i="1" s="1"/>
  <c r="I107" i="1"/>
  <c r="P693" i="1"/>
  <c r="G693" i="1"/>
  <c r="K693" i="1" s="1"/>
  <c r="P396" i="1"/>
  <c r="G396" i="1"/>
  <c r="I396" i="1" s="1"/>
  <c r="I464" i="1"/>
  <c r="F30" i="1"/>
  <c r="E496" i="3"/>
  <c r="F191" i="1"/>
  <c r="E67" i="3"/>
  <c r="F610" i="1"/>
  <c r="E640" i="3"/>
  <c r="P115" i="1"/>
  <c r="R115" i="1" s="1"/>
  <c r="F340" i="1"/>
  <c r="E180" i="3"/>
  <c r="F413" i="1"/>
  <c r="G413" i="1" s="1"/>
  <c r="I413" i="1" s="1"/>
  <c r="E239" i="3"/>
  <c r="P555" i="1"/>
  <c r="G555" i="1"/>
  <c r="I555" i="1" s="1"/>
  <c r="P150" i="1"/>
  <c r="G150" i="1"/>
  <c r="I150" i="1" s="1"/>
  <c r="P526" i="1"/>
  <c r="G526" i="1"/>
  <c r="I526" i="1" s="1"/>
  <c r="P235" i="1"/>
  <c r="G235" i="1"/>
  <c r="I235" i="1" s="1"/>
  <c r="P513" i="1"/>
  <c r="G513" i="1"/>
  <c r="I513" i="1" s="1"/>
  <c r="P271" i="1"/>
  <c r="G271" i="1"/>
  <c r="I271" i="1" s="1"/>
  <c r="P505" i="1"/>
  <c r="G505" i="1"/>
  <c r="I505" i="1" s="1"/>
  <c r="P630" i="1"/>
  <c r="G630" i="1"/>
  <c r="J630" i="1" s="1"/>
  <c r="F207" i="1"/>
  <c r="E602" i="3"/>
  <c r="G710" i="1"/>
  <c r="I710" i="1" s="1"/>
  <c r="P710" i="1"/>
  <c r="F137" i="1"/>
  <c r="G545" i="1"/>
  <c r="I545" i="1" s="1"/>
  <c r="P545" i="1"/>
  <c r="P23" i="1"/>
  <c r="G23" i="1"/>
  <c r="I23" i="1" s="1"/>
  <c r="P766" i="1"/>
  <c r="G766" i="1"/>
  <c r="K766" i="1" s="1"/>
  <c r="G756" i="1"/>
  <c r="K756" i="1" s="1"/>
  <c r="P756" i="1"/>
  <c r="G759" i="1"/>
  <c r="K759" i="1" s="1"/>
  <c r="P759" i="1"/>
  <c r="F659" i="1"/>
  <c r="E659" i="3"/>
  <c r="F641" i="1"/>
  <c r="E652" i="3"/>
  <c r="F565" i="1"/>
  <c r="E387" i="3"/>
  <c r="F445" i="1"/>
  <c r="E271" i="3"/>
  <c r="F495" i="1"/>
  <c r="E320" i="3"/>
  <c r="G744" i="1"/>
  <c r="J744" i="1" s="1"/>
  <c r="P744" i="1"/>
  <c r="F679" i="1"/>
  <c r="E676" i="3"/>
  <c r="F125" i="1"/>
  <c r="E18" i="3"/>
  <c r="G488" i="1"/>
  <c r="I488" i="1" s="1"/>
  <c r="F224" i="1"/>
  <c r="E88" i="3"/>
  <c r="P747" i="1"/>
  <c r="G747" i="1"/>
  <c r="K747" i="1" s="1"/>
  <c r="P43" i="1"/>
  <c r="G43" i="1"/>
  <c r="I43" i="1" s="1"/>
  <c r="P415" i="1"/>
  <c r="R415" i="1" s="1"/>
  <c r="P735" i="1"/>
  <c r="G735" i="1"/>
  <c r="K735" i="1" s="1"/>
  <c r="G741" i="1"/>
  <c r="K741" i="1" s="1"/>
  <c r="P741" i="1"/>
  <c r="G750" i="1"/>
  <c r="K750" i="1" s="1"/>
  <c r="P750" i="1"/>
  <c r="F661" i="1"/>
  <c r="E661" i="3"/>
  <c r="P480" i="1"/>
  <c r="G480" i="1"/>
  <c r="I480" i="1" s="1"/>
  <c r="G749" i="1"/>
  <c r="I749" i="1" s="1"/>
  <c r="P749" i="1"/>
  <c r="G282" i="1"/>
  <c r="J282" i="1" s="1"/>
  <c r="P282" i="1"/>
  <c r="G577" i="1"/>
  <c r="I577" i="1" s="1"/>
  <c r="P664" i="1"/>
  <c r="G664" i="1"/>
  <c r="K664" i="1" s="1"/>
  <c r="F484" i="1"/>
  <c r="E309" i="3"/>
  <c r="P122" i="1"/>
  <c r="G122" i="1"/>
  <c r="I122" i="1" s="1"/>
  <c r="P58" i="1"/>
  <c r="R58" i="1" s="1"/>
  <c r="P92" i="1"/>
  <c r="G92" i="1"/>
  <c r="I92" i="1" s="1"/>
  <c r="R255" i="1"/>
  <c r="R379" i="1"/>
  <c r="R262" i="1"/>
  <c r="G339" i="1"/>
  <c r="J339" i="1" s="1"/>
  <c r="P384" i="1"/>
  <c r="R384" i="1" s="1"/>
  <c r="G608" i="1"/>
  <c r="I608" i="1" s="1"/>
  <c r="P608" i="1"/>
  <c r="P767" i="1"/>
  <c r="G767" i="1"/>
  <c r="K767" i="1" s="1"/>
  <c r="P760" i="1"/>
  <c r="G760" i="1"/>
  <c r="K760" i="1" s="1"/>
  <c r="P516" i="1"/>
  <c r="R516" i="1" s="1"/>
  <c r="P656" i="1"/>
  <c r="R656" i="1" s="1"/>
  <c r="G754" i="1"/>
  <c r="K754" i="1" s="1"/>
  <c r="E277" i="3"/>
  <c r="E564" i="3"/>
  <c r="P624" i="1"/>
  <c r="R624" i="1" s="1"/>
  <c r="P32" i="1"/>
  <c r="R32" i="1" s="1"/>
  <c r="E372" i="3"/>
  <c r="E683" i="3"/>
  <c r="E504" i="3"/>
  <c r="E373" i="3"/>
  <c r="G141" i="1"/>
  <c r="J141" i="1" s="1"/>
  <c r="E563" i="3"/>
  <c r="P771" i="1"/>
  <c r="P61" i="4"/>
  <c r="R61" i="4" s="1"/>
  <c r="G777" i="1"/>
  <c r="K777" i="1" s="1"/>
  <c r="P777" i="1"/>
  <c r="G776" i="1"/>
  <c r="K776" i="1" s="1"/>
  <c r="P776" i="1"/>
  <c r="G778" i="1"/>
  <c r="K778" i="1" s="1"/>
  <c r="P778" i="1"/>
  <c r="G775" i="1"/>
  <c r="K775" i="1" s="1"/>
  <c r="P775" i="1"/>
  <c r="G768" i="1"/>
  <c r="P768" i="1"/>
  <c r="G771" i="1"/>
  <c r="K771" i="1" s="1"/>
  <c r="C16" i="4"/>
  <c r="D18" i="4" s="1"/>
  <c r="O583" i="4"/>
  <c r="O519" i="4"/>
  <c r="O569" i="4"/>
  <c r="O674" i="4"/>
  <c r="O738" i="4"/>
  <c r="O555" i="4"/>
  <c r="O573" i="4"/>
  <c r="O675" i="4"/>
  <c r="O739" i="4"/>
  <c r="O527" i="4"/>
  <c r="O545" i="4"/>
  <c r="O668" i="4"/>
  <c r="O732" i="4"/>
  <c r="O531" i="4"/>
  <c r="O549" i="4"/>
  <c r="O669" i="4"/>
  <c r="O733" i="4"/>
  <c r="O539" i="4"/>
  <c r="O557" i="4"/>
  <c r="O671" i="4"/>
  <c r="O735" i="4"/>
  <c r="O543" i="4"/>
  <c r="O561" i="4"/>
  <c r="O672" i="4"/>
  <c r="O736" i="4"/>
  <c r="O547" i="4"/>
  <c r="O565" i="4"/>
  <c r="O673" i="4"/>
  <c r="O737" i="4"/>
  <c r="O521" i="4"/>
  <c r="O585" i="4"/>
  <c r="O528" i="4"/>
  <c r="O592" i="4"/>
  <c r="O571" i="4"/>
  <c r="O597" i="4"/>
  <c r="O694" i="4"/>
  <c r="O698" i="4"/>
  <c r="O625" i="4"/>
  <c r="O627" i="4"/>
  <c r="O695" i="4"/>
  <c r="O540" i="4"/>
  <c r="O663" i="4"/>
  <c r="O538" i="4"/>
  <c r="O715" i="4"/>
  <c r="O582" i="4"/>
  <c r="O617" i="4"/>
  <c r="O530" i="4"/>
  <c r="O604" i="4"/>
  <c r="O551" i="4"/>
  <c r="O601" i="4"/>
  <c r="O682" i="4"/>
  <c r="O746" i="4"/>
  <c r="O587" i="4"/>
  <c r="O605" i="4"/>
  <c r="O683" i="4"/>
  <c r="O747" i="4"/>
  <c r="O559" i="4"/>
  <c r="O577" i="4"/>
  <c r="O676" i="4"/>
  <c r="O740" i="4"/>
  <c r="O563" i="4"/>
  <c r="O581" i="4"/>
  <c r="O677" i="4"/>
  <c r="O589" i="4"/>
  <c r="O679" i="4"/>
  <c r="O743" i="4"/>
  <c r="O575" i="4"/>
  <c r="O593" i="4"/>
  <c r="O680" i="4"/>
  <c r="O744" i="4"/>
  <c r="O681" i="4"/>
  <c r="O745" i="4"/>
  <c r="O656" i="4"/>
  <c r="O710" i="4"/>
  <c r="O544" i="4"/>
  <c r="O613" i="4"/>
  <c r="O696" i="4"/>
  <c r="O542" i="4"/>
  <c r="O708" i="4"/>
  <c r="O596" i="4"/>
  <c r="O534" i="4"/>
  <c r="O615" i="4"/>
  <c r="O512" i="4"/>
  <c r="O690" i="4"/>
  <c r="O570" i="4"/>
  <c r="O619" i="4"/>
  <c r="O516" i="4"/>
  <c r="O691" i="4"/>
  <c r="O602" i="4"/>
  <c r="O591" i="4"/>
  <c r="O609" i="4"/>
  <c r="O684" i="4"/>
  <c r="O562" i="4"/>
  <c r="O595" i="4"/>
  <c r="O494" i="4"/>
  <c r="O685" i="4"/>
  <c r="O594" i="4"/>
  <c r="O603" i="4"/>
  <c r="O501" i="4"/>
  <c r="O687" i="4"/>
  <c r="O566" i="4"/>
  <c r="O607" i="4"/>
  <c r="O504" i="4"/>
  <c r="O688" i="4"/>
  <c r="O598" i="4"/>
  <c r="O611" i="4"/>
  <c r="O508" i="4"/>
  <c r="O689" i="4"/>
  <c r="O618" i="4"/>
  <c r="O726" i="4"/>
  <c r="O742" i="4"/>
  <c r="O641" i="4"/>
  <c r="O558" i="4"/>
  <c r="O606" i="4"/>
  <c r="O623" i="4"/>
  <c r="O693" i="4"/>
  <c r="O532" i="4"/>
  <c r="O639" i="4"/>
  <c r="O697" i="4"/>
  <c r="O599" i="4"/>
  <c r="O642" i="4"/>
  <c r="O584" i="4"/>
  <c r="O526" i="4"/>
  <c r="O626" i="4"/>
  <c r="O548" i="4"/>
  <c r="O657" i="4"/>
  <c r="O506" i="4"/>
  <c r="O576" i="4"/>
  <c r="O706" i="4"/>
  <c r="O610" i="4"/>
  <c r="O510" i="4"/>
  <c r="O580" i="4"/>
  <c r="O707" i="4"/>
  <c r="O622" i="4"/>
  <c r="O655" i="4"/>
  <c r="O552" i="4"/>
  <c r="O700" i="4"/>
  <c r="O630" i="4"/>
  <c r="O659" i="4"/>
  <c r="O556" i="4"/>
  <c r="O701" i="4"/>
  <c r="O638" i="4"/>
  <c r="O493" i="4"/>
  <c r="O564" i="4"/>
  <c r="O703" i="4"/>
  <c r="O654" i="4"/>
  <c r="O499" i="4"/>
  <c r="O568" i="4"/>
  <c r="O704" i="4"/>
  <c r="O662" i="4"/>
  <c r="O503" i="4"/>
  <c r="O572" i="4"/>
  <c r="O705" i="4"/>
  <c r="O578" i="4"/>
  <c r="O553" i="4"/>
  <c r="O497" i="4"/>
  <c r="O560" i="4"/>
  <c r="O624" i="4"/>
  <c r="O612" i="4"/>
  <c r="O518" i="4"/>
  <c r="O590" i="4"/>
  <c r="O505" i="4"/>
  <c r="O640" i="4"/>
  <c r="O722" i="4"/>
  <c r="O586" i="4"/>
  <c r="O509" i="4"/>
  <c r="O644" i="4"/>
  <c r="O723" i="4"/>
  <c r="O637" i="4"/>
  <c r="O546" i="4"/>
  <c r="O616" i="4"/>
  <c r="O716" i="4"/>
  <c r="O658" i="4"/>
  <c r="O550" i="4"/>
  <c r="O620" i="4"/>
  <c r="O717" i="4"/>
  <c r="O645" i="4"/>
  <c r="O495" i="4"/>
  <c r="O628" i="4"/>
  <c r="O719" i="4"/>
  <c r="O614" i="4"/>
  <c r="O498" i="4"/>
  <c r="O632" i="4"/>
  <c r="O720" i="4"/>
  <c r="O629" i="4"/>
  <c r="O502" i="4"/>
  <c r="O636" i="4"/>
  <c r="O721" i="4"/>
  <c r="O661" i="4"/>
  <c r="O734" i="4"/>
  <c r="O621" i="4"/>
  <c r="O646" i="4"/>
  <c r="O653" i="4"/>
  <c r="O651" i="4"/>
  <c r="O520" i="4"/>
  <c r="O524" i="4"/>
  <c r="O635" i="4"/>
  <c r="O649" i="4"/>
  <c r="O643" i="4"/>
  <c r="O535" i="4"/>
  <c r="O608" i="4"/>
  <c r="O514" i="4"/>
  <c r="O709" i="4"/>
  <c r="O600" i="4"/>
  <c r="O537" i="4"/>
  <c r="O666" i="4"/>
  <c r="O730" i="4"/>
  <c r="O523" i="4"/>
  <c r="O541" i="4"/>
  <c r="O667" i="4"/>
  <c r="O731" i="4"/>
  <c r="C15" i="4"/>
  <c r="O513" i="4"/>
  <c r="O648" i="4"/>
  <c r="O724" i="4"/>
  <c r="O496" i="4"/>
  <c r="O517" i="4"/>
  <c r="O652" i="4"/>
  <c r="O725" i="4"/>
  <c r="O507" i="4"/>
  <c r="O525" i="4"/>
  <c r="O660" i="4"/>
  <c r="O727" i="4"/>
  <c r="O511" i="4"/>
  <c r="O529" i="4"/>
  <c r="O664" i="4"/>
  <c r="O728" i="4"/>
  <c r="O515" i="4"/>
  <c r="O533" i="4"/>
  <c r="O665" i="4"/>
  <c r="O729" i="4"/>
  <c r="O500" i="4"/>
  <c r="O567" i="4"/>
  <c r="O631" i="4"/>
  <c r="O522" i="4"/>
  <c r="O741" i="4"/>
  <c r="O579" i="4"/>
  <c r="O678" i="4"/>
  <c r="O647" i="4"/>
  <c r="O699" i="4"/>
  <c r="O692" i="4"/>
  <c r="O633" i="4"/>
  <c r="O536" i="4"/>
  <c r="O574" i="4"/>
  <c r="O554" i="4"/>
  <c r="O714" i="4"/>
  <c r="O650" i="4"/>
  <c r="O588" i="4"/>
  <c r="O711" i="4"/>
  <c r="O712" i="4"/>
  <c r="O686" i="4"/>
  <c r="O702" i="4"/>
  <c r="O718" i="4"/>
  <c r="O713" i="4"/>
  <c r="O634" i="4"/>
  <c r="O670" i="4"/>
  <c r="P772" i="1"/>
  <c r="R772" i="1" s="1"/>
  <c r="P296" i="1"/>
  <c r="R296" i="1" s="1"/>
  <c r="P333" i="1"/>
  <c r="R333" i="1" s="1"/>
  <c r="P454" i="1"/>
  <c r="R454" i="1" s="1"/>
  <c r="P243" i="1"/>
  <c r="R243" i="1" s="1"/>
  <c r="P418" i="1"/>
  <c r="R418" i="1" s="1"/>
  <c r="P269" i="1"/>
  <c r="R269" i="1" s="1"/>
  <c r="P286" i="1"/>
  <c r="R286" i="1" s="1"/>
  <c r="P381" i="1"/>
  <c r="R381" i="1" s="1"/>
  <c r="P431" i="1"/>
  <c r="R431" i="1" s="1"/>
  <c r="P142" i="1"/>
  <c r="R142" i="1" s="1"/>
  <c r="P422" i="1"/>
  <c r="R422" i="1" s="1"/>
  <c r="P349" i="1"/>
  <c r="R349" i="1" s="1"/>
  <c r="P669" i="1"/>
  <c r="R669" i="1" s="1"/>
  <c r="P500" i="1"/>
  <c r="R500" i="1" s="1"/>
  <c r="P80" i="1"/>
  <c r="R80" i="1" s="1"/>
  <c r="P259" i="1"/>
  <c r="R259" i="1" s="1"/>
  <c r="P459" i="1"/>
  <c r="R459" i="1" s="1"/>
  <c r="P461" i="1"/>
  <c r="R461" i="1" s="1"/>
  <c r="P128" i="1"/>
  <c r="R128" i="1" s="1"/>
  <c r="P668" i="1"/>
  <c r="R668" i="1" s="1"/>
  <c r="P112" i="1"/>
  <c r="R112" i="1" s="1"/>
  <c r="P730" i="1"/>
  <c r="R730" i="1" s="1"/>
  <c r="P769" i="1"/>
  <c r="R769" i="1" s="1"/>
  <c r="P257" i="1"/>
  <c r="R257" i="1" s="1"/>
  <c r="P472" i="1"/>
  <c r="R472" i="1" s="1"/>
  <c r="P642" i="1"/>
  <c r="R642" i="1" s="1"/>
  <c r="P615" i="1"/>
  <c r="R615" i="1" s="1"/>
  <c r="P215" i="1"/>
  <c r="R215" i="1" s="1"/>
  <c r="P179" i="1"/>
  <c r="R179" i="1" s="1"/>
  <c r="P420" i="1"/>
  <c r="R420" i="1" s="1"/>
  <c r="P571" i="1"/>
  <c r="R571" i="1" s="1"/>
  <c r="P385" i="1"/>
  <c r="R385" i="1" s="1"/>
  <c r="P755" i="1"/>
  <c r="R755" i="1" s="1"/>
  <c r="P281" i="1"/>
  <c r="R281" i="1" s="1"/>
  <c r="P134" i="1"/>
  <c r="R134" i="1" s="1"/>
  <c r="P743" i="1"/>
  <c r="R743" i="1" s="1"/>
  <c r="P306" i="1"/>
  <c r="R306" i="1" s="1"/>
  <c r="P276" i="1"/>
  <c r="R276" i="1" s="1"/>
  <c r="P403" i="1"/>
  <c r="R403" i="1" s="1"/>
  <c r="P394" i="1"/>
  <c r="R394" i="1" s="1"/>
  <c r="P573" i="1"/>
  <c r="R573" i="1" s="1"/>
  <c r="P569" i="1"/>
  <c r="R569" i="1" s="1"/>
  <c r="P453" i="1"/>
  <c r="R453" i="1" s="1"/>
  <c r="P116" i="1"/>
  <c r="R116" i="1" s="1"/>
  <c r="P162" i="1"/>
  <c r="R162" i="1" s="1"/>
  <c r="P613" i="1"/>
  <c r="R613" i="1" s="1"/>
  <c r="P605" i="1"/>
  <c r="R605" i="1" s="1"/>
  <c r="P308" i="1"/>
  <c r="R308" i="1" s="1"/>
  <c r="P177" i="1"/>
  <c r="R177" i="1" s="1"/>
  <c r="P685" i="1"/>
  <c r="R685" i="1" s="1"/>
  <c r="P494" i="1"/>
  <c r="R494" i="1" s="1"/>
  <c r="P219" i="1"/>
  <c r="R219" i="1" s="1"/>
  <c r="P261" i="1"/>
  <c r="R261" i="1" s="1"/>
  <c r="P752" i="1"/>
  <c r="R752" i="1" s="1"/>
  <c r="P746" i="1"/>
  <c r="R746" i="1" s="1"/>
  <c r="P761" i="1"/>
  <c r="R761" i="1" s="1"/>
  <c r="P698" i="1"/>
  <c r="R698" i="1" s="1"/>
  <c r="P126" i="1"/>
  <c r="R126" i="1" s="1"/>
  <c r="P639" i="1"/>
  <c r="R639" i="1" s="1"/>
  <c r="P71" i="1"/>
  <c r="R71" i="1" s="1"/>
  <c r="P53" i="1"/>
  <c r="R53" i="1" s="1"/>
  <c r="P299" i="1"/>
  <c r="R299" i="1" s="1"/>
  <c r="P399" i="1"/>
  <c r="R399" i="1" s="1"/>
  <c r="P541" i="1"/>
  <c r="R541" i="1" s="1"/>
  <c r="P365" i="1"/>
  <c r="R365" i="1" s="1"/>
  <c r="P389" i="1"/>
  <c r="R389" i="1" s="1"/>
  <c r="P324" i="1"/>
  <c r="R324" i="1" s="1"/>
  <c r="P678" i="1"/>
  <c r="R678" i="1" s="1"/>
  <c r="P602" i="1"/>
  <c r="R602" i="1" s="1"/>
  <c r="P765" i="1"/>
  <c r="R765" i="1" s="1"/>
  <c r="P751" i="1"/>
  <c r="R751" i="1" s="1"/>
  <c r="P770" i="1"/>
  <c r="R770" i="1" s="1"/>
  <c r="P350" i="4"/>
  <c r="P345" i="4"/>
  <c r="P333" i="4"/>
  <c r="P330" i="4"/>
  <c r="P313" i="4"/>
  <c r="P301" i="4"/>
  <c r="P298" i="4"/>
  <c r="P294" i="4"/>
  <c r="P281" i="4"/>
  <c r="P269" i="4"/>
  <c r="P266" i="4"/>
  <c r="P262" i="4"/>
  <c r="P249" i="4"/>
  <c r="P233" i="4"/>
  <c r="P221" i="4"/>
  <c r="P213" i="4"/>
  <c r="P190" i="4"/>
  <c r="P160" i="4"/>
  <c r="P159" i="4"/>
  <c r="P131" i="4"/>
  <c r="P110" i="4"/>
  <c r="P105" i="4"/>
  <c r="P77" i="4"/>
  <c r="P74" i="4"/>
  <c r="P71" i="4"/>
  <c r="P56" i="4"/>
  <c r="P549" i="4"/>
  <c r="R549" i="4" s="1"/>
  <c r="P516" i="4"/>
  <c r="R516" i="4" s="1"/>
  <c r="P489" i="4"/>
  <c r="R489" i="4" s="1"/>
  <c r="P487" i="4"/>
  <c r="R487" i="4" s="1"/>
  <c r="P448" i="4"/>
  <c r="P433" i="4"/>
  <c r="P424" i="4"/>
  <c r="P421" i="4"/>
  <c r="R421" i="4" s="1"/>
  <c r="P376" i="4"/>
  <c r="P358" i="4"/>
  <c r="P353" i="4"/>
  <c r="P341" i="4"/>
  <c r="P338" i="4"/>
  <c r="P326" i="4"/>
  <c r="P321" i="4"/>
  <c r="P309" i="4"/>
  <c r="P306" i="4"/>
  <c r="P302" i="4"/>
  <c r="P289" i="4"/>
  <c r="P277" i="4"/>
  <c r="P274" i="4"/>
  <c r="P270" i="4"/>
  <c r="P257" i="4"/>
  <c r="P250" i="4"/>
  <c r="P238" i="4"/>
  <c r="P237" i="4"/>
  <c r="P234" i="4"/>
  <c r="P222" i="4"/>
  <c r="P214" i="4"/>
  <c r="P182" i="4"/>
  <c r="P179" i="4"/>
  <c r="P178" i="4"/>
  <c r="P102" i="4"/>
  <c r="P57" i="4"/>
  <c r="R57" i="4" s="1"/>
  <c r="P37" i="4"/>
  <c r="P553" i="4"/>
  <c r="R553" i="4" s="1"/>
  <c r="P514" i="4"/>
  <c r="R514" i="4" s="1"/>
  <c r="P462" i="4"/>
  <c r="P452" i="4"/>
  <c r="P435" i="4"/>
  <c r="R435" i="4" s="1"/>
  <c r="P422" i="4"/>
  <c r="P381" i="4"/>
  <c r="P374" i="4"/>
  <c r="P243" i="4"/>
  <c r="P227" i="4"/>
  <c r="P176" i="4"/>
  <c r="P125" i="4"/>
  <c r="R125" i="4" s="1"/>
  <c r="P65" i="4"/>
  <c r="D16" i="4"/>
  <c r="D19" i="4" s="1"/>
  <c r="P561" i="4"/>
  <c r="R561" i="4" s="1"/>
  <c r="P526" i="4"/>
  <c r="R526" i="4" s="1"/>
  <c r="P510" i="4"/>
  <c r="R510" i="4" s="1"/>
  <c r="P500" i="4"/>
  <c r="R500" i="4" s="1"/>
  <c r="P474" i="4"/>
  <c r="P441" i="4"/>
  <c r="P438" i="4"/>
  <c r="R438" i="4" s="1"/>
  <c r="P413" i="4"/>
  <c r="P405" i="4"/>
  <c r="P397" i="4"/>
  <c r="P389" i="4"/>
  <c r="P200" i="4"/>
  <c r="P184" i="4"/>
  <c r="P155" i="4"/>
  <c r="P126" i="4"/>
  <c r="P33" i="4"/>
  <c r="P524" i="4"/>
  <c r="R524" i="4" s="1"/>
  <c r="P508" i="4"/>
  <c r="R508" i="4" s="1"/>
  <c r="P478" i="4"/>
  <c r="P443" i="4"/>
  <c r="P428" i="4"/>
  <c r="P372" i="4"/>
  <c r="P357" i="4"/>
  <c r="P354" i="4"/>
  <c r="P342" i="4"/>
  <c r="P337" i="4"/>
  <c r="P325" i="4"/>
  <c r="P322" i="4"/>
  <c r="P318" i="4"/>
  <c r="P305" i="4"/>
  <c r="P293" i="4"/>
  <c r="P290" i="4"/>
  <c r="P286" i="4"/>
  <c r="P273" i="4"/>
  <c r="P261" i="4"/>
  <c r="P254" i="4"/>
  <c r="P241" i="4"/>
  <c r="P236" i="4"/>
  <c r="P225" i="4"/>
  <c r="P218" i="4"/>
  <c r="P210" i="4"/>
  <c r="P181" i="4"/>
  <c r="P153" i="4"/>
  <c r="P130" i="4"/>
  <c r="P99" i="4"/>
  <c r="P49" i="4"/>
  <c r="R49" i="4" s="1"/>
  <c r="P588" i="1" l="1"/>
  <c r="R588" i="1" s="1"/>
  <c r="P94" i="1"/>
  <c r="R94" i="1" s="1"/>
  <c r="P686" i="1"/>
  <c r="R686" i="1" s="1"/>
  <c r="P709" i="1"/>
  <c r="R709" i="1" s="1"/>
  <c r="R782" i="1"/>
  <c r="P28" i="1"/>
  <c r="R28" i="1" s="1"/>
  <c r="G210" i="1"/>
  <c r="I210" i="1" s="1"/>
  <c r="P408" i="1"/>
  <c r="R408" i="1" s="1"/>
  <c r="G677" i="1"/>
  <c r="K677" i="1" s="1"/>
  <c r="P599" i="1"/>
  <c r="R599" i="1" s="1"/>
  <c r="P79" i="1"/>
  <c r="R79" i="1" s="1"/>
  <c r="P121" i="1"/>
  <c r="R121" i="1" s="1"/>
  <c r="P700" i="1"/>
  <c r="R700" i="1" s="1"/>
  <c r="P127" i="1"/>
  <c r="R127" i="1" s="1"/>
  <c r="P140" i="1"/>
  <c r="R140" i="1" s="1"/>
  <c r="P446" i="1"/>
  <c r="R446" i="1" s="1"/>
  <c r="P493" i="1"/>
  <c r="R493" i="1" s="1"/>
  <c r="P683" i="1"/>
  <c r="R683" i="1" s="1"/>
  <c r="P476" i="1"/>
  <c r="R476" i="1" s="1"/>
  <c r="P111" i="1"/>
  <c r="R111" i="1" s="1"/>
  <c r="P411" i="1"/>
  <c r="R411" i="1" s="1"/>
  <c r="P521" i="1"/>
  <c r="R521" i="1" s="1"/>
  <c r="P417" i="1"/>
  <c r="R417" i="1" s="1"/>
  <c r="P227" i="1"/>
  <c r="R227" i="1" s="1"/>
  <c r="P682" i="1"/>
  <c r="R682" i="1" s="1"/>
  <c r="P407" i="1"/>
  <c r="R407" i="1" s="1"/>
  <c r="P534" i="1"/>
  <c r="R534" i="1" s="1"/>
  <c r="P738" i="1"/>
  <c r="R738" i="1" s="1"/>
  <c r="P203" i="1"/>
  <c r="R203" i="1" s="1"/>
  <c r="P694" i="1"/>
  <c r="R694" i="1" s="1"/>
  <c r="P55" i="1"/>
  <c r="R55" i="1" s="1"/>
  <c r="P70" i="1"/>
  <c r="R70" i="1" s="1"/>
  <c r="P477" i="1"/>
  <c r="R477" i="1" s="1"/>
  <c r="P68" i="1"/>
  <c r="R68" i="1" s="1"/>
  <c r="R156" i="1"/>
  <c r="P185" i="1"/>
  <c r="R185" i="1" s="1"/>
  <c r="P733" i="1"/>
  <c r="R733" i="1" s="1"/>
  <c r="P283" i="1"/>
  <c r="R283" i="1" s="1"/>
  <c r="P48" i="1"/>
  <c r="R48" i="1" s="1"/>
  <c r="P154" i="1"/>
  <c r="R154" i="1" s="1"/>
  <c r="P326" i="1"/>
  <c r="R326" i="1" s="1"/>
  <c r="P676" i="1"/>
  <c r="R676" i="1" s="1"/>
  <c r="P529" i="1"/>
  <c r="R529" i="1" s="1"/>
  <c r="P357" i="1"/>
  <c r="R357" i="1" s="1"/>
  <c r="P362" i="1"/>
  <c r="R362" i="1" s="1"/>
  <c r="P592" i="1"/>
  <c r="R592" i="1" s="1"/>
  <c r="R331" i="1"/>
  <c r="P176" i="1"/>
  <c r="R176" i="1" s="1"/>
  <c r="P421" i="1"/>
  <c r="R421" i="1" s="1"/>
  <c r="G451" i="1"/>
  <c r="I451" i="1" s="1"/>
  <c r="P563" i="1"/>
  <c r="R563" i="1" s="1"/>
  <c r="P105" i="1"/>
  <c r="R105" i="1" s="1"/>
  <c r="P406" i="1"/>
  <c r="R406" i="1" s="1"/>
  <c r="P497" i="1"/>
  <c r="R497" i="1" s="1"/>
  <c r="P358" i="1"/>
  <c r="R358" i="1" s="1"/>
  <c r="P302" i="1"/>
  <c r="R302" i="1" s="1"/>
  <c r="P533" i="1"/>
  <c r="R533" i="1" s="1"/>
  <c r="P370" i="1"/>
  <c r="R370" i="1" s="1"/>
  <c r="P705" i="1"/>
  <c r="R705" i="1" s="1"/>
  <c r="P181" i="1"/>
  <c r="R181" i="1" s="1"/>
  <c r="P703" i="1"/>
  <c r="R703" i="1" s="1"/>
  <c r="P315" i="1"/>
  <c r="R315" i="1" s="1"/>
  <c r="P249" i="1"/>
  <c r="R249" i="1" s="1"/>
  <c r="R707" i="1"/>
  <c r="P316" i="1"/>
  <c r="R316" i="1" s="1"/>
  <c r="P667" i="1"/>
  <c r="R667" i="1" s="1"/>
  <c r="P155" i="1"/>
  <c r="R155" i="1" s="1"/>
  <c r="P568" i="1"/>
  <c r="R568" i="1" s="1"/>
  <c r="P25" i="1"/>
  <c r="R25" i="1" s="1"/>
  <c r="P34" i="1"/>
  <c r="R34" i="1" s="1"/>
  <c r="P722" i="1"/>
  <c r="R722" i="1" s="1"/>
  <c r="P716" i="1"/>
  <c r="R716" i="1" s="1"/>
  <c r="P499" i="1"/>
  <c r="R499" i="1" s="1"/>
  <c r="P45" i="1"/>
  <c r="R45" i="1" s="1"/>
  <c r="P742" i="1"/>
  <c r="R742" i="1" s="1"/>
  <c r="P689" i="1"/>
  <c r="R689" i="1" s="1"/>
  <c r="P699" i="1"/>
  <c r="R699" i="1" s="1"/>
  <c r="P720" i="1"/>
  <c r="R720" i="1" s="1"/>
  <c r="P701" i="1"/>
  <c r="R701" i="1" s="1"/>
  <c r="P359" i="1"/>
  <c r="R359" i="1" s="1"/>
  <c r="P347" i="1"/>
  <c r="R347" i="1" s="1"/>
  <c r="P187" i="1"/>
  <c r="R187" i="1" s="1"/>
  <c r="P186" i="1"/>
  <c r="R186" i="1" s="1"/>
  <c r="P270" i="1"/>
  <c r="R270" i="1" s="1"/>
  <c r="P475" i="1"/>
  <c r="R475" i="1" s="1"/>
  <c r="P321" i="1"/>
  <c r="R321" i="1" s="1"/>
  <c r="P388" i="1"/>
  <c r="R388" i="1" s="1"/>
  <c r="P148" i="1"/>
  <c r="R148" i="1" s="1"/>
  <c r="R767" i="1"/>
  <c r="P218" i="1"/>
  <c r="R218" i="1" s="1"/>
  <c r="P552" i="1"/>
  <c r="R552" i="1" s="1"/>
  <c r="P222" i="1"/>
  <c r="R222" i="1" s="1"/>
  <c r="P435" i="1"/>
  <c r="R435" i="1" s="1"/>
  <c r="R480" i="1"/>
  <c r="R710" i="1"/>
  <c r="R467" i="1"/>
  <c r="P319" i="1"/>
  <c r="R319" i="1" s="1"/>
  <c r="P353" i="1"/>
  <c r="R353" i="1" s="1"/>
  <c r="P721" i="1"/>
  <c r="R721" i="1" s="1"/>
  <c r="R766" i="1"/>
  <c r="P194" i="1"/>
  <c r="R194" i="1" s="1"/>
  <c r="P627" i="1"/>
  <c r="R627" i="1" s="1"/>
  <c r="P604" i="1"/>
  <c r="R604" i="1" s="1"/>
  <c r="P510" i="1"/>
  <c r="R510" i="1" s="1"/>
  <c r="P47" i="1"/>
  <c r="R47" i="1" s="1"/>
  <c r="P579" i="1"/>
  <c r="R579" i="1" s="1"/>
  <c r="P460" i="1"/>
  <c r="R460" i="1" s="1"/>
  <c r="P161" i="1"/>
  <c r="R161" i="1" s="1"/>
  <c r="P413" i="1"/>
  <c r="R413" i="1" s="1"/>
  <c r="P684" i="1"/>
  <c r="R684" i="1" s="1"/>
  <c r="P618" i="1"/>
  <c r="R618" i="1" s="1"/>
  <c r="P675" i="1"/>
  <c r="R675" i="1" s="1"/>
  <c r="P436" i="1"/>
  <c r="R436" i="1" s="1"/>
  <c r="P356" i="1"/>
  <c r="R356" i="1" s="1"/>
  <c r="P98" i="1"/>
  <c r="R98" i="1" s="1"/>
  <c r="P221" i="1"/>
  <c r="R221" i="1" s="1"/>
  <c r="P535" i="1"/>
  <c r="R535" i="1" s="1"/>
  <c r="P704" i="1"/>
  <c r="R704" i="1" s="1"/>
  <c r="P371" i="1"/>
  <c r="R371" i="1" s="1"/>
  <c r="P731" i="1"/>
  <c r="R731" i="1" s="1"/>
  <c r="P462" i="1"/>
  <c r="R462" i="1" s="1"/>
  <c r="P240" i="1"/>
  <c r="R240" i="1" s="1"/>
  <c r="P231" i="1"/>
  <c r="R231" i="1" s="1"/>
  <c r="R779" i="1"/>
  <c r="P737" i="1"/>
  <c r="R737" i="1" s="1"/>
  <c r="R396" i="1"/>
  <c r="P351" i="1"/>
  <c r="R351" i="1" s="1"/>
  <c r="P428" i="1"/>
  <c r="R428" i="1" s="1"/>
  <c r="P728" i="1"/>
  <c r="R728" i="1" s="1"/>
  <c r="P103" i="1"/>
  <c r="R103" i="1" s="1"/>
  <c r="P520" i="1"/>
  <c r="R520" i="1" s="1"/>
  <c r="P585" i="1"/>
  <c r="R585" i="1" s="1"/>
  <c r="P323" i="1"/>
  <c r="R323" i="1" s="1"/>
  <c r="P195" i="1"/>
  <c r="R195" i="1" s="1"/>
  <c r="P304" i="1"/>
  <c r="R304" i="1" s="1"/>
  <c r="P334" i="1"/>
  <c r="R334" i="1" s="1"/>
  <c r="P564" i="1"/>
  <c r="R564" i="1" s="1"/>
  <c r="R783" i="1"/>
  <c r="R785" i="1"/>
  <c r="R771" i="1"/>
  <c r="R526" i="1"/>
  <c r="P172" i="1"/>
  <c r="R172" i="1" s="1"/>
  <c r="D15" i="1"/>
  <c r="C19" i="1" s="1"/>
  <c r="P135" i="1"/>
  <c r="R135" i="1" s="1"/>
  <c r="P118" i="1"/>
  <c r="R118" i="1" s="1"/>
  <c r="P289" i="1"/>
  <c r="R289" i="1" s="1"/>
  <c r="R43" i="1"/>
  <c r="R513" i="1"/>
  <c r="P345" i="1"/>
  <c r="R345" i="1" s="1"/>
  <c r="P507" i="1"/>
  <c r="R507" i="1" s="1"/>
  <c r="P234" i="1"/>
  <c r="R234" i="1" s="1"/>
  <c r="P745" i="1"/>
  <c r="R745" i="1" s="1"/>
  <c r="R235" i="1"/>
  <c r="P595" i="1"/>
  <c r="R595" i="1" s="1"/>
  <c r="R664" i="1"/>
  <c r="R644" i="1"/>
  <c r="P402" i="1"/>
  <c r="R402" i="1" s="1"/>
  <c r="R777" i="1"/>
  <c r="R759" i="1"/>
  <c r="R778" i="1"/>
  <c r="R756" i="1"/>
  <c r="R545" i="1"/>
  <c r="R780" i="1"/>
  <c r="R781" i="1"/>
  <c r="P340" i="1"/>
  <c r="G340" i="1"/>
  <c r="I340" i="1" s="1"/>
  <c r="P484" i="1"/>
  <c r="G484" i="1"/>
  <c r="I484" i="1" s="1"/>
  <c r="P661" i="1"/>
  <c r="G661" i="1"/>
  <c r="P445" i="1"/>
  <c r="G445" i="1"/>
  <c r="I445" i="1" s="1"/>
  <c r="R210" i="1"/>
  <c r="G191" i="1"/>
  <c r="I191" i="1" s="1"/>
  <c r="P191" i="1"/>
  <c r="R438" i="1"/>
  <c r="R749" i="1"/>
  <c r="R750" i="1"/>
  <c r="P125" i="1"/>
  <c r="G125" i="1"/>
  <c r="I125" i="1" s="1"/>
  <c r="G137" i="1"/>
  <c r="I137" i="1" s="1"/>
  <c r="P137" i="1"/>
  <c r="R505" i="1"/>
  <c r="R150" i="1"/>
  <c r="P679" i="1"/>
  <c r="G679" i="1"/>
  <c r="I679" i="1" s="1"/>
  <c r="R776" i="1"/>
  <c r="R760" i="1"/>
  <c r="R339" i="1"/>
  <c r="R92" i="1"/>
  <c r="R741" i="1"/>
  <c r="R747" i="1"/>
  <c r="R744" i="1"/>
  <c r="P207" i="1"/>
  <c r="G207" i="1"/>
  <c r="I207" i="1" s="1"/>
  <c r="R451" i="1"/>
  <c r="R555" i="1"/>
  <c r="P610" i="1"/>
  <c r="G610" i="1"/>
  <c r="J610" i="1" s="1"/>
  <c r="P565" i="1"/>
  <c r="G565" i="1"/>
  <c r="I565" i="1" s="1"/>
  <c r="R282" i="1"/>
  <c r="P641" i="1"/>
  <c r="G641" i="1"/>
  <c r="J641" i="1" s="1"/>
  <c r="P30" i="1"/>
  <c r="G30" i="1"/>
  <c r="I30" i="1" s="1"/>
  <c r="P224" i="1"/>
  <c r="G224" i="1"/>
  <c r="I224" i="1" s="1"/>
  <c r="R23" i="1"/>
  <c r="R677" i="1"/>
  <c r="R577" i="1"/>
  <c r="R608" i="1"/>
  <c r="R122" i="1"/>
  <c r="R141" i="1"/>
  <c r="R735" i="1"/>
  <c r="R488" i="1"/>
  <c r="P495" i="1"/>
  <c r="G495" i="1"/>
  <c r="I495" i="1" s="1"/>
  <c r="G659" i="1"/>
  <c r="K659" i="1" s="1"/>
  <c r="P659" i="1"/>
  <c r="R754" i="1"/>
  <c r="R630" i="1"/>
  <c r="R271" i="1"/>
  <c r="R693" i="1"/>
  <c r="R775" i="1"/>
  <c r="K768" i="1"/>
  <c r="R768" i="1"/>
  <c r="E14" i="4"/>
  <c r="F18" i="4"/>
  <c r="F19" i="4" s="1"/>
  <c r="C18" i="4"/>
  <c r="C11" i="1"/>
  <c r="C12" i="1"/>
  <c r="O786" i="1" l="1"/>
  <c r="O787" i="1"/>
  <c r="O782" i="1"/>
  <c r="R610" i="1"/>
  <c r="R137" i="1"/>
  <c r="R659" i="1"/>
  <c r="O783" i="1"/>
  <c r="O784" i="1"/>
  <c r="O785" i="1"/>
  <c r="R661" i="1"/>
  <c r="R207" i="1"/>
  <c r="R679" i="1"/>
  <c r="R191" i="1"/>
  <c r="O779" i="1"/>
  <c r="O780" i="1"/>
  <c r="O781" i="1"/>
  <c r="C16" i="1"/>
  <c r="D18" i="1" s="1"/>
  <c r="O777" i="1"/>
  <c r="O709" i="1"/>
  <c r="O658" i="1"/>
  <c r="O706" i="1"/>
  <c r="O729" i="1"/>
  <c r="O715" i="1"/>
  <c r="O644" i="1"/>
  <c r="O718" i="1"/>
  <c r="O746" i="1"/>
  <c r="O741" i="1"/>
  <c r="O688" i="1"/>
  <c r="O724" i="1"/>
  <c r="O651" i="1"/>
  <c r="O682" i="1"/>
  <c r="O661" i="1"/>
  <c r="O755" i="1"/>
  <c r="O732" i="1"/>
  <c r="O772" i="1"/>
  <c r="O765" i="1"/>
  <c r="O683" i="1"/>
  <c r="O655" i="1"/>
  <c r="O716" i="1"/>
  <c r="O764" i="1"/>
  <c r="O714" i="1"/>
  <c r="C15" i="1"/>
  <c r="O684" i="1"/>
  <c r="O665" i="1"/>
  <c r="O681" i="1"/>
  <c r="O675" i="1"/>
  <c r="O694" i="1"/>
  <c r="O703" i="1"/>
  <c r="O759" i="1"/>
  <c r="O730" i="1"/>
  <c r="O687" i="1"/>
  <c r="O717" i="1"/>
  <c r="O659" i="1"/>
  <c r="O670" i="1"/>
  <c r="O662" i="1"/>
  <c r="O667" i="1"/>
  <c r="O643" i="1"/>
  <c r="O660" i="1"/>
  <c r="O712" i="1"/>
  <c r="O676" i="1"/>
  <c r="O750" i="1"/>
  <c r="O727" i="1"/>
  <c r="O763" i="1"/>
  <c r="O757" i="1"/>
  <c r="O733" i="1"/>
  <c r="O778" i="1"/>
  <c r="O743" i="1"/>
  <c r="O711" i="1"/>
  <c r="O734" i="1"/>
  <c r="O646" i="1"/>
  <c r="O769" i="1"/>
  <c r="O723" i="1"/>
  <c r="O731" i="1"/>
  <c r="O753" i="1"/>
  <c r="O744" i="1"/>
  <c r="O696" i="1"/>
  <c r="O737" i="1"/>
  <c r="O695" i="1"/>
  <c r="O713" i="1"/>
  <c r="O762" i="1"/>
  <c r="O760" i="1"/>
  <c r="O761" i="1"/>
  <c r="O771" i="1"/>
  <c r="O735" i="1"/>
  <c r="O654" i="1"/>
  <c r="O770" i="1"/>
  <c r="O767" i="1"/>
  <c r="O754" i="1"/>
  <c r="O775" i="1"/>
  <c r="O701" i="1"/>
  <c r="O642" i="1"/>
  <c r="O738" i="1"/>
  <c r="O725" i="1"/>
  <c r="O686" i="1"/>
  <c r="O700" i="1"/>
  <c r="O692" i="1"/>
  <c r="O693" i="1"/>
  <c r="O652" i="1"/>
  <c r="O721" i="1"/>
  <c r="O678" i="1"/>
  <c r="O645" i="1"/>
  <c r="O691" i="1"/>
  <c r="O656" i="1"/>
  <c r="O648" i="1"/>
  <c r="O766" i="1"/>
  <c r="O663" i="1"/>
  <c r="O641" i="1"/>
  <c r="O679" i="1"/>
  <c r="O649" i="1"/>
  <c r="O666" i="1"/>
  <c r="O671" i="1"/>
  <c r="O768" i="1"/>
  <c r="O739" i="1"/>
  <c r="O704" i="1"/>
  <c r="O674" i="1"/>
  <c r="O752" i="1"/>
  <c r="O722" i="1"/>
  <c r="O698" i="1"/>
  <c r="O728" i="1"/>
  <c r="O672" i="1"/>
  <c r="O702" i="1"/>
  <c r="O726" i="1"/>
  <c r="O774" i="1"/>
  <c r="O751" i="1"/>
  <c r="O745" i="1"/>
  <c r="O708" i="1"/>
  <c r="O707" i="1"/>
  <c r="O664" i="1"/>
  <c r="O680" i="1"/>
  <c r="O699" i="1"/>
  <c r="O689" i="1"/>
  <c r="O653" i="1"/>
  <c r="O773" i="1"/>
  <c r="O776" i="1"/>
  <c r="O650" i="1"/>
  <c r="O710" i="1"/>
  <c r="O758" i="1"/>
  <c r="O756" i="1"/>
  <c r="O690" i="1"/>
  <c r="O720" i="1"/>
  <c r="O705" i="1"/>
  <c r="O677" i="1"/>
  <c r="O748" i="1"/>
  <c r="O647" i="1"/>
  <c r="O697" i="1"/>
  <c r="O669" i="1"/>
  <c r="O740" i="1"/>
  <c r="O736" i="1"/>
  <c r="O673" i="1"/>
  <c r="O668" i="1"/>
  <c r="O657" i="1"/>
  <c r="O742" i="1"/>
  <c r="O685" i="1"/>
  <c r="O719" i="1"/>
  <c r="O747" i="1"/>
  <c r="O749" i="1"/>
  <c r="R224" i="1"/>
  <c r="R565" i="1"/>
  <c r="R445" i="1"/>
  <c r="K661" i="1"/>
  <c r="R30" i="1"/>
  <c r="R484" i="1"/>
  <c r="R641" i="1"/>
  <c r="R495" i="1"/>
  <c r="R125" i="1"/>
  <c r="R340" i="1"/>
  <c r="F6" i="1" l="1"/>
  <c r="F7" i="1" s="1"/>
  <c r="E14" i="1"/>
  <c r="C18" i="1"/>
  <c r="F8" i="1" l="1"/>
</calcChain>
</file>

<file path=xl/sharedStrings.xml><?xml version="1.0" encoding="utf-8"?>
<sst xmlns="http://schemas.openxmlformats.org/spreadsheetml/2006/main" count="9307" uniqueCount="2257">
  <si>
    <t>-987</t>
  </si>
  <si>
    <t>2453569.466 </t>
  </si>
  <si>
    <t> 17.07.2005 23:11 </t>
  </si>
  <si>
    <t>-980</t>
  </si>
  <si>
    <t>2453572.8016 </t>
  </si>
  <si>
    <t> 21.07.2005 07:14 </t>
  </si>
  <si>
    <t>-977</t>
  </si>
  <si>
    <t> 0.0010 </t>
  </si>
  <si>
    <t>IBVS 5672 </t>
  </si>
  <si>
    <t>2453581.6521 </t>
  </si>
  <si>
    <t> 30.07.2005 03:39 </t>
  </si>
  <si>
    <t>-969</t>
  </si>
  <si>
    <t>2453643.605 </t>
  </si>
  <si>
    <t> 30.09.2005 02:31 </t>
  </si>
  <si>
    <t>-913</t>
  </si>
  <si>
    <t>2453667.944 </t>
  </si>
  <si>
    <t> 24.10.2005 10:39 </t>
  </si>
  <si>
    <t>-891</t>
  </si>
  <si>
    <t>VSB 44 </t>
  </si>
  <si>
    <t>2453922.41288 </t>
  </si>
  <si>
    <t> 05.07.2006 21:54 </t>
  </si>
  <si>
    <t>-661</t>
  </si>
  <si>
    <t> 0.00159 </t>
  </si>
  <si>
    <t>2453954.4973 </t>
  </si>
  <si>
    <t> 06.08.2006 23:56 </t>
  </si>
  <si>
    <t>-632</t>
  </si>
  <si>
    <t> G.-U.Flechsig </t>
  </si>
  <si>
    <t>BAVM 186 </t>
  </si>
  <si>
    <t>2453987.686 </t>
  </si>
  <si>
    <t> 09.09.2006 04:27 </t>
  </si>
  <si>
    <t>-602</t>
  </si>
  <si>
    <t> AOEB 12 </t>
  </si>
  <si>
    <t>2454038.579 </t>
  </si>
  <si>
    <t> 30.10.2006 01:53 </t>
  </si>
  <si>
    <t>-556</t>
  </si>
  <si>
    <t>2454248.7887 </t>
  </si>
  <si>
    <t> 28.05.2007 06:55 </t>
  </si>
  <si>
    <t>-366</t>
  </si>
  <si>
    <t>2454269.8106 </t>
  </si>
  <si>
    <t> 18.06.2007 07:27 </t>
  </si>
  <si>
    <t>-347</t>
  </si>
  <si>
    <t> J.Bialozynski </t>
  </si>
  <si>
    <t>2454289.727 </t>
  </si>
  <si>
    <t> 08.07.2007 05:26 </t>
  </si>
  <si>
    <t>-329</t>
  </si>
  <si>
    <t>2454307.4266 </t>
  </si>
  <si>
    <t> 25.07.2007 22:14 </t>
  </si>
  <si>
    <t>-313</t>
  </si>
  <si>
    <t>2454380.4465 </t>
  </si>
  <si>
    <t> 06.10.2007 22:42 </t>
  </si>
  <si>
    <t>-247</t>
  </si>
  <si>
    <t> M.Wischnewski </t>
  </si>
  <si>
    <t>BAVM 193 </t>
  </si>
  <si>
    <t>2454389.2972 </t>
  </si>
  <si>
    <t> 15.10.2007 19:07 </t>
  </si>
  <si>
    <t>-239</t>
  </si>
  <si>
    <t>2454395.934 </t>
  </si>
  <si>
    <t> 22.10.2007 10:24 </t>
  </si>
  <si>
    <t>-233</t>
  </si>
  <si>
    <t> K.Hirosawa </t>
  </si>
  <si>
    <t>VSB 46 </t>
  </si>
  <si>
    <t>2454653.7185 </t>
  </si>
  <si>
    <t> 06.07.2008 05:14 </t>
  </si>
  <si>
    <t>0</t>
  </si>
  <si>
    <t>JAAVSO 36(2);186 </t>
  </si>
  <si>
    <t>2454725.632 </t>
  </si>
  <si>
    <t> 16.09.2008 03:10 </t>
  </si>
  <si>
    <t>65</t>
  </si>
  <si>
    <t> K.Menzies </t>
  </si>
  <si>
    <t> JAAVSO 37;44 </t>
  </si>
  <si>
    <t>2455058.6473 </t>
  </si>
  <si>
    <t> 15.08.2009 03:32 </t>
  </si>
  <si>
    <t>366</t>
  </si>
  <si>
    <t> JAAVSO 38;85 </t>
  </si>
  <si>
    <t>2455100.6909 </t>
  </si>
  <si>
    <t> 26.09.2009 04:34 </t>
  </si>
  <si>
    <t>404</t>
  </si>
  <si>
    <t>IBVS 5920 </t>
  </si>
  <si>
    <t>2455381.7051 </t>
  </si>
  <si>
    <t> 04.07.2010 04:55 </t>
  </si>
  <si>
    <t>658</t>
  </si>
  <si>
    <t> JAAVSO 39;94 </t>
  </si>
  <si>
    <t>2455389.4498 </t>
  </si>
  <si>
    <t> 11.07.2010 22:47 </t>
  </si>
  <si>
    <t>665</t>
  </si>
  <si>
    <t> F.Agerer </t>
  </si>
  <si>
    <t>BAVM 215 </t>
  </si>
  <si>
    <t>2455430.3848 </t>
  </si>
  <si>
    <t> 21.08.2010 21:14 </t>
  </si>
  <si>
    <t>702</t>
  </si>
  <si>
    <t>BAVM 214 </t>
  </si>
  <si>
    <t>2455848.5901 </t>
  </si>
  <si>
    <t> 14.10.2011 02:09 </t>
  </si>
  <si>
    <t>1080</t>
  </si>
  <si>
    <t> J.A.Howell </t>
  </si>
  <si>
    <t> JAAVSO 41;122 </t>
  </si>
  <si>
    <t>2456076.50136 </t>
  </si>
  <si>
    <t> 29.05.2012 00:01 </t>
  </si>
  <si>
    <t>1286</t>
  </si>
  <si>
    <t> 0.00170 </t>
  </si>
  <si>
    <t> R.Uhlar </t>
  </si>
  <si>
    <t>IBVS 6114 </t>
  </si>
  <si>
    <t>2456117.43688 </t>
  </si>
  <si>
    <t> 08.07.2012 22:29 </t>
  </si>
  <si>
    <t>1323</t>
  </si>
  <si>
    <t> 0.00180 </t>
  </si>
  <si>
    <t> M.Urbanik </t>
  </si>
  <si>
    <t>OEJV 0160 </t>
  </si>
  <si>
    <t>2456158.3718 </t>
  </si>
  <si>
    <t> 18.08.2012 20:55 </t>
  </si>
  <si>
    <t>1360</t>
  </si>
  <si>
    <t>BAVM 228 </t>
  </si>
  <si>
    <t>2456181.6057 </t>
  </si>
  <si>
    <t> 11.09.2012 02:32 </t>
  </si>
  <si>
    <t>1381</t>
  </si>
  <si>
    <t> 0.0016 </t>
  </si>
  <si>
    <t>2456486.40148 </t>
  </si>
  <si>
    <t> 12.07.2013 21:38 </t>
  </si>
  <si>
    <t>1656.5</t>
  </si>
  <si>
    <t> -0.00560 </t>
  </si>
  <si>
    <t>2456492.49293 </t>
  </si>
  <si>
    <t> 18.07.2013 23:49 </t>
  </si>
  <si>
    <t>1662</t>
  </si>
  <si>
    <t> 0.00086 </t>
  </si>
  <si>
    <t> M.Mašek </t>
  </si>
  <si>
    <t>2456505.7692 </t>
  </si>
  <si>
    <t> 01.08.2013 06:27 </t>
  </si>
  <si>
    <t>1674</t>
  </si>
  <si>
    <t> JAAVSO 41;328 </t>
  </si>
  <si>
    <t>2456835.46479 </t>
  </si>
  <si>
    <t> 26.06.2014 23:09 </t>
  </si>
  <si>
    <t>1972</t>
  </si>
  <si>
    <t> 0.00025 </t>
  </si>
  <si>
    <t>2456848.7413 </t>
  </si>
  <si>
    <t> 10.07.2014 05:47 </t>
  </si>
  <si>
    <t>1984</t>
  </si>
  <si>
    <t> JAAVSO 43-1 </t>
  </si>
  <si>
    <t>2456871.4303 </t>
  </si>
  <si>
    <t> 01.08.2014 22:19 </t>
  </si>
  <si>
    <t>2004.5</t>
  </si>
  <si>
    <t> 0.0090 </t>
  </si>
  <si>
    <t>BAVM 238 </t>
  </si>
  <si>
    <t>2456876.3995 </t>
  </si>
  <si>
    <t> 06.08.2014 21:35 </t>
  </si>
  <si>
    <t>2009</t>
  </si>
  <si>
    <t> -0.0005 </t>
  </si>
  <si>
    <t>2456877.5071 </t>
  </si>
  <si>
    <t> 08.08.2014 00:10 </t>
  </si>
  <si>
    <t>2010</t>
  </si>
  <si>
    <t>2456892.44137 </t>
  </si>
  <si>
    <t> 22.08.2014 22:35 </t>
  </si>
  <si>
    <t>2023.5</t>
  </si>
  <si>
    <t> -0.00086 </t>
  </si>
  <si>
    <t>2457199.4576 </t>
  </si>
  <si>
    <t> 25.06.2015 22:58 </t>
  </si>
  <si>
    <t>2301</t>
  </si>
  <si>
    <t> -0.0003 </t>
  </si>
  <si>
    <t>BAVM 241 (=IBVS 6157) </t>
  </si>
  <si>
    <t>s5</t>
  </si>
  <si>
    <t>s6</t>
  </si>
  <si>
    <t>s7</t>
  </si>
  <si>
    <t>wt</t>
  </si>
  <si>
    <t>Locher K</t>
  </si>
  <si>
    <t>BBSAG Bull....5</t>
  </si>
  <si>
    <t>B</t>
  </si>
  <si>
    <t>BBSAG Bull....6</t>
  </si>
  <si>
    <t>BBSAG Bull....8</t>
  </si>
  <si>
    <t>BBSAG Bull....9</t>
  </si>
  <si>
    <t>Diethelm R</t>
  </si>
  <si>
    <t>BBSAG Bull...14</t>
  </si>
  <si>
    <t>BBSAG Bull...19</t>
  </si>
  <si>
    <t>BBSAG Bull...20</t>
  </si>
  <si>
    <t>BBSAG Bull...21</t>
  </si>
  <si>
    <t>BBSAG Bull...24</t>
  </si>
  <si>
    <t>Germann R</t>
  </si>
  <si>
    <t>BBSAG Bull...25</t>
  </si>
  <si>
    <t>Auberson B</t>
  </si>
  <si>
    <t>Peter H</t>
  </si>
  <si>
    <t>BBSAG Bull...26</t>
  </si>
  <si>
    <t>BBSAG Bull...27</t>
  </si>
  <si>
    <t>BBSAG Bull...31</t>
  </si>
  <si>
    <t>BBSAG Bull...33</t>
  </si>
  <si>
    <t>BBSAG Bull...32</t>
  </si>
  <si>
    <t>BBSAG Bull.3</t>
  </si>
  <si>
    <t>BBSAG Bull.4</t>
  </si>
  <si>
    <t>BBSAG Bull.6</t>
  </si>
  <si>
    <t>Dave van Buren</t>
  </si>
  <si>
    <t>BBSAG Bull.5</t>
  </si>
  <si>
    <t>BBSAG Bull.7</t>
  </si>
  <si>
    <t>BBSAG Bull.10</t>
  </si>
  <si>
    <t>BBSAG Bull.11</t>
  </si>
  <si>
    <t>BBSAG Bull.12</t>
  </si>
  <si>
    <t>BBSAG Bull.15</t>
  </si>
  <si>
    <t>v</t>
  </si>
  <si>
    <t>BBSAG Bull.16</t>
  </si>
  <si>
    <t>BBSAG Bull.17</t>
  </si>
  <si>
    <t>JAAVSO 6,26</t>
  </si>
  <si>
    <t>K</t>
  </si>
  <si>
    <t>BBSAG Bull.18</t>
  </si>
  <si>
    <t>BBSAG Bull.19</t>
  </si>
  <si>
    <t>JAAVSO 7,28</t>
  </si>
  <si>
    <t>BBSAG Bull.23</t>
  </si>
  <si>
    <t>BBSAG Bull.24</t>
  </si>
  <si>
    <t>J</t>
  </si>
  <si>
    <t>AAVSO 7,28</t>
  </si>
  <si>
    <t>BBSAG Bull.28</t>
  </si>
  <si>
    <t>AN 300,166</t>
  </si>
  <si>
    <t>BBSAG Bull.31</t>
  </si>
  <si>
    <t>BBSAG Bull.35</t>
  </si>
  <si>
    <t>BBSAG 35</t>
  </si>
  <si>
    <t>Royer A</t>
  </si>
  <si>
    <t>BBSAG Bull.36</t>
  </si>
  <si>
    <t>BBSAG 36</t>
  </si>
  <si>
    <t>BBSAG Bull.37</t>
  </si>
  <si>
    <t>BBSAG Bull.38</t>
  </si>
  <si>
    <t>AN 302,53</t>
  </si>
  <si>
    <t>BBSAG Bull.39</t>
  </si>
  <si>
    <t>BBSAG 40</t>
  </si>
  <si>
    <t>BBSAG Bull.40</t>
  </si>
  <si>
    <t>BBSAG Bull.44</t>
  </si>
  <si>
    <t>MVS 9,18</t>
  </si>
  <si>
    <t>BBSAG Bull.45</t>
  </si>
  <si>
    <t>BBSAG Bull.48</t>
  </si>
  <si>
    <t>BBSAG Bull.49</t>
  </si>
  <si>
    <t>BBSAG Bull.50</t>
  </si>
  <si>
    <t>BBSAG Bull.51</t>
  </si>
  <si>
    <t>BBSAG Bull.55</t>
  </si>
  <si>
    <t>BBSAG Bull.56</t>
  </si>
  <si>
    <t>BBSAG Bull.57</t>
  </si>
  <si>
    <t>BBSAG Bull.60</t>
  </si>
  <si>
    <t>Mavrofridis G</t>
  </si>
  <si>
    <t>Stefanopoulos G</t>
  </si>
  <si>
    <t>BBSAG Bull.61</t>
  </si>
  <si>
    <t>BRNO 26</t>
  </si>
  <si>
    <t>BBSAG Bull.62</t>
  </si>
  <si>
    <t>BAV-M 38</t>
  </si>
  <si>
    <t>Stoikidis N</t>
  </si>
  <si>
    <t>BBSAG Bull.68</t>
  </si>
  <si>
    <t>Parris A</t>
  </si>
  <si>
    <t>BBSAG Bull.69</t>
  </si>
  <si>
    <t>BBSAG Bull.72</t>
  </si>
  <si>
    <t>phe</t>
  </si>
  <si>
    <t>BBSAG Bull.73</t>
  </si>
  <si>
    <t>BRNO 27</t>
  </si>
  <si>
    <t>BAAVSS 61,14</t>
  </si>
  <si>
    <t>Vafiadis C</t>
  </si>
  <si>
    <t>BBSAG Bull.77</t>
  </si>
  <si>
    <t>BAV-M 39</t>
  </si>
  <si>
    <t>BBSAG Bull.78</t>
  </si>
  <si>
    <t>BAV-M 43</t>
  </si>
  <si>
    <t>BAAVSS 63,19</t>
  </si>
  <si>
    <t>AV-M 46</t>
  </si>
  <si>
    <t>BAV-M 46</t>
  </si>
  <si>
    <t>BBSAG Bull.81</t>
  </si>
  <si>
    <t>BAAVSS 70</t>
  </si>
  <si>
    <t>BBSAG Bull.84</t>
  </si>
  <si>
    <t>BBSAG Bull.86</t>
  </si>
  <si>
    <t>Paschke A</t>
  </si>
  <si>
    <t>BAV-M 52</t>
  </si>
  <si>
    <t>BRNO 30</t>
  </si>
  <si>
    <t>BBSAG Bull.89</t>
  </si>
  <si>
    <t>pg</t>
  </si>
  <si>
    <t>BAAVSS 72,22</t>
  </si>
  <si>
    <t>V</t>
  </si>
  <si>
    <t>BBSAG Bull.90</t>
  </si>
  <si>
    <t>BBSAG Bull.92</t>
  </si>
  <si>
    <t>IBVS 4027</t>
  </si>
  <si>
    <t>BBSAG Bull.93</t>
  </si>
  <si>
    <t>BAV-M 56</t>
  </si>
  <si>
    <t>BAV-M 59</t>
  </si>
  <si>
    <t>BRNO 31</t>
  </si>
  <si>
    <t>BBSAG Bull.96</t>
  </si>
  <si>
    <t>BBSAG Bull.99</t>
  </si>
  <si>
    <t>BAV-M 60</t>
  </si>
  <si>
    <t>Blaettler E</t>
  </si>
  <si>
    <t>BAV-M 62</t>
  </si>
  <si>
    <t>BBSAG Bull.104</t>
  </si>
  <si>
    <t>BBSAG Bull.105</t>
  </si>
  <si>
    <t>AV-M 68</t>
  </si>
  <si>
    <t>BBSAG Bull.107</t>
  </si>
  <si>
    <t>BAV-M 79</t>
  </si>
  <si>
    <t>BBSAG Bull.109</t>
  </si>
  <si>
    <t>BBSAG Bull.110</t>
  </si>
  <si>
    <t>BBSAG Bull.113</t>
  </si>
  <si>
    <t>BAV 45,201</t>
  </si>
  <si>
    <t>BBSAG Bull.116</t>
  </si>
  <si>
    <t>BAV-M 113</t>
  </si>
  <si>
    <t>W. Quester</t>
  </si>
  <si>
    <t>BAV-M 111</t>
  </si>
  <si>
    <t>BBSAG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</si>
  <si>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</si>
  <si>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</si>
  <si>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</si>
  <si>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</si>
  <si>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</si>
  <si>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</si>
  <si>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</si>
  <si>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</si>
  <si>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</si>
  <si>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</si>
  <si>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</si>
  <si>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</si>
  <si>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</si>
  <si>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</si>
  <si>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</si>
  <si>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</si>
  <si>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</si>
  <si>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</si>
  <si>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</si>
  <si>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</si>
  <si>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</si>
  <si>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</si>
  <si>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</si>
  <si>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</si>
  <si>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</si>
  <si>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</si>
  <si>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IBVS 4670</t>
  </si>
  <si>
    <t>IBVS 4606</t>
  </si>
  <si>
    <t>IBVS 4472</t>
  </si>
  <si>
    <t>IBVS 3760</t>
  </si>
  <si>
    <t>IBVS 3615</t>
  </si>
  <si>
    <t>Mallama 1980</t>
  </si>
  <si>
    <t>Wood 1963</t>
  </si>
  <si>
    <t>Koch 1962</t>
  </si>
  <si>
    <t>Whitney 1957</t>
  </si>
  <si>
    <t>Ashbrook 1952</t>
  </si>
  <si>
    <t>1952AJ.....57..259A</t>
  </si>
  <si>
    <t>1957AJ.....62..371W</t>
  </si>
  <si>
    <t>1962AJ.....67..462K</t>
  </si>
  <si>
    <t>1963AJ.....68..257W</t>
  </si>
  <si>
    <t>1980ApJS...44..241M</t>
  </si>
  <si>
    <t>Mallama</t>
  </si>
  <si>
    <t>IBVS</t>
  </si>
  <si>
    <t>Misc</t>
  </si>
  <si>
    <t>E.</t>
  </si>
  <si>
    <t>Halbach</t>
  </si>
  <si>
    <t>M.</t>
  </si>
  <si>
    <t>Baldwin</t>
  </si>
  <si>
    <t>D.</t>
  </si>
  <si>
    <t>Ruokonen</t>
  </si>
  <si>
    <t>G.</t>
  </si>
  <si>
    <t>Samolyk</t>
  </si>
  <si>
    <t>P.</t>
  </si>
  <si>
    <t>Wils</t>
  </si>
  <si>
    <t>Hanson</t>
  </si>
  <si>
    <t>Williams</t>
  </si>
  <si>
    <t>L.</t>
  </si>
  <si>
    <t>Cook</t>
  </si>
  <si>
    <t>S.</t>
  </si>
  <si>
    <t>R.</t>
  </si>
  <si>
    <t>Hill</t>
  </si>
  <si>
    <t>Atwood</t>
  </si>
  <si>
    <t>B.</t>
  </si>
  <si>
    <t>Lux</t>
  </si>
  <si>
    <t>Smith</t>
  </si>
  <si>
    <t>Hays</t>
  </si>
  <si>
    <t>(CCD)</t>
  </si>
  <si>
    <t>C.</t>
  </si>
  <si>
    <t>Stephan</t>
  </si>
  <si>
    <t>Berg</t>
  </si>
  <si>
    <t>diff^2</t>
  </si>
  <si>
    <t>Nelson</t>
  </si>
  <si>
    <t>IBVS 5463</t>
  </si>
  <si>
    <t>I</t>
  </si>
  <si>
    <t>AAVSO 6</t>
  </si>
  <si>
    <t>AAVSO 4</t>
  </si>
  <si>
    <t>AAVSO 1</t>
  </si>
  <si>
    <t>AAVSO = OMT = "Observed Minima Timings" - see www.aavso.org</t>
  </si>
  <si>
    <t>AAVSO</t>
  </si>
  <si>
    <t>IBVS 5493</t>
  </si>
  <si>
    <t>IBVS 0111</t>
  </si>
  <si>
    <t>IBVS 0114</t>
  </si>
  <si>
    <t>IBVS 0119</t>
  </si>
  <si>
    <t>IBVS 0154</t>
  </si>
  <si>
    <t>IBVS 0180</t>
  </si>
  <si>
    <t>IBVS 0247</t>
  </si>
  <si>
    <t>IBVS 0795</t>
  </si>
  <si>
    <t>IBVS 0456</t>
  </si>
  <si>
    <t>IBVS 0647</t>
  </si>
  <si>
    <t>IBVS 0740</t>
  </si>
  <si>
    <t/>
  </si>
  <si>
    <t>IBVS 5636</t>
  </si>
  <si>
    <t>IBVS 5643</t>
  </si>
  <si>
    <t>IBVS 5672</t>
  </si>
  <si>
    <t>IBVS 5657</t>
  </si>
  <si>
    <t>A0</t>
  </si>
  <si>
    <t>Sp:</t>
  </si>
  <si>
    <t># of data points:</t>
  </si>
  <si>
    <t>IBVS 5731</t>
  </si>
  <si>
    <t>IBVS 5802</t>
  </si>
  <si>
    <t>OEJV 0074</t>
  </si>
  <si>
    <t>vis</t>
  </si>
  <si>
    <t>OEJV 0060</t>
  </si>
  <si>
    <t>IBVS 5920</t>
  </si>
  <si>
    <t>IBVS 5959</t>
  </si>
  <si>
    <t>OEJV 0001</t>
  </si>
  <si>
    <t>JAVSO..39...94</t>
  </si>
  <si>
    <t>JAVSO..38...85</t>
  </si>
  <si>
    <t>JAVSO..37...44</t>
  </si>
  <si>
    <t>JAVSO..36..186</t>
  </si>
  <si>
    <t>2013JAVSO..41..328</t>
  </si>
  <si>
    <t>OEJV 0160</t>
  </si>
  <si>
    <t>2013JAVSO..41..122</t>
  </si>
  <si>
    <t>IBVS 6048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</si>
  <si>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</si>
  <si>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</si>
  <si>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</si>
  <si>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</si>
  <si>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</si>
  <si>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</si>
  <si>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</si>
  <si>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</si>
  <si>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</si>
  <si>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</si>
  <si>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V0346 Aql / GSC 1076-2109</t>
  </si>
  <si>
    <t>II</t>
  </si>
  <si>
    <t>IBVS 6114</t>
  </si>
  <si>
    <t>IBVS 6149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</si>
  <si>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</si>
  <si>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</si>
  <si>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</si>
  <si>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</si>
  <si>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</si>
  <si>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</si>
  <si>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</si>
  <si>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</si>
  <si>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</si>
  <si>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</si>
  <si>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</si>
  <si>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 Koch &amp; Koch </t>
  </si>
  <si>
    <t> AJ 67.462 </t>
  </si>
  <si>
    <t>2426912.745 </t>
  </si>
  <si>
    <t> 24.07.1932 05:52 </t>
  </si>
  <si>
    <t> -0.031 </t>
  </si>
  <si>
    <t> S.Gaposchkin </t>
  </si>
  <si>
    <t> HA 113.71 </t>
  </si>
  <si>
    <t>2431329.372 </t>
  </si>
  <si>
    <t> 26.08.1944 20:55 </t>
  </si>
  <si>
    <t> -0.005 </t>
  </si>
  <si>
    <t>V </t>
  </si>
  <si>
    <t> W.Zessewitsch </t>
  </si>
  <si>
    <t> IODE 4.1.84 </t>
  </si>
  <si>
    <t>2431675.663 </t>
  </si>
  <si>
    <t> 08.08.1945 03:54 </t>
  </si>
  <si>
    <t> B.S.Whitney </t>
  </si>
  <si>
    <t> AJ 62.374 </t>
  </si>
  <si>
    <t>2432039.659 </t>
  </si>
  <si>
    <t> 07.08.1946 03:48 </t>
  </si>
  <si>
    <t> -0.002 </t>
  </si>
  <si>
    <t>2432122.636 </t>
  </si>
  <si>
    <t> 29.10.1946 03:15 </t>
  </si>
  <si>
    <t>2432443.484 </t>
  </si>
  <si>
    <t> 14.09.1947 23:36 </t>
  </si>
  <si>
    <t> 0.000 </t>
  </si>
  <si>
    <t>JAVSO..46..184</t>
  </si>
  <si>
    <t>JAVSO..47..263</t>
  </si>
  <si>
    <t>JAVSO..48…87</t>
  </si>
  <si>
    <t>OEJV 0211</t>
  </si>
  <si>
    <t>JAVSO..47..105</t>
  </si>
  <si>
    <t>VSB-063</t>
  </si>
  <si>
    <t> R.Szafraniec </t>
  </si>
  <si>
    <t> AAC 4.113 </t>
  </si>
  <si>
    <t>2432775.400 </t>
  </si>
  <si>
    <t> 11.08.1948 21:36 </t>
  </si>
  <si>
    <t> 0.007 </t>
  </si>
  <si>
    <t>2432807.481 </t>
  </si>
  <si>
    <t> 12.09.1948 23:32 </t>
  </si>
  <si>
    <t> 0.004 </t>
  </si>
  <si>
    <t>2432819.645 </t>
  </si>
  <si>
    <t> 25.09.1948 03:28 </t>
  </si>
  <si>
    <t>2433067.481 </t>
  </si>
  <si>
    <t> 30.05.1949 23:32 </t>
  </si>
  <si>
    <t> 0.008 </t>
  </si>
  <si>
    <t> AAC 5.5 </t>
  </si>
  <si>
    <t>2433204.661 </t>
  </si>
  <si>
    <t> 15.10.1949 03:51 </t>
  </si>
  <si>
    <t> -0.000 </t>
  </si>
  <si>
    <t>2433211.301 </t>
  </si>
  <si>
    <t> 21.10.1949 19:13 </t>
  </si>
  <si>
    <t> 0.001 </t>
  </si>
  <si>
    <t>2433503.386 </t>
  </si>
  <si>
    <t> 09.08.1950 21:15 </t>
  </si>
  <si>
    <t> E.Pocher </t>
  </si>
  <si>
    <t>BAVM 8 </t>
  </si>
  <si>
    <t>2433515.557 </t>
  </si>
  <si>
    <t> 22.08.1950 01:22 </t>
  </si>
  <si>
    <t> AAC 5.7 </t>
  </si>
  <si>
    <t>2433576.409 </t>
  </si>
  <si>
    <t> 21.10.1950 21:48 </t>
  </si>
  <si>
    <t> 0.010 </t>
  </si>
  <si>
    <t> K.Domke </t>
  </si>
  <si>
    <t>2433836.390 </t>
  </si>
  <si>
    <t> 08.07.1951 21:21 </t>
  </si>
  <si>
    <t> AAC 5.10 </t>
  </si>
  <si>
    <t>2433888.398 </t>
  </si>
  <si>
    <t> 29.08.1951 21:33 </t>
  </si>
  <si>
    <t> A.Jahn </t>
  </si>
  <si>
    <t>2433888.404 </t>
  </si>
  <si>
    <t> 29.08.1951 21:41 </t>
  </si>
  <si>
    <t>2433889.505 </t>
  </si>
  <si>
    <t> 31.08.1951 00:07 </t>
  </si>
  <si>
    <t> 0.005 </t>
  </si>
  <si>
    <t>2433899.469 </t>
  </si>
  <si>
    <t> 09.09.1951 23:15 </t>
  </si>
  <si>
    <t> 0.012 </t>
  </si>
  <si>
    <t>2433899.472 </t>
  </si>
  <si>
    <t> 09.09.1951 23:19 </t>
  </si>
  <si>
    <t> 0.015 </t>
  </si>
  <si>
    <t> E.Pohl </t>
  </si>
  <si>
    <t>2433900.556 </t>
  </si>
  <si>
    <t> 11.09.1951 01:20 </t>
  </si>
  <si>
    <t> -0.008 </t>
  </si>
  <si>
    <t>2433939.294 </t>
  </si>
  <si>
    <t> 19.10.1951 19:03 </t>
  </si>
  <si>
    <t>2434169.413 </t>
  </si>
  <si>
    <t> 05.06.1952 21:54 </t>
  </si>
  <si>
    <t> 0.003 </t>
  </si>
  <si>
    <t>BAVM 10 </t>
  </si>
  <si>
    <t>2434190.438 </t>
  </si>
  <si>
    <t> 26.06.1952 22:30 </t>
  </si>
  <si>
    <t> AAC 5.51 </t>
  </si>
  <si>
    <t>2434201.497 </t>
  </si>
  <si>
    <t> 07.07.1952 23:55 </t>
  </si>
  <si>
    <t>2434201.506 </t>
  </si>
  <si>
    <t> 08.07.1952 00:08 </t>
  </si>
  <si>
    <t>2434213.673 </t>
  </si>
  <si>
    <t> 20.07.1952 04:09 </t>
  </si>
  <si>
    <t> 0.009 </t>
  </si>
  <si>
    <t> J.Ashbrook </t>
  </si>
  <si>
    <t> AJ 57.259 </t>
  </si>
  <si>
    <t>2434222.519 </t>
  </si>
  <si>
    <t> 29.07.1952 00:27 </t>
  </si>
  <si>
    <t>2434253.499 </t>
  </si>
  <si>
    <t> 28.08.1952 23:58 </t>
  </si>
  <si>
    <t> 0.006 </t>
  </si>
  <si>
    <t>2434273.413 </t>
  </si>
  <si>
    <t> 17.09.1952 21:54 </t>
  </si>
  <si>
    <t>2434513.497 </t>
  </si>
  <si>
    <t> 15.05.1953 23:55 </t>
  </si>
  <si>
    <t> AAC 5.189 </t>
  </si>
  <si>
    <t>2434547.794 </t>
  </si>
  <si>
    <t> 19.06.1953 07:03 </t>
  </si>
  <si>
    <t>2434606.426 </t>
  </si>
  <si>
    <t> 16.08.1953 22:13 </t>
  </si>
  <si>
    <t>2434698.257 </t>
  </si>
  <si>
    <t> 16.11.1953 18:10 </t>
  </si>
  <si>
    <t>2434930.596 </t>
  </si>
  <si>
    <t> 07.07.1954 02:18 </t>
  </si>
  <si>
    <t>2434960.462 </t>
  </si>
  <si>
    <t> 05.08.1954 23:05 </t>
  </si>
  <si>
    <t> AAC 5.193 </t>
  </si>
  <si>
    <t>2435042.333 </t>
  </si>
  <si>
    <t> 26.10.1954 19:59 </t>
  </si>
  <si>
    <t>BAVM 12 </t>
  </si>
  <si>
    <t>2435052.297 </t>
  </si>
  <si>
    <t> 05.11.1954 19:07 </t>
  </si>
  <si>
    <t>2435283.531 </t>
  </si>
  <si>
    <t> 25.06.1955 00:44 </t>
  </si>
  <si>
    <t> 0.014 </t>
  </si>
  <si>
    <t>2435313.403 </t>
  </si>
  <si>
    <t> 24.07.1955 21:40 </t>
  </si>
  <si>
    <t> R.Rudolph </t>
  </si>
  <si>
    <t>2435355.430 </t>
  </si>
  <si>
    <t> 04.09.1955 22:19 </t>
  </si>
  <si>
    <t> -0.001 </t>
  </si>
  <si>
    <t> F.Dörr </t>
  </si>
  <si>
    <t>2435355.439 </t>
  </si>
  <si>
    <t> 04.09.1955 22:32 </t>
  </si>
  <si>
    <t>2435365.390 </t>
  </si>
  <si>
    <t> 14.09.1955 21:21 </t>
  </si>
  <si>
    <t> 0.002 </t>
  </si>
  <si>
    <t>2435365.402 </t>
  </si>
  <si>
    <t> 14.09.1955 21:38 </t>
  </si>
  <si>
    <t>2435375.342 </t>
  </si>
  <si>
    <t> 24.09.1955 20:12 </t>
  </si>
  <si>
    <t>2435376.458 </t>
  </si>
  <si>
    <t> 25.09.1955 22:59 </t>
  </si>
  <si>
    <t> AA 6.141 </t>
  </si>
  <si>
    <t>2435398.590 </t>
  </si>
  <si>
    <t> 18.10.1955 02:09 </t>
  </si>
  <si>
    <t> 0.011 </t>
  </si>
  <si>
    <t>2435427.348 </t>
  </si>
  <si>
    <t> 15.11.1955 20:21 </t>
  </si>
  <si>
    <t>2435699.520 </t>
  </si>
  <si>
    <t> 14.08.1956 00:28 </t>
  </si>
  <si>
    <t> AA 7.188 </t>
  </si>
  <si>
    <t>2435719.432 </t>
  </si>
  <si>
    <t> 02.09.1956 22:22 </t>
  </si>
  <si>
    <t>2436052.448 </t>
  </si>
  <si>
    <t> 01.08.1957 22:45 </t>
  </si>
  <si>
    <t>P </t>
  </si>
  <si>
    <t> H.Huth </t>
  </si>
  <si>
    <t> MVS 3.120 </t>
  </si>
  <si>
    <t>2436072.369 </t>
  </si>
  <si>
    <t> 21.08.1957 20:51 </t>
  </si>
  <si>
    <t>2436073.467 </t>
  </si>
  <si>
    <t> 22.08.1957 23:12 </t>
  </si>
  <si>
    <t> T.Neckel </t>
  </si>
  <si>
    <t> NAZ 11.30 </t>
  </si>
  <si>
    <t>2436073.468 </t>
  </si>
  <si>
    <t> 22.08.1957 23:13 </t>
  </si>
  <si>
    <t> AA 8.189 </t>
  </si>
  <si>
    <t>2436073.470 </t>
  </si>
  <si>
    <t> 22.08.1957 23:16 </t>
  </si>
  <si>
    <t>2436073.473 </t>
  </si>
  <si>
    <t> 22.08.1957 23:21 </t>
  </si>
  <si>
    <t> 0.013 </t>
  </si>
  <si>
    <t>2436082.314 </t>
  </si>
  <si>
    <t> 31.08.1957 19:32 </t>
  </si>
  <si>
    <t> Y.Alexandrovich </t>
  </si>
  <si>
    <t> AC 194.26 </t>
  </si>
  <si>
    <t>2436082.325 </t>
  </si>
  <si>
    <t> 31.08.1957 19:48 </t>
  </si>
  <si>
    <t> V.Makarov </t>
  </si>
  <si>
    <t> AC 187.16 </t>
  </si>
  <si>
    <t>2436344.528 </t>
  </si>
  <si>
    <t> 21.05.1958 00:40 </t>
  </si>
  <si>
    <t> AA 9.48 </t>
  </si>
  <si>
    <t>2436396.494 </t>
  </si>
  <si>
    <t> 11.07.1958 23:51 </t>
  </si>
  <si>
    <t> -0.024 </t>
  </si>
  <si>
    <t>2436447.417 </t>
  </si>
  <si>
    <t> 31.08.1958 22:00 </t>
  </si>
  <si>
    <t> H.Ganser </t>
  </si>
  <si>
    <t>BAVM 13 </t>
  </si>
  <si>
    <t>2436487.249 </t>
  </si>
  <si>
    <t> 10.10.1958 17:58 </t>
  </si>
  <si>
    <t>2436759.414 </t>
  </si>
  <si>
    <t> 09.07.1959 21:56 </t>
  </si>
  <si>
    <t> AA 10.69 </t>
  </si>
  <si>
    <t>2436780.430 </t>
  </si>
  <si>
    <t> 30.07.1959 22:19 </t>
  </si>
  <si>
    <t>2436821.375 </t>
  </si>
  <si>
    <t> 09.09.1959 21:00 </t>
  </si>
  <si>
    <t>2436821.388 </t>
  </si>
  <si>
    <t> 09.09.1959 21:18 </t>
  </si>
  <si>
    <t> 0.027 </t>
  </si>
  <si>
    <t> H.Busch </t>
  </si>
  <si>
    <t> HABZ 7 </t>
  </si>
  <si>
    <t>2436841.318 </t>
  </si>
  <si>
    <t> 29.09.1959 19:37 </t>
  </si>
  <si>
    <t> 0.042 </t>
  </si>
  <si>
    <t>2436842.384 </t>
  </si>
  <si>
    <t> 30.09.1959 21:12 </t>
  </si>
  <si>
    <t>2437499.5710 </t>
  </si>
  <si>
    <t> 19.07.1961 01:42 </t>
  </si>
  <si>
    <t> 0.0091 </t>
  </si>
  <si>
    <t>E </t>
  </si>
  <si>
    <t>?</t>
  </si>
  <si>
    <t> Cristaldi &amp; Walter </t>
  </si>
  <si>
    <t> AN 287.207 </t>
  </si>
  <si>
    <t>2437560.403 </t>
  </si>
  <si>
    <t> 17.09.1961 21:40 </t>
  </si>
  <si>
    <t> -0.009 </t>
  </si>
  <si>
    <t>2437790.551 </t>
  </si>
  <si>
    <t> 06.05.1962 01:13 </t>
  </si>
  <si>
    <t> 0.016 </t>
  </si>
  <si>
    <t> P.B.Lehmann </t>
  </si>
  <si>
    <t>BAVM 15 </t>
  </si>
  <si>
    <t>2437790.552 </t>
  </si>
  <si>
    <t> 06.05.1962 01:14 </t>
  </si>
  <si>
    <t> 0.017 </t>
  </si>
  <si>
    <t> J.Düball </t>
  </si>
  <si>
    <t>2437862.465 </t>
  </si>
  <si>
    <t> 16.07.1962 23:09 </t>
  </si>
  <si>
    <t> J.Reimann </t>
  </si>
  <si>
    <t>2437893.448 </t>
  </si>
  <si>
    <t> 16.08.1962 22:45 </t>
  </si>
  <si>
    <t> 0.021 </t>
  </si>
  <si>
    <t> H.Brancewicz </t>
  </si>
  <si>
    <t> AA 17.60 </t>
  </si>
  <si>
    <t>2437903.395 </t>
  </si>
  <si>
    <t> 26.08.1962 21:28 </t>
  </si>
  <si>
    <t> T.Lubowiecka </t>
  </si>
  <si>
    <t>2437903.396 </t>
  </si>
  <si>
    <t> 26.08.1962 21:30 </t>
  </si>
  <si>
    <t> P.Ahnert </t>
  </si>
  <si>
    <t> MVS 720 </t>
  </si>
  <si>
    <t>2437903.404 </t>
  </si>
  <si>
    <t> 26.08.1962 21:41 </t>
  </si>
  <si>
    <t> 0.020 </t>
  </si>
  <si>
    <t> E.Szeligiewicz </t>
  </si>
  <si>
    <t>2437903.412 </t>
  </si>
  <si>
    <t> 26.08.1962 21:53 </t>
  </si>
  <si>
    <t> 0.028 </t>
  </si>
  <si>
    <t>2437934.370 </t>
  </si>
  <si>
    <t> 26.09.1962 20:52 </t>
  </si>
  <si>
    <t>2437934.372 </t>
  </si>
  <si>
    <t> 26.09.1962 20:55 </t>
  </si>
  <si>
    <t> J.Masuch </t>
  </si>
  <si>
    <t>2437934.377 </t>
  </si>
  <si>
    <t> 26.09.1962 21:02 </t>
  </si>
  <si>
    <t> W.Braune </t>
  </si>
  <si>
    <t>2437934.378 </t>
  </si>
  <si>
    <t> 26.09.1962 21:04 </t>
  </si>
  <si>
    <t>2437944.332 </t>
  </si>
  <si>
    <t> 06.10.1962 19:58 </t>
  </si>
  <si>
    <t>2438288.410 </t>
  </si>
  <si>
    <t> 15.09.1963 21:50 </t>
  </si>
  <si>
    <t> H.Krüger </t>
  </si>
  <si>
    <t> AN 288.70 </t>
  </si>
  <si>
    <t>2438339.292 </t>
  </si>
  <si>
    <t> 05.11.1963 19:00 </t>
  </si>
  <si>
    <t>2438549.502 </t>
  </si>
  <si>
    <t> 03.06.1964 00:02 </t>
  </si>
  <si>
    <t>2438559.471 </t>
  </si>
  <si>
    <t> 12.06.1964 23:18 </t>
  </si>
  <si>
    <t> K.Carbol </t>
  </si>
  <si>
    <t> BRNO 6 </t>
  </si>
  <si>
    <t>2438620.333 </t>
  </si>
  <si>
    <t> 12.08.1964 19:59 </t>
  </si>
  <si>
    <t> 0.026 </t>
  </si>
  <si>
    <t> D.Eske </t>
  </si>
  <si>
    <t> AN 289.191 </t>
  </si>
  <si>
    <t> H.Hacisalihoglu </t>
  </si>
  <si>
    <t>2438652.405 </t>
  </si>
  <si>
    <t> 13.09.1964 21:43 </t>
  </si>
  <si>
    <t> E.Mundry </t>
  </si>
  <si>
    <t>BAVM 18 </t>
  </si>
  <si>
    <t>2438652.408 </t>
  </si>
  <si>
    <t> 13.09.1964 21:47 </t>
  </si>
  <si>
    <t> V.Orlovius </t>
  </si>
  <si>
    <t>2438673.427 </t>
  </si>
  <si>
    <t> 04.10.1964 22:14 </t>
  </si>
  <si>
    <t> AA 16.188 </t>
  </si>
  <si>
    <t>2438964.401 </t>
  </si>
  <si>
    <t> 22.07.1965 21:37 </t>
  </si>
  <si>
    <t> S.Bozkurt </t>
  </si>
  <si>
    <t>2438964.402 </t>
  </si>
  <si>
    <t> 22.07.1965 21:38 </t>
  </si>
  <si>
    <t> U.Akyol </t>
  </si>
  <si>
    <t>2438967.712 </t>
  </si>
  <si>
    <t> 26.07.1965 05:05 </t>
  </si>
  <si>
    <t> D.Williams </t>
  </si>
  <si>
    <t>IBVS 111 </t>
  </si>
  <si>
    <t>2438987.630 </t>
  </si>
  <si>
    <t> 15.08.1965 03:07 </t>
  </si>
  <si>
    <t> R.Monske </t>
  </si>
  <si>
    <t>IBVS 114 </t>
  </si>
  <si>
    <t>2439019.715 </t>
  </si>
  <si>
    <t> 16.09.1965 05:09 </t>
  </si>
  <si>
    <t> T.Cragg </t>
  </si>
  <si>
    <t>IBVS 119 </t>
  </si>
  <si>
    <t>2439029.670 </t>
  </si>
  <si>
    <t> 26.09.1965 04:04 </t>
  </si>
  <si>
    <t>2439036.309 </t>
  </si>
  <si>
    <t> 02.10.1965 19:24 </t>
  </si>
  <si>
    <t>2439046.262 </t>
  </si>
  <si>
    <t> 12.10.1965 18:17 </t>
  </si>
  <si>
    <t>2439050.693 </t>
  </si>
  <si>
    <t> 17.10.1965 04:37 </t>
  </si>
  <si>
    <t>2439057.323 </t>
  </si>
  <si>
    <t> 23.10.1965 19:45 </t>
  </si>
  <si>
    <t> J.Hübscher </t>
  </si>
  <si>
    <t>2439057.336 </t>
  </si>
  <si>
    <t> 23.10.1965 20:03 </t>
  </si>
  <si>
    <t> W.Eckert </t>
  </si>
  <si>
    <t>2439059.547 </t>
  </si>
  <si>
    <t> 26.10.1965 01:07 </t>
  </si>
  <si>
    <t>2439267.540 </t>
  </si>
  <si>
    <t> 22.05.1966 00:57 </t>
  </si>
  <si>
    <t> K.Locher </t>
  </si>
  <si>
    <t> ORI 98 </t>
  </si>
  <si>
    <t>2439300.720 </t>
  </si>
  <si>
    <t> 24.06.1966 05:16 </t>
  </si>
  <si>
    <t>IBVS 154 </t>
  </si>
  <si>
    <t>2439308.470 </t>
  </si>
  <si>
    <t> 01.07.1966 23:16 </t>
  </si>
  <si>
    <t>2439319.545 </t>
  </si>
  <si>
    <t> 13.07.1966 01:04 </t>
  </si>
  <si>
    <t>2439341.659 </t>
  </si>
  <si>
    <t> 04.08.1966 03:48 </t>
  </si>
  <si>
    <t>IBVS 180 </t>
  </si>
  <si>
    <t>2439342.769 </t>
  </si>
  <si>
    <t> 05.08.1966 06:27 </t>
  </si>
  <si>
    <t>2439350.522 </t>
  </si>
  <si>
    <t> 13.08.1966 00:31 </t>
  </si>
  <si>
    <t>2439360.475 </t>
  </si>
  <si>
    <t> 22.08.1966 23:24 </t>
  </si>
  <si>
    <t> AN 291.112 </t>
  </si>
  <si>
    <t>2439390.350 </t>
  </si>
  <si>
    <t> 21.09.1966 20:24 </t>
  </si>
  <si>
    <t> ORI 100 </t>
  </si>
  <si>
    <t>BAVM 23 </t>
  </si>
  <si>
    <t>2439401.420 </t>
  </si>
  <si>
    <t> 02.10.1966 22:04 </t>
  </si>
  <si>
    <t>2439664.720 </t>
  </si>
  <si>
    <t> 23.06.1967 05:16 </t>
  </si>
  <si>
    <t> M.Baldwin </t>
  </si>
  <si>
    <t>IBVS 247 </t>
  </si>
  <si>
    <t>2439674.680 </t>
  </si>
  <si>
    <t> 03.07.1967 04:19 </t>
  </si>
  <si>
    <t>2439675.781 </t>
  </si>
  <si>
    <t> 04.07.1967 06:44 </t>
  </si>
  <si>
    <t>2439703.454 </t>
  </si>
  <si>
    <t> 31.07.1967 22:53 </t>
  </si>
  <si>
    <t> M.Kurutac </t>
  </si>
  <si>
    <t>2439704.558 </t>
  </si>
  <si>
    <t> 02.08.1967 01:23 </t>
  </si>
  <si>
    <t> ORI 103 </t>
  </si>
  <si>
    <t>2439706.757 </t>
  </si>
  <si>
    <t> 04.08.1967 06:10 </t>
  </si>
  <si>
    <t>IBVS 795 </t>
  </si>
  <si>
    <t>2439715.617 </t>
  </si>
  <si>
    <t> 13.08.1967 02:48 </t>
  </si>
  <si>
    <t>2439716.720 </t>
  </si>
  <si>
    <t> 14.08.1967 05:16 </t>
  </si>
  <si>
    <t>2439736.635 </t>
  </si>
  <si>
    <t> 03.09.1967 03:14 </t>
  </si>
  <si>
    <t>2439737.739 </t>
  </si>
  <si>
    <t> 04.09.1967 05:44 </t>
  </si>
  <si>
    <t>2440067.429 </t>
  </si>
  <si>
    <t> 29.07.1968 22:17 </t>
  </si>
  <si>
    <t>2440067.440 </t>
  </si>
  <si>
    <t> 29.07.1968 22:33 </t>
  </si>
  <si>
    <t>2440067.441 </t>
  </si>
  <si>
    <t> 29.07.1968 22:35 </t>
  </si>
  <si>
    <t> H.-J.Blasberg </t>
  </si>
  <si>
    <t> MVS 5.85 </t>
  </si>
  <si>
    <t>2440070.760 </t>
  </si>
  <si>
    <t> 02.08.1968 06:14 </t>
  </si>
  <si>
    <t>2440119.444 </t>
  </si>
  <si>
    <t> 19.09.1968 22:39 </t>
  </si>
  <si>
    <t> R.Diethelm </t>
  </si>
  <si>
    <t> ORI 109 </t>
  </si>
  <si>
    <t>2440129.397 </t>
  </si>
  <si>
    <t> 29.09.1968 21:31 </t>
  </si>
  <si>
    <t>2440149.306 </t>
  </si>
  <si>
    <t> 19.10.1968 19:20 </t>
  </si>
  <si>
    <t>IBVS 456 </t>
  </si>
  <si>
    <t>2440390.502 </t>
  </si>
  <si>
    <t> 18.06.1969 00:02 </t>
  </si>
  <si>
    <t> ORI 114 </t>
  </si>
  <si>
    <t>2440421.4738 </t>
  </si>
  <si>
    <t> 18.07.1969 23:22 </t>
  </si>
  <si>
    <t> 0.0078 </t>
  </si>
  <si>
    <t> A.Caliskan </t>
  </si>
  <si>
    <t>2440442.487 </t>
  </si>
  <si>
    <t> 08.08.1969 23:41 </t>
  </si>
  <si>
    <t>BAVM 25 </t>
  </si>
  <si>
    <t>2440454.667 </t>
  </si>
  <si>
    <t> 21.08.1969 04:00 </t>
  </si>
  <si>
    <t> J.Bortle </t>
  </si>
  <si>
    <t>2440455.775 </t>
  </si>
  <si>
    <t> 22.08.1969 06:36 </t>
  </si>
  <si>
    <t>2440465.721 </t>
  </si>
  <si>
    <t> 01.09.1969 05:18 </t>
  </si>
  <si>
    <t>JAVSO 43, 77</t>
  </si>
  <si>
    <t>JAVSO..45..121</t>
  </si>
  <si>
    <t>JAVSO..44..164</t>
  </si>
  <si>
    <t>JAVSO..45..215</t>
  </si>
  <si>
    <t>JAVSO..46…79 (2018)</t>
  </si>
  <si>
    <t>2440465.728 </t>
  </si>
  <si>
    <t> 01.09.1969 05:28 </t>
  </si>
  <si>
    <t>2440475.686 </t>
  </si>
  <si>
    <t> 11.09.1969 04:27 </t>
  </si>
  <si>
    <t>2440483.435 </t>
  </si>
  <si>
    <t> 18.09.1969 22:26 </t>
  </si>
  <si>
    <t> M.Fernandes </t>
  </si>
  <si>
    <t>BAVM 26 </t>
  </si>
  <si>
    <t>2440493.388 </t>
  </si>
  <si>
    <t> 28.09.1969 21:18 </t>
  </si>
  <si>
    <t> ORI 115 </t>
  </si>
  <si>
    <t>2440503.347 </t>
  </si>
  <si>
    <t> 08.10.1969 20:19 </t>
  </si>
  <si>
    <t>2440523.270 </t>
  </si>
  <si>
    <t> 28.10.1969 18:28 </t>
  </si>
  <si>
    <t> 0.019 </t>
  </si>
  <si>
    <t> ORI 116 </t>
  </si>
  <si>
    <t>2440713.548 </t>
  </si>
  <si>
    <t> 07.05.1970 01:09 </t>
  </si>
  <si>
    <t> ORI 119 </t>
  </si>
  <si>
    <t>2440713.551 </t>
  </si>
  <si>
    <t> 07.05.1970 01:13 </t>
  </si>
  <si>
    <t>2440733.465 </t>
  </si>
  <si>
    <t> 26.05.1970 23:09 </t>
  </si>
  <si>
    <t>2440774.391 </t>
  </si>
  <si>
    <t> 06.07.1970 21:23 </t>
  </si>
  <si>
    <t> R.Germann </t>
  </si>
  <si>
    <t> ORI 120 </t>
  </si>
  <si>
    <t>2440774.400 </t>
  </si>
  <si>
    <t> 06.07.1970 21:36 </t>
  </si>
  <si>
    <t>2440775.519 </t>
  </si>
  <si>
    <t> 08.07.1970 00:27 </t>
  </si>
  <si>
    <t> B.Auberson </t>
  </si>
  <si>
    <t>2440785.478 </t>
  </si>
  <si>
    <t> 17.07.1970 23:28 </t>
  </si>
  <si>
    <t>2440795.428 </t>
  </si>
  <si>
    <t> 27.07.1970 22:16 </t>
  </si>
  <si>
    <t>2440795.431 </t>
  </si>
  <si>
    <t> 27.07.1970 22:20 </t>
  </si>
  <si>
    <t> H.Peter </t>
  </si>
  <si>
    <t>2440795.433 </t>
  </si>
  <si>
    <t> 27.07.1970 22:23 </t>
  </si>
  <si>
    <t>2440796.522 </t>
  </si>
  <si>
    <t> 29.07.1970 00:31 </t>
  </si>
  <si>
    <t>2440796.531 </t>
  </si>
  <si>
    <t> 29.07.1970 00:44 </t>
  </si>
  <si>
    <t>2440798.748 </t>
  </si>
  <si>
    <t> 31.07.1970 05:57 </t>
  </si>
  <si>
    <t> S.Cook </t>
  </si>
  <si>
    <t> AVSJ 4.87 </t>
  </si>
  <si>
    <t>2440805.374 </t>
  </si>
  <si>
    <t> 06.08.1970 20:58 </t>
  </si>
  <si>
    <t>2440805.380 </t>
  </si>
  <si>
    <t> 06.08.1970 21:07 </t>
  </si>
  <si>
    <t> ORI 121 </t>
  </si>
  <si>
    <t>2440805.391 </t>
  </si>
  <si>
    <t> 06.08.1970 21:23 </t>
  </si>
  <si>
    <t>2440806.494 </t>
  </si>
  <si>
    <t> 07.08.1970 23:51 </t>
  </si>
  <si>
    <t>2440836.360 </t>
  </si>
  <si>
    <t> 06.09.1970 20:38 </t>
  </si>
  <si>
    <t>2440836.366 </t>
  </si>
  <si>
    <t> 06.09.1970 20:47 </t>
  </si>
  <si>
    <t>2440847.432 </t>
  </si>
  <si>
    <t> 17.09.1970 22:22 </t>
  </si>
  <si>
    <t>2440850.750 </t>
  </si>
  <si>
    <t> 21.09.1970 06:00 </t>
  </si>
  <si>
    <t>2440857.377 </t>
  </si>
  <si>
    <t> 27.09.1970 21:02 </t>
  </si>
  <si>
    <t>2440857.378 </t>
  </si>
  <si>
    <t> 27.09.1970 21:04 </t>
  </si>
  <si>
    <t>2440857.383 </t>
  </si>
  <si>
    <t> 27.09.1970 21:11 </t>
  </si>
  <si>
    <t>2440869.560 </t>
  </si>
  <si>
    <t> 10.10.1970 01:26 </t>
  </si>
  <si>
    <t> D.Ortwein </t>
  </si>
  <si>
    <t>2440877.292 </t>
  </si>
  <si>
    <t> 17.10.1970 19:00 </t>
  </si>
  <si>
    <t>2440888.355 </t>
  </si>
  <si>
    <t> 28.10.1970 20:31 </t>
  </si>
  <si>
    <t> ORI 122 </t>
  </si>
  <si>
    <t>2440888.356 </t>
  </si>
  <si>
    <t> 28.10.1970 20:32 </t>
  </si>
  <si>
    <t>2440888.363 </t>
  </si>
  <si>
    <t> 28.10.1970 20:42 </t>
  </si>
  <si>
    <t>2441121.797 </t>
  </si>
  <si>
    <t> 19.06.1971 07:07 </t>
  </si>
  <si>
    <t> AVSJ 5.31 </t>
  </si>
  <si>
    <t>2441139.500 </t>
  </si>
  <si>
    <t> 07.07.1971 00:00 </t>
  </si>
  <si>
    <t> ORI 126 </t>
  </si>
  <si>
    <t>2441149.471 </t>
  </si>
  <si>
    <t> 16.07.1971 23:18 </t>
  </si>
  <si>
    <t> 0.018 </t>
  </si>
  <si>
    <t>2441159.4178 </t>
  </si>
  <si>
    <t> 26.07.1971 22:01 </t>
  </si>
  <si>
    <t> D.Hölzl </t>
  </si>
  <si>
    <t>IBVS 647 </t>
  </si>
  <si>
    <t>2441159.418 </t>
  </si>
  <si>
    <t>2441159.426 </t>
  </si>
  <si>
    <t> 26.07.1971 22:13 </t>
  </si>
  <si>
    <t> P.Frank </t>
  </si>
  <si>
    <t>2441159.427 </t>
  </si>
  <si>
    <t> 26.07.1971 22:14 </t>
  </si>
  <si>
    <t>2441169.374 </t>
  </si>
  <si>
    <t> 05.08.1971 20:58 </t>
  </si>
  <si>
    <t>2441180.442 </t>
  </si>
  <si>
    <t> 16.08.1971 22:36 </t>
  </si>
  <si>
    <t> W.Bischof </t>
  </si>
  <si>
    <t>2441180.448 </t>
  </si>
  <si>
    <t> 16.08.1971 22:45 </t>
  </si>
  <si>
    <t> ORI 129 </t>
  </si>
  <si>
    <t>2441193.715 </t>
  </si>
  <si>
    <t> 30.08.1971 05:09 </t>
  </si>
  <si>
    <t>2441200.352 </t>
  </si>
  <si>
    <t> 05.09.1971 20:26 </t>
  </si>
  <si>
    <t> ORI 127 </t>
  </si>
  <si>
    <t>2441200.355 </t>
  </si>
  <si>
    <t> 05.09.1971 20:31 </t>
  </si>
  <si>
    <t>2441210.3100 </t>
  </si>
  <si>
    <t> 15.09.1971 19:26 </t>
  </si>
  <si>
    <t> 0.0073 </t>
  </si>
  <si>
    <t> H.Karacan </t>
  </si>
  <si>
    <t>2441211.410 </t>
  </si>
  <si>
    <t> 16.09.1971 21:50 </t>
  </si>
  <si>
    <t> H.J.Bode </t>
  </si>
  <si>
    <t>2441221.380 </t>
  </si>
  <si>
    <t> 26.09.1971 21:07 </t>
  </si>
  <si>
    <t>2441221.386 </t>
  </si>
  <si>
    <t> 26.09.1971 21:15 </t>
  </si>
  <si>
    <t>2441231.335 </t>
  </si>
  <si>
    <t> 06.10.1971 20:02 </t>
  </si>
  <si>
    <t>2441231.339 </t>
  </si>
  <si>
    <t> 06.10.1971 20:08 </t>
  </si>
  <si>
    <t>2441232.436 </t>
  </si>
  <si>
    <t> 07.10.1971 22:27 </t>
  </si>
  <si>
    <t>2441234.658 </t>
  </si>
  <si>
    <t> 10.10.1971 03:47 </t>
  </si>
  <si>
    <t>2441241.287 </t>
  </si>
  <si>
    <t> 16.10.1971 18:53 </t>
  </si>
  <si>
    <t>2441241.304 </t>
  </si>
  <si>
    <t> 16.10.1971 19:17 </t>
  </si>
  <si>
    <t> 0.023 </t>
  </si>
  <si>
    <t>2441471.413 </t>
  </si>
  <si>
    <t> 02.06.1972 21:54 </t>
  </si>
  <si>
    <t> BBS 3 </t>
  </si>
  <si>
    <t>2441472.528 </t>
  </si>
  <si>
    <t> 04.06.1972 00:40 </t>
  </si>
  <si>
    <t>2441482.478 </t>
  </si>
  <si>
    <t> 13.06.1972 23:28 </t>
  </si>
  <si>
    <t>2441482.480 </t>
  </si>
  <si>
    <t> 13.06.1972 23:31 </t>
  </si>
  <si>
    <t>2441493.535 </t>
  </si>
  <si>
    <t> 25.06.1972 00:50 </t>
  </si>
  <si>
    <t>2441503.504 </t>
  </si>
  <si>
    <t> 05.07.1972 00:05 </t>
  </si>
  <si>
    <t> BBS 4 </t>
  </si>
  <si>
    <t>2441505.710 </t>
  </si>
  <si>
    <t> 07.07.1972 05:02 </t>
  </si>
  <si>
    <t>2441513.467 </t>
  </si>
  <si>
    <t> 14.07.1972 23:12 </t>
  </si>
  <si>
    <t>2441514.560 </t>
  </si>
  <si>
    <t> 16.07.1972 01:26 </t>
  </si>
  <si>
    <t> D.van Buren </t>
  </si>
  <si>
    <t>2441534.484 </t>
  </si>
  <si>
    <t> 04.08.1972 23:36 </t>
  </si>
  <si>
    <t> BBS 5 </t>
  </si>
  <si>
    <t>2441535.585 </t>
  </si>
  <si>
    <t> 06.08.1972 02:02 </t>
  </si>
  <si>
    <t>2441544.425 </t>
  </si>
  <si>
    <t> 14.08.1972 22:12 </t>
  </si>
  <si>
    <t> W.Zaluski </t>
  </si>
  <si>
    <t>IBVS 740 </t>
  </si>
  <si>
    <t>2441544.427 </t>
  </si>
  <si>
    <t> 14.08.1972 22:14 </t>
  </si>
  <si>
    <t> A.Maruszak </t>
  </si>
  <si>
    <t>2441544.430 </t>
  </si>
  <si>
    <t> 14.08.1972 22:19 </t>
  </si>
  <si>
    <t> P.Turkowski </t>
  </si>
  <si>
    <t>2441544.432 </t>
  </si>
  <si>
    <t> 14.08.1972 22:22 </t>
  </si>
  <si>
    <t> M.Trzyniec </t>
  </si>
  <si>
    <t>2441544.436 </t>
  </si>
  <si>
    <t> 14.08.1972 22:27 </t>
  </si>
  <si>
    <t> T.Bryczkowska </t>
  </si>
  <si>
    <t>2441544.437 </t>
  </si>
  <si>
    <t> 14.08.1972 22:29 </t>
  </si>
  <si>
    <t> L.Frasinski </t>
  </si>
  <si>
    <t>2441544.439 </t>
  </si>
  <si>
    <t> 14.08.1972 22:32 </t>
  </si>
  <si>
    <t> K.Drozd </t>
  </si>
  <si>
    <t>2441554.390 </t>
  </si>
  <si>
    <t> 24.08.1972 21:21 </t>
  </si>
  <si>
    <t>2441554.393 </t>
  </si>
  <si>
    <t> 24.08.1972 21:25 </t>
  </si>
  <si>
    <t>2441585.362 </t>
  </si>
  <si>
    <t> 24.09.1972 20:41 </t>
  </si>
  <si>
    <t>2441585.367 </t>
  </si>
  <si>
    <t> 24.09.1972 20:48 </t>
  </si>
  <si>
    <t>2441595.321 </t>
  </si>
  <si>
    <t> 04.10.1972 19:42 </t>
  </si>
  <si>
    <t> BBS 6 </t>
  </si>
  <si>
    <t>2441595.328 </t>
  </si>
  <si>
    <t> 04.10.1972 19:52 </t>
  </si>
  <si>
    <t>2441598.650 </t>
  </si>
  <si>
    <t> 08.10.1972 03:36 </t>
  </si>
  <si>
    <t> B.Small </t>
  </si>
  <si>
    <t>2441605.283 </t>
  </si>
  <si>
    <t> 14.10.1972 18:47 </t>
  </si>
  <si>
    <t>2441606.392 </t>
  </si>
  <si>
    <t> 15.10.1972 21:24 </t>
  </si>
  <si>
    <t>2441616.331 </t>
  </si>
  <si>
    <t> 25.10.1972 19:56 </t>
  </si>
  <si>
    <t> -0.007 </t>
  </si>
  <si>
    <t>2441616.347 </t>
  </si>
  <si>
    <t> 25.10.1972 20:19 </t>
  </si>
  <si>
    <t>2441626.304 </t>
  </si>
  <si>
    <t> 04.11.1972 19:17 </t>
  </si>
  <si>
    <t>2441650.648 </t>
  </si>
  <si>
    <t> 29.11.1972 03:33 </t>
  </si>
  <si>
    <t>2441657.269 </t>
  </si>
  <si>
    <t> 05.12.1972 18:27 </t>
  </si>
  <si>
    <t> -0.004 </t>
  </si>
  <si>
    <t> BBS 7 </t>
  </si>
  <si>
    <t>2441870.805 </t>
  </si>
  <si>
    <t> 07.07.1973 07:19 </t>
  </si>
  <si>
    <t> P.Atwood </t>
  </si>
  <si>
    <t> AVSJ 5.85 </t>
  </si>
  <si>
    <t>2441877.447 </t>
  </si>
  <si>
    <t> 13.07.1973 22:43 </t>
  </si>
  <si>
    <t> BBS 10 </t>
  </si>
  <si>
    <t>2441877.452 </t>
  </si>
  <si>
    <t> 13.07.1973 22:50 </t>
  </si>
  <si>
    <t>2441890.723 </t>
  </si>
  <si>
    <t> 27.07.1973 05:21 </t>
  </si>
  <si>
    <t>2441918.380 </t>
  </si>
  <si>
    <t> 23.08.1973 21:07 </t>
  </si>
  <si>
    <t> BBS 11 </t>
  </si>
  <si>
    <t>2441918.384 </t>
  </si>
  <si>
    <t> 23.08.1973 21:12 </t>
  </si>
  <si>
    <t>2441918.385 </t>
  </si>
  <si>
    <t> 23.08.1973 21:14 </t>
  </si>
  <si>
    <t>BAVM 28 </t>
  </si>
  <si>
    <t>2441918.392 </t>
  </si>
  <si>
    <t> 23.08.1973 21:24 </t>
  </si>
  <si>
    <t>2441928.342 </t>
  </si>
  <si>
    <t> 02.09.1973 20:12 </t>
  </si>
  <si>
    <t>2441939.409 </t>
  </si>
  <si>
    <t> 13.09.1973 21:48 </t>
  </si>
  <si>
    <t>2441941.616 </t>
  </si>
  <si>
    <t> 16.09.1973 02:47 </t>
  </si>
  <si>
    <t> E.Mayer </t>
  </si>
  <si>
    <t>2441959.327 </t>
  </si>
  <si>
    <t> 03.10.1973 19:50 </t>
  </si>
  <si>
    <t> BBS 12 </t>
  </si>
  <si>
    <t>2441961.530 </t>
  </si>
  <si>
    <t> 06.10.1973 00:43 </t>
  </si>
  <si>
    <t>2441972.597 </t>
  </si>
  <si>
    <t> 17.10.1973 02:19 </t>
  </si>
  <si>
    <t>2441982.552 </t>
  </si>
  <si>
    <t> 27.10.1973 01:14 </t>
  </si>
  <si>
    <t>2442139.653 </t>
  </si>
  <si>
    <t> 02.04.1974 03:40 </t>
  </si>
  <si>
    <t> BBS 15 </t>
  </si>
  <si>
    <t>2442200.515 </t>
  </si>
  <si>
    <t> 02.06.1974 00:21 </t>
  </si>
  <si>
    <t> BBS 16 </t>
  </si>
  <si>
    <t>2442220.416 </t>
  </si>
  <si>
    <t> 21.06.1974 21:59 </t>
  </si>
  <si>
    <t>2442251.402 </t>
  </si>
  <si>
    <t> 22.07.1974 21:38 </t>
  </si>
  <si>
    <t>2442302.311 </t>
  </si>
  <si>
    <t> 11.09.1974 19:27 </t>
  </si>
  <si>
    <t> BBS 17 </t>
  </si>
  <si>
    <t>2442303.396 </t>
  </si>
  <si>
    <t> 12.09.1974 21:30 </t>
  </si>
  <si>
    <t>2442303.399 </t>
  </si>
  <si>
    <t> 12.09.1974 21:34 </t>
  </si>
  <si>
    <t>2442303.408 </t>
  </si>
  <si>
    <t> 12.09.1974 21:47 </t>
  </si>
  <si>
    <t>2442305.612 </t>
  </si>
  <si>
    <t> 15.09.1974 02:41 </t>
  </si>
  <si>
    <t> AVSJ 6.25 </t>
  </si>
  <si>
    <t>2442306.727 </t>
  </si>
  <si>
    <t> 16.09.1974 05:26 </t>
  </si>
  <si>
    <t>2442375.303 </t>
  </si>
  <si>
    <t> 23.11.1974 19:16 </t>
  </si>
  <si>
    <t> BBS 18 </t>
  </si>
  <si>
    <t>2442385.242 </t>
  </si>
  <si>
    <t> 03.12.1974 17:48 </t>
  </si>
  <si>
    <t> -0.018 </t>
  </si>
  <si>
    <t> BBS 19 </t>
  </si>
  <si>
    <t>2442576.673 </t>
  </si>
  <si>
    <t> 13.06.1975 04:09 </t>
  </si>
  <si>
    <t> AVSJ 7.30 </t>
  </si>
  <si>
    <t>2442577.777 </t>
  </si>
  <si>
    <t> 14.06.1975 06:38 </t>
  </si>
  <si>
    <t> G.Wedemayer </t>
  </si>
  <si>
    <t>2442596.588 </t>
  </si>
  <si>
    <t> 03.07.1975 02:06 </t>
  </si>
  <si>
    <t> BBS 23 </t>
  </si>
  <si>
    <t>2442598.789 </t>
  </si>
  <si>
    <t> 05.07.1975 06:56 </t>
  </si>
  <si>
    <t>2442607.650 </t>
  </si>
  <si>
    <t> 14.07.1975 03:36 </t>
  </si>
  <si>
    <t>2442608.752 </t>
  </si>
  <si>
    <t> 15.07.1975 06:02 </t>
  </si>
  <si>
    <t>2442669.602 </t>
  </si>
  <si>
    <t> 14.09.1975 02:26 </t>
  </si>
  <si>
    <t>2442690.627 </t>
  </si>
  <si>
    <t> 05.10.1975 03:02 </t>
  </si>
  <si>
    <t>2442708.325 </t>
  </si>
  <si>
    <t> 22.10.1975 19:48 </t>
  </si>
  <si>
    <t> BBS 24 </t>
  </si>
  <si>
    <t>2442708.328 </t>
  </si>
  <si>
    <t> 22.10.1975 19:52 </t>
  </si>
  <si>
    <t>2442711.639 </t>
  </si>
  <si>
    <t> 26.10.1975 03:20 </t>
  </si>
  <si>
    <t> E.Halbach </t>
  </si>
  <si>
    <t>2442711.647 </t>
  </si>
  <si>
    <t> 26.10.1975 03:31 </t>
  </si>
  <si>
    <t> R.Zit </t>
  </si>
  <si>
    <t>2442920.746 </t>
  </si>
  <si>
    <t> 22.05.1976 05:54 </t>
  </si>
  <si>
    <t> AOEB 1 </t>
  </si>
  <si>
    <t>2442959.468 </t>
  </si>
  <si>
    <t> 29.06.1976 23:13 </t>
  </si>
  <si>
    <t> BBS 28 </t>
  </si>
  <si>
    <t>2442959.470 </t>
  </si>
  <si>
    <t> 29.06.1976 23:16 </t>
  </si>
  <si>
    <t>2442959.471 </t>
  </si>
  <si>
    <t> 29.06.1976 23:18 </t>
  </si>
  <si>
    <t>2442961.683 </t>
  </si>
  <si>
    <t> 02.07.1976 04:23 </t>
  </si>
  <si>
    <t>2442962.788 </t>
  </si>
  <si>
    <t> 03.07.1976 06:54 </t>
  </si>
  <si>
    <t> D.Ruokonen </t>
  </si>
  <si>
    <t>2442983.805 </t>
  </si>
  <si>
    <t> 24.07.1976 07:19 </t>
  </si>
  <si>
    <t>2442983.808 </t>
  </si>
  <si>
    <t> 24.07.1976 07:23 </t>
  </si>
  <si>
    <t> G.Samolyk </t>
  </si>
  <si>
    <t>2442992.658 </t>
  </si>
  <si>
    <t> 02.08.1976 03:47 </t>
  </si>
  <si>
    <t>2442993.767 </t>
  </si>
  <si>
    <t> 03.08.1976 06:24 </t>
  </si>
  <si>
    <t>2443011.471 </t>
  </si>
  <si>
    <t> 20.08.1976 23:18 </t>
  </si>
  <si>
    <t> D.Lichtenknecker </t>
  </si>
  <si>
    <t>BAVM 29 </t>
  </si>
  <si>
    <t>2443034.703 </t>
  </si>
  <si>
    <t> 13.09.1976 04:52 </t>
  </si>
  <si>
    <t>2443041.348 </t>
  </si>
  <si>
    <t> 19.09.1976 20:21 </t>
  </si>
  <si>
    <t>2443044.662 </t>
  </si>
  <si>
    <t> 23.09.1976 03:53 </t>
  </si>
  <si>
    <t>2443092.238 </t>
  </si>
  <si>
    <t> 09.11.1976 17:42 </t>
  </si>
  <si>
    <t> BBS 31 </t>
  </si>
  <si>
    <t>2443315.720 </t>
  </si>
  <si>
    <t> 21.06.1977 05:16 </t>
  </si>
  <si>
    <t>2443315.722 </t>
  </si>
  <si>
    <t> 21.06.1977 05:19 </t>
  </si>
  <si>
    <t>2443315.723 </t>
  </si>
  <si>
    <t> 21.06.1977 05:21 </t>
  </si>
  <si>
    <t>2443347.798 </t>
  </si>
  <si>
    <t> 23.07.1977 07:09 </t>
  </si>
  <si>
    <t>2443357.751 </t>
  </si>
  <si>
    <t> 02.08.1977 06:01 </t>
  </si>
  <si>
    <t>IBVS 6196</t>
  </si>
  <si>
    <t>VSB 060</t>
  </si>
  <si>
    <t>2443397.591 </t>
  </si>
  <si>
    <t> 11.09.1977 02:11 </t>
  </si>
  <si>
    <t>2443398.689 </t>
  </si>
  <si>
    <t> 12.09.1977 04:32 </t>
  </si>
  <si>
    <t>2443436.303 </t>
  </si>
  <si>
    <t> 19.10.1977 19:16 </t>
  </si>
  <si>
    <t> BBS 35 </t>
  </si>
  <si>
    <t>2443436.316 </t>
  </si>
  <si>
    <t> 19.10.1977 19:35 </t>
  </si>
  <si>
    <t>2443446.251 </t>
  </si>
  <si>
    <t> 29.10.1977 18:01 </t>
  </si>
  <si>
    <t> -0.011 </t>
  </si>
  <si>
    <t> A.Royer </t>
  </si>
  <si>
    <t> BBS 36 </t>
  </si>
  <si>
    <t>2443457.310 </t>
  </si>
  <si>
    <t> 09.11.1977 19:26 </t>
  </si>
  <si>
    <t> -0.016 </t>
  </si>
  <si>
    <t>2443498.268 </t>
  </si>
  <si>
    <t> 20.12.1977 18:25 </t>
  </si>
  <si>
    <t>2443616.653 </t>
  </si>
  <si>
    <t> 18.04.1978 03:40 </t>
  </si>
  <si>
    <t> BBS 37 </t>
  </si>
  <si>
    <t>2443669.758 </t>
  </si>
  <si>
    <t> 10.06.1978 06:11 </t>
  </si>
  <si>
    <t>2443700.733 </t>
  </si>
  <si>
    <t> 11.07.1978 05:35 </t>
  </si>
  <si>
    <t>2443718.431 </t>
  </si>
  <si>
    <t> 28.07.1978 22:20 </t>
  </si>
  <si>
    <t> P.Wils </t>
  </si>
  <si>
    <t>2443721.751 </t>
  </si>
  <si>
    <t> 01.08.1978 06:01 </t>
  </si>
  <si>
    <t>2443739.459 </t>
  </si>
  <si>
    <t> 18.08.1978 23:00 </t>
  </si>
  <si>
    <t> BBS 38 </t>
  </si>
  <si>
    <t>2443749.416 </t>
  </si>
  <si>
    <t> 28.08.1978 21:59 </t>
  </si>
  <si>
    <t>BAVM 31 </t>
  </si>
  <si>
    <t>2443749.425 </t>
  </si>
  <si>
    <t> 28.08.1978 22:12 </t>
  </si>
  <si>
    <t>2443790.353 </t>
  </si>
  <si>
    <t> 08.10.1978 20:28 </t>
  </si>
  <si>
    <t> BBS 39 </t>
  </si>
  <si>
    <t>2443811.376 </t>
  </si>
  <si>
    <t> 29.10.1978 21:01 </t>
  </si>
  <si>
    <t>2443831.282 </t>
  </si>
  <si>
    <t> 18.11.1978 18:46 </t>
  </si>
  <si>
    <t> BBS 40 </t>
  </si>
  <si>
    <t>2444072.476 </t>
  </si>
  <si>
    <t> 17.07.1979 23:25 </t>
  </si>
  <si>
    <t> BBS 44 </t>
  </si>
  <si>
    <t>2444082.431 </t>
  </si>
  <si>
    <t> 27.07.1979 22:20 </t>
  </si>
  <si>
    <t>2444082.435 </t>
  </si>
  <si>
    <t> 27.07.1979 22:26 </t>
  </si>
  <si>
    <t>2444103.454 </t>
  </si>
  <si>
    <t> 17.08.1979 22:53 </t>
  </si>
  <si>
    <t> D.Peczek </t>
  </si>
  <si>
    <t> MVS 9.18 </t>
  </si>
  <si>
    <t>2444103.461 </t>
  </si>
  <si>
    <t> 17.08.1979 23:03 </t>
  </si>
  <si>
    <t> A.Trebacz </t>
  </si>
  <si>
    <t>2444103.472 </t>
  </si>
  <si>
    <t> 17.08.1979 23:19 </t>
  </si>
  <si>
    <t> 0.031 </t>
  </si>
  <si>
    <t> K.Chyzy </t>
  </si>
  <si>
    <t>2444123.362 </t>
  </si>
  <si>
    <t> 06.09.1979 20:41 </t>
  </si>
  <si>
    <t> BBS 45 </t>
  </si>
  <si>
    <t>2444133.326 </t>
  </si>
  <si>
    <t> 16.09.1979 19:49 </t>
  </si>
  <si>
    <t>2444134.419 </t>
  </si>
  <si>
    <t> 17.09.1979 22:03 </t>
  </si>
  <si>
    <t>2444143.278 </t>
  </si>
  <si>
    <t> 26.09.1979 18:40 </t>
  </si>
  <si>
    <t>2444165.404 </t>
  </si>
  <si>
    <t> 18.10.1979 21:41 </t>
  </si>
  <si>
    <t>2444385.584 </t>
  </si>
  <si>
    <t> 26.05.1980 02:00 </t>
  </si>
  <si>
    <t> BBS 48 </t>
  </si>
  <si>
    <t>2444407.704 </t>
  </si>
  <si>
    <t> 17.06.1980 04:53 </t>
  </si>
  <si>
    <t> G.Hanson </t>
  </si>
  <si>
    <t>2444425.406 </t>
  </si>
  <si>
    <t> 04.07.1980 21:44 </t>
  </si>
  <si>
    <t> BBS 49 </t>
  </si>
  <si>
    <t>2444437.564 </t>
  </si>
  <si>
    <t> 17.07.1980 01:32 </t>
  </si>
  <si>
    <t>2444466.339 </t>
  </si>
  <si>
    <t> 14.08.1980 20:08 </t>
  </si>
  <si>
    <t>2444477.401 </t>
  </si>
  <si>
    <t> 25.08.1980 21:37 </t>
  </si>
  <si>
    <t>2444477.402 </t>
  </si>
  <si>
    <t> 25.08.1980 21:38 </t>
  </si>
  <si>
    <t>2444487.352 </t>
  </si>
  <si>
    <t> 04.09.1980 20:26 </t>
  </si>
  <si>
    <t> BBS 50 </t>
  </si>
  <si>
    <t>2444497.314 </t>
  </si>
  <si>
    <t> 14.09.1980 19:32 </t>
  </si>
  <si>
    <t>2444507.278 </t>
  </si>
  <si>
    <t> 24.09.1980 18:40 </t>
  </si>
  <si>
    <t>2444539.353 </t>
  </si>
  <si>
    <t> 26.10.1980 20:28 </t>
  </si>
  <si>
    <t> BBS 51 </t>
  </si>
  <si>
    <t>2444569.227 </t>
  </si>
  <si>
    <t> 25.11.1980 17:26 </t>
  </si>
  <si>
    <t>2444762.841 </t>
  </si>
  <si>
    <t> 07.06.1981 08:11 </t>
  </si>
  <si>
    <t>2444779.438 </t>
  </si>
  <si>
    <t> 23.06.1981 22:30 </t>
  </si>
  <si>
    <t> BBS 55 </t>
  </si>
  <si>
    <t>2444782.763 </t>
  </si>
  <si>
    <t> 27.06.1981 06:18 </t>
  </si>
  <si>
    <t>2444783.867 </t>
  </si>
  <si>
    <t> 28.06.1981 08:48 </t>
  </si>
  <si>
    <t> L.Cook </t>
  </si>
  <si>
    <t>2444792.724 </t>
  </si>
  <si>
    <t> 07.07.1981 05:22 </t>
  </si>
  <si>
    <t>2444821.472 </t>
  </si>
  <si>
    <t> 04.08.1981 23:19 </t>
  </si>
  <si>
    <t> J.Szymanski </t>
  </si>
  <si>
    <t> MVS 9.89 </t>
  </si>
  <si>
    <t>2444821.474 </t>
  </si>
  <si>
    <t> 04.08.1981 23:22 </t>
  </si>
  <si>
    <t> T.Sendyka </t>
  </si>
  <si>
    <t>2444821.476 </t>
  </si>
  <si>
    <t> 04.08.1981 23:25 </t>
  </si>
  <si>
    <t> T.Bochnia </t>
  </si>
  <si>
    <t> M.Kulczak </t>
  </si>
  <si>
    <t>2444821.480 </t>
  </si>
  <si>
    <t> 04.08.1981 23:31 </t>
  </si>
  <si>
    <t>2444821.481 </t>
  </si>
  <si>
    <t> 04.08.1981 23:32 </t>
  </si>
  <si>
    <t> E.Kuczawska </t>
  </si>
  <si>
    <t> D.Lis </t>
  </si>
  <si>
    <t>2444821.482 </t>
  </si>
  <si>
    <t> 04.08.1981 23:34 </t>
  </si>
  <si>
    <t> Z.Langier </t>
  </si>
  <si>
    <t>2444821.483 </t>
  </si>
  <si>
    <t> 04.08.1981 23:35 </t>
  </si>
  <si>
    <t> M.Awdankiewicz </t>
  </si>
  <si>
    <t>2444821.485 </t>
  </si>
  <si>
    <t> 04.08.1981 23:38 </t>
  </si>
  <si>
    <t> L.Barski </t>
  </si>
  <si>
    <t> P.Jochym </t>
  </si>
  <si>
    <t>2444821.487 </t>
  </si>
  <si>
    <t> 04.08.1981 23:41 </t>
  </si>
  <si>
    <t> H.Wojtas </t>
  </si>
  <si>
    <t>2444841.396 </t>
  </si>
  <si>
    <t> 24.08.1981 21:30 </t>
  </si>
  <si>
    <t> BBS 56 </t>
  </si>
  <si>
    <t>2444845.818 </t>
  </si>
  <si>
    <t> 29.08.1981 07:37 </t>
  </si>
  <si>
    <t>2444854.664 </t>
  </si>
  <si>
    <t> 07.09.1981 03:56 </t>
  </si>
  <si>
    <t>2444875.692 </t>
  </si>
  <si>
    <t> 28.09.1981 04:36 </t>
  </si>
  <si>
    <t>2444913.305 </t>
  </si>
  <si>
    <t> 04.11.1981 19:19 </t>
  </si>
  <si>
    <t> BBS 57 </t>
  </si>
  <si>
    <t>2445092.541 </t>
  </si>
  <si>
    <t> 03.05.1982 00:59 </t>
  </si>
  <si>
    <t> BBS 60 </t>
  </si>
  <si>
    <t>2445112.451 </t>
  </si>
  <si>
    <t> 22.05.1982 22:49 </t>
  </si>
  <si>
    <t> G.Mavrofridis </t>
  </si>
  <si>
    <t>2445112.456 </t>
  </si>
  <si>
    <t> 22.05.1982 22:56 </t>
  </si>
  <si>
    <t> G.Stefanopoulos </t>
  </si>
  <si>
    <t> BBS 61 </t>
  </si>
  <si>
    <t>2445163.346 </t>
  </si>
  <si>
    <t> 12.07.1982 20:18 </t>
  </si>
  <si>
    <t>2445164.456 </t>
  </si>
  <si>
    <t> 13.07.1982 22:56 </t>
  </si>
  <si>
    <t> BRNO 26 </t>
  </si>
  <si>
    <t>2445165.551 </t>
  </si>
  <si>
    <t> 15.07.1982 01:13 </t>
  </si>
  <si>
    <t>2445198.753 </t>
  </si>
  <si>
    <t> 17.08.1982 06:04 </t>
  </si>
  <si>
    <t>2445216.450 </t>
  </si>
  <si>
    <t> 03.09.1982 22:48 </t>
  </si>
  <si>
    <t> BBS 62 </t>
  </si>
  <si>
    <t>2445225.301 </t>
  </si>
  <si>
    <t> 12.09.1982 19:13 </t>
  </si>
  <si>
    <t>2445539.513 </t>
  </si>
  <si>
    <t> 24.07.1983 00:18 </t>
  </si>
  <si>
    <t>BAVM 38 </t>
  </si>
  <si>
    <t>2445590.393 </t>
  </si>
  <si>
    <t> 12.09.1983 21:25 </t>
  </si>
  <si>
    <t> N.Stoikidis </t>
  </si>
  <si>
    <t> BBS 68 </t>
  </si>
  <si>
    <t>2445590.406 </t>
  </si>
  <si>
    <t> 12.09.1983 21:44 </t>
  </si>
  <si>
    <t> A.Parris </t>
  </si>
  <si>
    <t>2445611.423 </t>
  </si>
  <si>
    <t> 03.10.1983 22:09 </t>
  </si>
  <si>
    <t> BBS 69 </t>
  </si>
  <si>
    <t>2445631.337 </t>
  </si>
  <si>
    <t> 23.10.1983 20:05 </t>
  </si>
  <si>
    <t>2445651.250 </t>
  </si>
  <si>
    <t> 12.11.1983 18:00 </t>
  </si>
  <si>
    <t>2445871.417 </t>
  </si>
  <si>
    <t> 19.06.1984 22:00 </t>
  </si>
  <si>
    <t> BBS 72 </t>
  </si>
  <si>
    <t>2445882.4811 </t>
  </si>
  <si>
    <t> 30.06.1984 23:32 </t>
  </si>
  <si>
    <t> 0.0083 </t>
  </si>
  <si>
    <t> BBS 72/100 </t>
  </si>
  <si>
    <t>2445892.435 </t>
  </si>
  <si>
    <t> 10.07.1984 22:26 </t>
  </si>
  <si>
    <t> BBS 73 </t>
  </si>
  <si>
    <t>2445913.456 </t>
  </si>
  <si>
    <t> 31.07.1984 22:56 </t>
  </si>
  <si>
    <t> M.Berka </t>
  </si>
  <si>
    <t> BRNO 27 </t>
  </si>
  <si>
    <t> V.Svoboda </t>
  </si>
  <si>
    <t>2445913.457 </t>
  </si>
  <si>
    <t> 31.07.1984 22:58 </t>
  </si>
  <si>
    <t> E.Kobzova </t>
  </si>
  <si>
    <t>2445913.459 </t>
  </si>
  <si>
    <t> 31.07.1984 23:00 </t>
  </si>
  <si>
    <t> L.Kalab </t>
  </si>
  <si>
    <t> L.Sedlak </t>
  </si>
  <si>
    <t>2445913.461 </t>
  </si>
  <si>
    <t> 31.07.1984 23:03 </t>
  </si>
  <si>
    <t> P.Lutcha </t>
  </si>
  <si>
    <t> M.Zejda </t>
  </si>
  <si>
    <t>2445913.462 </t>
  </si>
  <si>
    <t> 31.07.1984 23:05 </t>
  </si>
  <si>
    <t> P.Hajek </t>
  </si>
  <si>
    <t> P.Neugebauer </t>
  </si>
  <si>
    <t>2445913.463 </t>
  </si>
  <si>
    <t> 31.07.1984 23:06 </t>
  </si>
  <si>
    <t> J.Tesar </t>
  </si>
  <si>
    <t>2445913.464 </t>
  </si>
  <si>
    <t> 31.07.1984 23:08 </t>
  </si>
  <si>
    <t> P.Svoboda </t>
  </si>
  <si>
    <t>2445913.465 </t>
  </si>
  <si>
    <t> 31.07.1984 23:09 </t>
  </si>
  <si>
    <t> V.Bulant </t>
  </si>
  <si>
    <t>2445913.467 </t>
  </si>
  <si>
    <t> 31.07.1984 23:12 </t>
  </si>
  <si>
    <t> R.Pleskac </t>
  </si>
  <si>
    <t>2445913.468 </t>
  </si>
  <si>
    <t> 31.07.1984 23:13 </t>
  </si>
  <si>
    <t> P.Troubil </t>
  </si>
  <si>
    <t>2445933.378 </t>
  </si>
  <si>
    <t> 20.08.1984 21:04 </t>
  </si>
  <si>
    <t>2445934.480 </t>
  </si>
  <si>
    <t> 21.08.1984 23:31 </t>
  </si>
  <si>
    <t>2445934.481 </t>
  </si>
  <si>
    <t> 21.08.1984 23:32 </t>
  </si>
  <si>
    <t> T.Brelstaff </t>
  </si>
  <si>
    <t> VSSC 61.16 </t>
  </si>
  <si>
    <t>2445944.439 </t>
  </si>
  <si>
    <t> 31.08.1984 22:32 </t>
  </si>
  <si>
    <t> Z.Kozlik </t>
  </si>
  <si>
    <t>2445944.443 </t>
  </si>
  <si>
    <t> 31.08.1984 22:37 </t>
  </si>
  <si>
    <t> J.Borovicka </t>
  </si>
  <si>
    <t>2445956.610 </t>
  </si>
  <si>
    <t> 13.09.1984 02:38 </t>
  </si>
  <si>
    <t>2445956.611 </t>
  </si>
  <si>
    <t> 13.09.1984 02:39 </t>
  </si>
  <si>
    <t>2445974.307 </t>
  </si>
  <si>
    <t> 30.09.1984 19:22 </t>
  </si>
  <si>
    <t>2445977.630 </t>
  </si>
  <si>
    <t> 04.10.1984 03:07 </t>
  </si>
  <si>
    <t>2446018.564 </t>
  </si>
  <si>
    <t> 14.11.1984 01:32 </t>
  </si>
  <si>
    <t>2446028.522 </t>
  </si>
  <si>
    <t> 24.11.1984 00:31 </t>
  </si>
  <si>
    <t>2446204.439 </t>
  </si>
  <si>
    <t> 18.05.1985 22:32 </t>
  </si>
  <si>
    <t> C.Vafiadis </t>
  </si>
  <si>
    <t> BBS 77 </t>
  </si>
  <si>
    <t>2446204.440 </t>
  </si>
  <si>
    <t> 18.05.1985 22:33 </t>
  </si>
  <si>
    <t>2446205.541 </t>
  </si>
  <si>
    <t> 20.05.1985 00:59 </t>
  </si>
  <si>
    <t>BAVM 39 </t>
  </si>
  <si>
    <t>2446228.775 </t>
  </si>
  <si>
    <t> 12.06.1985 06:36 </t>
  </si>
  <si>
    <t> R.Hill </t>
  </si>
  <si>
    <t>2446235.404 </t>
  </si>
  <si>
    <t> 18.06.1985 21:41 </t>
  </si>
  <si>
    <t>2446255.327 </t>
  </si>
  <si>
    <t> 08.07.1985 19:50 </t>
  </si>
  <si>
    <t> BBS 78 </t>
  </si>
  <si>
    <t>2446260.854 </t>
  </si>
  <si>
    <t> 14.07.1985 08:29 </t>
  </si>
  <si>
    <t>2446263.074 </t>
  </si>
  <si>
    <t> 16.07.1985 13:46 </t>
  </si>
  <si>
    <t> T.Kato </t>
  </si>
  <si>
    <t>VSB 47 </t>
  </si>
  <si>
    <t>2446280.759 </t>
  </si>
  <si>
    <t> 03.08.1985 06:12 </t>
  </si>
  <si>
    <t>2446287.408 </t>
  </si>
  <si>
    <t> 09.08.1985 21:47 </t>
  </si>
  <si>
    <t>2446290.729 </t>
  </si>
  <si>
    <t> 13.08.1985 05:29 </t>
  </si>
  <si>
    <t>2446291.829 </t>
  </si>
  <si>
    <t> 14.08.1985 07:53 </t>
  </si>
  <si>
    <t>2446297.368 </t>
  </si>
  <si>
    <t> 19.08.1985 20:49 </t>
  </si>
  <si>
    <t>2446297.374 </t>
  </si>
  <si>
    <t> 19.08.1985 20:58 </t>
  </si>
  <si>
    <t> M.Lenz </t>
  </si>
  <si>
    <t>2446298.469 </t>
  </si>
  <si>
    <t> 20.08.1985 23:15 </t>
  </si>
  <si>
    <t>2446298.470 </t>
  </si>
  <si>
    <t> 20.08.1985 23:16 </t>
  </si>
  <si>
    <t>2446298.471 </t>
  </si>
  <si>
    <t> 20.08.1985 23:18 </t>
  </si>
  <si>
    <t> J.Safar </t>
  </si>
  <si>
    <t>2446298.472 </t>
  </si>
  <si>
    <t> 20.08.1985 23:19 </t>
  </si>
  <si>
    <t>2446298.476 </t>
  </si>
  <si>
    <t> 20.08.1985 23:25 </t>
  </si>
  <si>
    <t>2446298.477 </t>
  </si>
  <si>
    <t> 20.08.1985 23:26 </t>
  </si>
  <si>
    <t> D.Hanzl </t>
  </si>
  <si>
    <t> P.Vilcak </t>
  </si>
  <si>
    <t>2446298.478 </t>
  </si>
  <si>
    <t> 20.08.1985 23:28 </t>
  </si>
  <si>
    <t>2446308.438 </t>
  </si>
  <si>
    <t> 30.08.1985 22:30 </t>
  </si>
  <si>
    <t> A.Kokes </t>
  </si>
  <si>
    <t>2446310.646 </t>
  </si>
  <si>
    <t> 02.09.1985 03:30 </t>
  </si>
  <si>
    <t>2446311.752 </t>
  </si>
  <si>
    <t> 03.09.1985 06:02 </t>
  </si>
  <si>
    <t>2446318.381 </t>
  </si>
  <si>
    <t> 09.09.1985 21:08 </t>
  </si>
  <si>
    <t> O.Grögel </t>
  </si>
  <si>
    <t>BAVM 43 </t>
  </si>
  <si>
    <t>2446321.707 </t>
  </si>
  <si>
    <t> 13.09.1985 04:58 </t>
  </si>
  <si>
    <t>2446328.347 </t>
  </si>
  <si>
    <t> 19.09.1985 20:19 </t>
  </si>
  <si>
    <t>2446338.300 </t>
  </si>
  <si>
    <t> 29.09.1985 19:12 </t>
  </si>
  <si>
    <t>2446339.409 </t>
  </si>
  <si>
    <t> 30.09.1985 21:48 </t>
  </si>
  <si>
    <t> J.Schmidt </t>
  </si>
  <si>
    <t>2446380.339 </t>
  </si>
  <si>
    <t> 10.11.1985 20:08 </t>
  </si>
  <si>
    <t> VSSC 63.21 </t>
  </si>
  <si>
    <t>2446610.470 </t>
  </si>
  <si>
    <t> 28.06.1986 23:16 </t>
  </si>
  <si>
    <t> W.Quester </t>
  </si>
  <si>
    <t>BAVM 46 </t>
  </si>
  <si>
    <t>2446610.471 </t>
  </si>
  <si>
    <t> 28.06.1986 23:18 </t>
  </si>
  <si>
    <t> D.Alteweier </t>
  </si>
  <si>
    <t>2446623.746 </t>
  </si>
  <si>
    <t> 12.07.1986 05:54 </t>
  </si>
  <si>
    <t>2446681.279 </t>
  </si>
  <si>
    <t> 07.09.1986 18:41 </t>
  </si>
  <si>
    <t> BBS 81 </t>
  </si>
  <si>
    <t>2446692.343 </t>
  </si>
  <si>
    <t> 18.09.1986 20:13 </t>
  </si>
  <si>
    <t>2446713.350 </t>
  </si>
  <si>
    <t> 09.10.1986 20:24 </t>
  </si>
  <si>
    <t>2446963.399 </t>
  </si>
  <si>
    <t> 16.06.1987 21:34 </t>
  </si>
  <si>
    <t> J.Isles </t>
  </si>
  <si>
    <t> VSSC 70.18 </t>
  </si>
  <si>
    <t>2446964.500 </t>
  </si>
  <si>
    <t> 18.06.1987 00:00 </t>
  </si>
  <si>
    <t>2446973.357 </t>
  </si>
  <si>
    <t> 26.06.1987 20:34 </t>
  </si>
  <si>
    <t>VSB_061</t>
  </si>
  <si>
    <t>OEJV 0179</t>
  </si>
  <si>
    <t> BBS 84 </t>
  </si>
  <si>
    <t>2446974.468 </t>
  </si>
  <si>
    <t> 27.06.1987 23:13 </t>
  </si>
  <si>
    <t>2446997.698 </t>
  </si>
  <si>
    <t> 21.07.1987 04:45 </t>
  </si>
  <si>
    <t>2447005.447 </t>
  </si>
  <si>
    <t> 28.07.1987 22:43 </t>
  </si>
  <si>
    <t> BBS 86 </t>
  </si>
  <si>
    <t>2447056.333 </t>
  </si>
  <si>
    <t> 17.09.1987 19:59 </t>
  </si>
  <si>
    <t>2447056.336 </t>
  </si>
  <si>
    <t> 17.09.1987 20:03 </t>
  </si>
  <si>
    <t> A.Paschke </t>
  </si>
  <si>
    <t>2447087.345 </t>
  </si>
  <si>
    <t> 18.10.1987 20:16 </t>
  </si>
  <si>
    <t> 0.043 </t>
  </si>
  <si>
    <t>2447349.519 </t>
  </si>
  <si>
    <t> 07.07.1988 00:27 </t>
  </si>
  <si>
    <t> W.Kriebel </t>
  </si>
  <si>
    <t>BAVM 52 </t>
  </si>
  <si>
    <t>2447359.476 </t>
  </si>
  <si>
    <t> 16.07.1988 23:25 </t>
  </si>
  <si>
    <t> J.Shilhan </t>
  </si>
  <si>
    <t> BRNO 30 </t>
  </si>
  <si>
    <t>2447359.485 </t>
  </si>
  <si>
    <t> 16.07.1988 23:38 </t>
  </si>
  <si>
    <t> J.Skubal </t>
  </si>
  <si>
    <t>2447369.432 </t>
  </si>
  <si>
    <t> 26.07.1988 22:22 </t>
  </si>
  <si>
    <t>2447369.443 </t>
  </si>
  <si>
    <t> 26.07.1988 22:37 </t>
  </si>
  <si>
    <t> R.Schnellingerova </t>
  </si>
  <si>
    <t>2447379.392 </t>
  </si>
  <si>
    <t> 05.08.1988 21:24 </t>
  </si>
  <si>
    <t> BBS 89 </t>
  </si>
  <si>
    <t>2447380.490 </t>
  </si>
  <si>
    <t> 06.08.1988 23:45 </t>
  </si>
  <si>
    <t> Moschner&amp;Kleikamp </t>
  </si>
  <si>
    <t>2447380.494 </t>
  </si>
  <si>
    <t> 06.08.1988 23:51 </t>
  </si>
  <si>
    <t> A.Epple </t>
  </si>
  <si>
    <t>2447380.495 </t>
  </si>
  <si>
    <t> 06.08.1988 23:52 </t>
  </si>
  <si>
    <t>2447380.498 </t>
  </si>
  <si>
    <t> 06.08.1988 23:57 </t>
  </si>
  <si>
    <t> D.Conner </t>
  </si>
  <si>
    <t> VSSC 72.24 </t>
  </si>
  <si>
    <t>2447382.707 </t>
  </si>
  <si>
    <t> 09.08.1988 04:58 </t>
  </si>
  <si>
    <t>2447390.4535 </t>
  </si>
  <si>
    <t> 16.08.1988 22:53 </t>
  </si>
  <si>
    <t> 0.0082 </t>
  </si>
  <si>
    <t>B;V</t>
  </si>
  <si>
    <t>2447393.764 </t>
  </si>
  <si>
    <t> 20.08.1988 06:20 </t>
  </si>
  <si>
    <t>2447411.476 </t>
  </si>
  <si>
    <t> 06.09.1988 23:25 </t>
  </si>
  <si>
    <t> G.Kirby </t>
  </si>
  <si>
    <t>2447412.579 </t>
  </si>
  <si>
    <t> 08.09.1988 01:53 </t>
  </si>
  <si>
    <t> B.Lux </t>
  </si>
  <si>
    <t>2447413.685 </t>
  </si>
  <si>
    <t> 09.09.1988 04:26 </t>
  </si>
  <si>
    <t>2447413.691 </t>
  </si>
  <si>
    <t> 09.09.1988 04:35 </t>
  </si>
  <si>
    <t> M.Smith </t>
  </si>
  <si>
    <t>2447431.393 </t>
  </si>
  <si>
    <t> 26.09.1988 21:25 </t>
  </si>
  <si>
    <t> BBS 90 </t>
  </si>
  <si>
    <t>2447431.394 </t>
  </si>
  <si>
    <t> 26.09.1988 21:27 </t>
  </si>
  <si>
    <t>2447434.706 </t>
  </si>
  <si>
    <t> 30.09.1988 04:56 </t>
  </si>
  <si>
    <t>2447444.668 </t>
  </si>
  <si>
    <t> 10.10.1988 04:01 </t>
  </si>
  <si>
    <t>2447461.261 </t>
  </si>
  <si>
    <t> 26.10.1988 18:15 </t>
  </si>
  <si>
    <t>2447465.678 </t>
  </si>
  <si>
    <t> 31.10.1988 04:16 </t>
  </si>
  <si>
    <t>2447492.241 </t>
  </si>
  <si>
    <t> 26.11.1988 17:47 </t>
  </si>
  <si>
    <t>2447506.625 </t>
  </si>
  <si>
    <t> 11.12.1988 03:00 </t>
  </si>
  <si>
    <t>2447702.452 </t>
  </si>
  <si>
    <t> 24.06.1989 22:50 </t>
  </si>
  <si>
    <t> BBS 92 </t>
  </si>
  <si>
    <t>2447713.5105 </t>
  </si>
  <si>
    <t> 06.07.1989 00:15 </t>
  </si>
  <si>
    <t> 0.0072 </t>
  </si>
  <si>
    <t> F.F.Özeren </t>
  </si>
  <si>
    <t>IBVS 4027 </t>
  </si>
  <si>
    <t>2447734.528 </t>
  </si>
  <si>
    <t> 27.07.1989 00:40 </t>
  </si>
  <si>
    <t> P.J.Wheeler </t>
  </si>
  <si>
    <t> VSSC 73 </t>
  </si>
  <si>
    <t>2447743.388 </t>
  </si>
  <si>
    <t> 04.08.1989 21:18 </t>
  </si>
  <si>
    <t>2447743.39 </t>
  </si>
  <si>
    <t> 04.08.1989 21:21 </t>
  </si>
  <si>
    <t> 0.01 </t>
  </si>
  <si>
    <t> BBS 93 </t>
  </si>
  <si>
    <t>2447775.467 </t>
  </si>
  <si>
    <t> 05.09.1989 23:12 </t>
  </si>
  <si>
    <t>2447777.677 </t>
  </si>
  <si>
    <t> 08.09.1989 04:14 </t>
  </si>
  <si>
    <t>2447805.339 </t>
  </si>
  <si>
    <t> 05.10.1989 20:08 </t>
  </si>
  <si>
    <t> R.Schertler </t>
  </si>
  <si>
    <t>BAVM 56 </t>
  </si>
  <si>
    <t>2447815.296 </t>
  </si>
  <si>
    <t> 15.10.1989 19:06 </t>
  </si>
  <si>
    <t>2447846.275 </t>
  </si>
  <si>
    <t> 15.11.1989 18:36 </t>
  </si>
  <si>
    <t>2448087.462 </t>
  </si>
  <si>
    <t> 14.07.1990 23:05 </t>
  </si>
  <si>
    <t>BAVM 59 </t>
  </si>
  <si>
    <t>2448089.673 </t>
  </si>
  <si>
    <t> 17.07.1990 04:09 </t>
  </si>
  <si>
    <t>2448097.4182 </t>
  </si>
  <si>
    <t> 24.07.1990 22:02 </t>
  </si>
  <si>
    <t> 0.0071 </t>
  </si>
  <si>
    <t>IBVS 3615 </t>
  </si>
  <si>
    <t>2448097.425 </t>
  </si>
  <si>
    <t> 24.07.1990 22:12 </t>
  </si>
  <si>
    <t> L.Lubena </t>
  </si>
  <si>
    <t> BRNO 31 </t>
  </si>
  <si>
    <t>2448107.386 </t>
  </si>
  <si>
    <t> 03.08.1990 21:15 </t>
  </si>
  <si>
    <t> BBS 96 </t>
  </si>
  <si>
    <t>2448130.609 </t>
  </si>
  <si>
    <t> 27.08.1990 02:36 </t>
  </si>
  <si>
    <t>2448151.626 </t>
  </si>
  <si>
    <t> 17.09.1990 03:01 </t>
  </si>
  <si>
    <t>2448161.590 </t>
  </si>
  <si>
    <t> 27.09.1990 02:09 </t>
  </si>
  <si>
    <t>2448412.730 </t>
  </si>
  <si>
    <t> 05.06.1991 05:31 </t>
  </si>
  <si>
    <t>2448453.673 </t>
  </si>
  <si>
    <t> 16.07.1991 04:09 </t>
  </si>
  <si>
    <t>2448482.420 </t>
  </si>
  <si>
    <t> 13.08.1991 22:04 </t>
  </si>
  <si>
    <t> M.Stefanco </t>
  </si>
  <si>
    <t>2448482.426 </t>
  </si>
  <si>
    <t> 13.08.1991 22:13 </t>
  </si>
  <si>
    <t> J.Palovcik </t>
  </si>
  <si>
    <t>2448482.432 </t>
  </si>
  <si>
    <t> 13.08.1991 22:22 </t>
  </si>
  <si>
    <t> J.Vilagi </t>
  </si>
  <si>
    <t>2448482.4325 </t>
  </si>
  <si>
    <t>G</t>
  </si>
  <si>
    <t> Wieck &amp; Wunder </t>
  </si>
  <si>
    <t>IBVS 3760 </t>
  </si>
  <si>
    <t>2448482.440 </t>
  </si>
  <si>
    <t> 13.08.1991 22:33 </t>
  </si>
  <si>
    <t> V.Kordik </t>
  </si>
  <si>
    <t>2448484.647 </t>
  </si>
  <si>
    <t> 16.08.1991 03:31 </t>
  </si>
  <si>
    <t>2448503.457 </t>
  </si>
  <si>
    <t> 03.09.1991 22:58 </t>
  </si>
  <si>
    <t> Z.Egyhazi </t>
  </si>
  <si>
    <t>2448503.462 </t>
  </si>
  <si>
    <t> 03.09.1991 23:05 </t>
  </si>
  <si>
    <t> BBS 99 </t>
  </si>
  <si>
    <t>2448503.465 </t>
  </si>
  <si>
    <t> 03.09.1991 23:09 </t>
  </si>
  <si>
    <t> P.Dolinsky </t>
  </si>
  <si>
    <t>2448505.670 </t>
  </si>
  <si>
    <t> 06.09.1991 04:04 </t>
  </si>
  <si>
    <t> AOEB 4 </t>
  </si>
  <si>
    <t>2448506.775 </t>
  </si>
  <si>
    <t> 07.09.1991 06:36 </t>
  </si>
  <si>
    <t>2448513.413 </t>
  </si>
  <si>
    <t> 13.09.1991 21:54 </t>
  </si>
  <si>
    <t> M.Dahm </t>
  </si>
  <si>
    <t>BAVM 60 </t>
  </si>
  <si>
    <t>2448533.3245 </t>
  </si>
  <si>
    <t> 03.10.1991 19:47 </t>
  </si>
  <si>
    <t> 0.0064 </t>
  </si>
  <si>
    <t> E.Blättler </t>
  </si>
  <si>
    <t>2448533.330 </t>
  </si>
  <si>
    <t> 03.10.1991 19:55 </t>
  </si>
  <si>
    <t>2448825.410 </t>
  </si>
  <si>
    <t> 21.07.1992 21:50 </t>
  </si>
  <si>
    <t> P.Stepan </t>
  </si>
  <si>
    <t>2448825.418 </t>
  </si>
  <si>
    <t> 21.07.1992 22:01 </t>
  </si>
  <si>
    <t> J.B.Dvorak </t>
  </si>
  <si>
    <t>2448867.452 </t>
  </si>
  <si>
    <t> 01.09.1992 22:50 </t>
  </si>
  <si>
    <t>BAVM 62 </t>
  </si>
  <si>
    <t>2448889.573 </t>
  </si>
  <si>
    <t> 24.09.1992 01:45 </t>
  </si>
  <si>
    <t>2448889.582 </t>
  </si>
  <si>
    <t> 24.09.1992 01:58 </t>
  </si>
  <si>
    <t>2448890.677 </t>
  </si>
  <si>
    <t> 25.09.1992 04:14 </t>
  </si>
  <si>
    <t>2449158.420 </t>
  </si>
  <si>
    <t> 19.06.1993 22:04 </t>
  </si>
  <si>
    <t> BBS 104 </t>
  </si>
  <si>
    <t>2449161.738 </t>
  </si>
  <si>
    <t> 23.06.1993 05:42 </t>
  </si>
  <si>
    <t>2449213.739 </t>
  </si>
  <si>
    <t> 14.08.1993 05:44 </t>
  </si>
  <si>
    <t>2449213.740 </t>
  </si>
  <si>
    <t> 14.08.1993 05:45 </t>
  </si>
  <si>
    <t>2449220.379 </t>
  </si>
  <si>
    <t> 20.08.1993 21:05 </t>
  </si>
  <si>
    <t> BBS 105 </t>
  </si>
  <si>
    <t>2449220.383 </t>
  </si>
  <si>
    <t> 20.08.1993 21:11 </t>
  </si>
  <si>
    <t> D.Girrbach </t>
  </si>
  <si>
    <t>BAVM 68 </t>
  </si>
  <si>
    <t>2449243.613 </t>
  </si>
  <si>
    <t> 13.09.1993 02:42 </t>
  </si>
  <si>
    <t>2449264.633 </t>
  </si>
  <si>
    <t> 04.10.1993 03:11 </t>
  </si>
  <si>
    <t>2449284.546 </t>
  </si>
  <si>
    <t> 24.10.1993 01:06 </t>
  </si>
  <si>
    <t>2449564.459 </t>
  </si>
  <si>
    <t> 30.07.1994 23:00 </t>
  </si>
  <si>
    <t> M.Vrastak </t>
  </si>
  <si>
    <t>2449564.466 </t>
  </si>
  <si>
    <t> 30.07.1994 23:11 </t>
  </si>
  <si>
    <t> BBS 107 </t>
  </si>
  <si>
    <t>2449565.562 </t>
  </si>
  <si>
    <t> 01.08.1994 01:29 </t>
  </si>
  <si>
    <t> P.Molik </t>
  </si>
  <si>
    <t>OEJV 0060 </t>
  </si>
  <si>
    <t>2449574.415 </t>
  </si>
  <si>
    <t> 09.08.1994 21:57 </t>
  </si>
  <si>
    <t>BAVM 79 </t>
  </si>
  <si>
    <t>2449574.417 </t>
  </si>
  <si>
    <t> 09.08.1994 22:00 </t>
  </si>
  <si>
    <t> L.Brat </t>
  </si>
  <si>
    <t> P.Sobotka </t>
  </si>
  <si>
    <t>2449574.419 </t>
  </si>
  <si>
    <t> 09.08.1994 22:03 </t>
  </si>
  <si>
    <t> P.Skalak </t>
  </si>
  <si>
    <t> M.Tichy </t>
  </si>
  <si>
    <t>2449574.420 </t>
  </si>
  <si>
    <t> 09.08.1994 22:04 </t>
  </si>
  <si>
    <t> K.Mokry </t>
  </si>
  <si>
    <t>2449574.424 </t>
  </si>
  <si>
    <t> 09.08.1994 22:10 </t>
  </si>
  <si>
    <t>2449574.425 </t>
  </si>
  <si>
    <t> 09.08.1994 22:12 </t>
  </si>
  <si>
    <t>2449594.328 </t>
  </si>
  <si>
    <t> 29.08.1994 19:52 </t>
  </si>
  <si>
    <t>2449597.646 </t>
  </si>
  <si>
    <t> 02.09.1994 03:30 </t>
  </si>
  <si>
    <t>2449605.393 </t>
  </si>
  <si>
    <t> 09.09.1994 21:25 </t>
  </si>
  <si>
    <t>2449619.776 </t>
  </si>
  <si>
    <t> 24.09.1994 06:37 </t>
  </si>
  <si>
    <t>2449636.371 </t>
  </si>
  <si>
    <t> 10.10.1994 20:54 </t>
  </si>
  <si>
    <t>2449646.327 </t>
  </si>
  <si>
    <t> 20.10.1994 19:50 </t>
  </si>
  <si>
    <t>2449866.4911 </t>
  </si>
  <si>
    <t> 28.05.1995 23:47 </t>
  </si>
  <si>
    <t> 0.0058 </t>
  </si>
  <si>
    <t> BBS 109 </t>
  </si>
  <si>
    <t>2449866.493 </t>
  </si>
  <si>
    <t> 28.05.1995 23:49 </t>
  </si>
  <si>
    <t>2449897.471 </t>
  </si>
  <si>
    <t> 28.06.1995 23:18 </t>
  </si>
  <si>
    <t>2449900.777 </t>
  </si>
  <si>
    <t> 02.07.1995 06:38 </t>
  </si>
  <si>
    <t> -0.006 </t>
  </si>
  <si>
    <t>2449900.793 </t>
  </si>
  <si>
    <t> 02.07.1995 07:01 </t>
  </si>
  <si>
    <t> R.Hays </t>
  </si>
  <si>
    <t>2449900.795 </t>
  </si>
  <si>
    <t> 02.07.1995 07:04 </t>
  </si>
  <si>
    <t>2449907.427 </t>
  </si>
  <si>
    <t> 08.07.1995 22:14 </t>
  </si>
  <si>
    <t>2449907.4276 </t>
  </si>
  <si>
    <t> 08.07.1995 22:15 </t>
  </si>
  <si>
    <t> 0.0069 </t>
  </si>
  <si>
    <t> BRNO 32 </t>
  </si>
  <si>
    <t>2449907.437 </t>
  </si>
  <si>
    <t> 08.07.1995 22:29 </t>
  </si>
  <si>
    <t> BBS 110 </t>
  </si>
  <si>
    <t>2449918.490 </t>
  </si>
  <si>
    <t> 19.07.1995 23:45 </t>
  </si>
  <si>
    <t>2449939.513 </t>
  </si>
  <si>
    <t> 10.08.1995 00:18 </t>
  </si>
  <si>
    <t>2449940.620 </t>
  </si>
  <si>
    <t> 11.08.1995 02:52 </t>
  </si>
  <si>
    <t>C </t>
  </si>
  <si>
    <t>2449951.682 </t>
  </si>
  <si>
    <t> 22.08.1995 04:22 </t>
  </si>
  <si>
    <t>2450013.638 </t>
  </si>
  <si>
    <t> 23.10.1995 03:18 </t>
  </si>
  <si>
    <t>2450284.702 </t>
  </si>
  <si>
    <t> 20.07.1996 04:50 </t>
  </si>
  <si>
    <t>2450292.4383 </t>
  </si>
  <si>
    <t> 27.07.1996 22:31 </t>
  </si>
  <si>
    <t> 0.0034 </t>
  </si>
  <si>
    <t> M.Vetrovcova </t>
  </si>
  <si>
    <t>2450292.4390 </t>
  </si>
  <si>
    <t> 27.07.1996 22:32 </t>
  </si>
  <si>
    <t> 0.0041 </t>
  </si>
  <si>
    <t> R.Dreveny </t>
  </si>
  <si>
    <t>2450312.370 </t>
  </si>
  <si>
    <t> 16.08.1996 20:52 </t>
  </si>
  <si>
    <t> BBS 113 </t>
  </si>
  <si>
    <t>2450325.629 </t>
  </si>
  <si>
    <t> 30.08.1996 03:05 </t>
  </si>
  <si>
    <t>2450343.331 </t>
  </si>
  <si>
    <t> 16.09.1996 19:56 </t>
  </si>
  <si>
    <t>2450343.3329 </t>
  </si>
  <si>
    <t> 16.09.1996 19:59 </t>
  </si>
  <si>
    <t> 0.0053 </t>
  </si>
  <si>
    <t>o</t>
  </si>
  <si>
    <t> W.Kleikamp </t>
  </si>
  <si>
    <t>BAVM 99 </t>
  </si>
  <si>
    <t>2450387.583 </t>
  </si>
  <si>
    <t> 31.10.1996 01:59 </t>
  </si>
  <si>
    <t>2450604.4398 </t>
  </si>
  <si>
    <t> 04.06.1997 22:33 </t>
  </si>
  <si>
    <t> 0.0105 </t>
  </si>
  <si>
    <t> R.Polloczek </t>
  </si>
  <si>
    <t>2450628.775 </t>
  </si>
  <si>
    <t> 29.06.1997 06:36 </t>
  </si>
  <si>
    <t>2450658.651 </t>
  </si>
  <si>
    <t> 29.07.1997 03:37 </t>
  </si>
  <si>
    <t> C.Stephan </t>
  </si>
  <si>
    <t> AOEB 6 </t>
  </si>
  <si>
    <t>2450667.4821 </t>
  </si>
  <si>
    <t> 06.08.1997 23:34 </t>
  </si>
  <si>
    <t> -0.0098 </t>
  </si>
  <si>
    <t> M.Verovcova </t>
  </si>
  <si>
    <t>2450667.4897 </t>
  </si>
  <si>
    <t> 06.08.1997 23:45 </t>
  </si>
  <si>
    <t> -0.0022 </t>
  </si>
  <si>
    <t> M.Rottenborn </t>
  </si>
  <si>
    <t>2450667.4994 </t>
  </si>
  <si>
    <t> 06.08.1997 23:59 </t>
  </si>
  <si>
    <t> 0.0075 </t>
  </si>
  <si>
    <t> K.Halir </t>
  </si>
  <si>
    <t> J.Minar </t>
  </si>
  <si>
    <t>2450668.608 </t>
  </si>
  <si>
    <t> 08.08.1997 02:35 </t>
  </si>
  <si>
    <t>2450669.711 </t>
  </si>
  <si>
    <t> 09.08.1997 05:03 </t>
  </si>
  <si>
    <t>2450687.4073 </t>
  </si>
  <si>
    <t> 26.08.1997 21:46 </t>
  </si>
  <si>
    <t> 0.0008 </t>
  </si>
  <si>
    <t> T.Cechal </t>
  </si>
  <si>
    <t>2450687.4150 </t>
  </si>
  <si>
    <t> 26.08.1997 21:57 </t>
  </si>
  <si>
    <t> 0.0085 </t>
  </si>
  <si>
    <t> J.Cechal </t>
  </si>
  <si>
    <t>2450687.4171 </t>
  </si>
  <si>
    <t> 26.08.1997 22:00 </t>
  </si>
  <si>
    <t> 0.0106 </t>
  </si>
  <si>
    <t>2450689.625 </t>
  </si>
  <si>
    <t> 29.08.1997 03:00 </t>
  </si>
  <si>
    <t>2450717.288 </t>
  </si>
  <si>
    <t> 25.09.1997 18:54 </t>
  </si>
  <si>
    <t> BBS 116 </t>
  </si>
  <si>
    <t>2450718.385 </t>
  </si>
  <si>
    <t> 26.09.1997 21:14 </t>
  </si>
  <si>
    <t> R.Meyer </t>
  </si>
  <si>
    <t>BAVM 113 </t>
  </si>
  <si>
    <t>2450718.3883 </t>
  </si>
  <si>
    <t> 26.09.1997 21:19 </t>
  </si>
  <si>
    <t> 0.0037 </t>
  </si>
  <si>
    <t>2450718.3888 </t>
  </si>
  <si>
    <t> 0.0042 </t>
  </si>
  <si>
    <t>-I</t>
  </si>
  <si>
    <t>BAVM 111 </t>
  </si>
  <si>
    <t>2450720.596 </t>
  </si>
  <si>
    <t> 29.09.1997 02:18 </t>
  </si>
  <si>
    <t>IBVS 6157</t>
  </si>
  <si>
    <t>-3555</t>
  </si>
  <si>
    <t>2450731.667 </t>
  </si>
  <si>
    <t> 10.10.1997 04:00 </t>
  </si>
  <si>
    <t>-3545</t>
  </si>
  <si>
    <t>2450991.660 </t>
  </si>
  <si>
    <t> 27.06.1998 03:50 </t>
  </si>
  <si>
    <t>-3310</t>
  </si>
  <si>
    <t>2451012.685 </t>
  </si>
  <si>
    <t> 18.07.1998 04:26 </t>
  </si>
  <si>
    <t>-3291</t>
  </si>
  <si>
    <t>2451013.788 </t>
  </si>
  <si>
    <t> 19.07.1998 06:54 </t>
  </si>
  <si>
    <t>-3290</t>
  </si>
  <si>
    <t>2451040.3392 </t>
  </si>
  <si>
    <t> 14.08.1998 20:08 </t>
  </si>
  <si>
    <t>-3266</t>
  </si>
  <si>
    <t> 0.0030 </t>
  </si>
  <si>
    <t> Z.Müyesseroglu </t>
  </si>
  <si>
    <t>IBVS 4670 </t>
  </si>
  <si>
    <t>2451041.4468 </t>
  </si>
  <si>
    <t> 15.08.1998 22:43 </t>
  </si>
  <si>
    <t>-3265</t>
  </si>
  <si>
    <t>2451041.4486 </t>
  </si>
  <si>
    <t> 15.08.1998 22:45 </t>
  </si>
  <si>
    <t> 0.0060 </t>
  </si>
  <si>
    <t>2451041.4549 </t>
  </si>
  <si>
    <t> 15.08.1998 22:55 </t>
  </si>
  <si>
    <t> 0.0123 </t>
  </si>
  <si>
    <t>2451041.4583 </t>
  </si>
  <si>
    <t> 15.08.1998 22:59 </t>
  </si>
  <si>
    <t> 0.0157 </t>
  </si>
  <si>
    <t> L.Honzik </t>
  </si>
  <si>
    <t>2451044.767 </t>
  </si>
  <si>
    <t> 19.08.1998 06:24 </t>
  </si>
  <si>
    <t>-3262</t>
  </si>
  <si>
    <t>2451053.620 </t>
  </si>
  <si>
    <t> 28.08.1998 02:52 </t>
  </si>
  <si>
    <t>-3254</t>
  </si>
  <si>
    <t>2451074.638 </t>
  </si>
  <si>
    <t> 18.09.1998 03:18 </t>
  </si>
  <si>
    <t>-3235</t>
  </si>
  <si>
    <t> R.Berg </t>
  </si>
  <si>
    <t>2451084.598 </t>
  </si>
  <si>
    <t> 28.09.1998 02:21 </t>
  </si>
  <si>
    <t>-3226</t>
  </si>
  <si>
    <t>2451105.617 </t>
  </si>
  <si>
    <t> 19.10.1998 02:48 </t>
  </si>
  <si>
    <t>-3207</t>
  </si>
  <si>
    <t>2451376.677 </t>
  </si>
  <si>
    <t> 17.07.1999 04:14 </t>
  </si>
  <si>
    <t>-2962</t>
  </si>
  <si>
    <t>2451395.4828 </t>
  </si>
  <si>
    <t> 04.08.1999 23:35 </t>
  </si>
  <si>
    <t>-2945</t>
  </si>
  <si>
    <t>2451397.696 </t>
  </si>
  <si>
    <t> 07.08.1999 04:42 </t>
  </si>
  <si>
    <t>-2943</t>
  </si>
  <si>
    <t>2451401.017 </t>
  </si>
  <si>
    <t> 10.08.1999 12:24 </t>
  </si>
  <si>
    <t>-2940</t>
  </si>
  <si>
    <t> M.Sato </t>
  </si>
  <si>
    <t>2451407.652 </t>
  </si>
  <si>
    <t> 17.08.1999 03:38 </t>
  </si>
  <si>
    <t>-2934</t>
  </si>
  <si>
    <t>2451407.653 </t>
  </si>
  <si>
    <t> 17.08.1999 03:40 </t>
  </si>
  <si>
    <t>2451422.036 </t>
  </si>
  <si>
    <t> 31.08.1999 12:51 </t>
  </si>
  <si>
    <t>-2921</t>
  </si>
  <si>
    <t> H.Maehara </t>
  </si>
  <si>
    <t>2451425.354 </t>
  </si>
  <si>
    <t> 03.09.1999 20:29 </t>
  </si>
  <si>
    <t>-2918</t>
  </si>
  <si>
    <t>BAVM 131 </t>
  </si>
  <si>
    <t>2451428.674 </t>
  </si>
  <si>
    <t> 07.09.1999 04:10 </t>
  </si>
  <si>
    <t>-2915</t>
  </si>
  <si>
    <t>2451435.313 </t>
  </si>
  <si>
    <t> 13.09.1999 19:30 </t>
  </si>
  <si>
    <t>-2909</t>
  </si>
  <si>
    <t>2451438.631 </t>
  </si>
  <si>
    <t> 17.09.1999 03:08 </t>
  </si>
  <si>
    <t>-2906</t>
  </si>
  <si>
    <t>2451438.634 </t>
  </si>
  <si>
    <t> 17.09.1999 03:12 </t>
  </si>
  <si>
    <t>2451469.609 </t>
  </si>
  <si>
    <t> 18.10.1999 02:36 </t>
  </si>
  <si>
    <t>-2878</t>
  </si>
  <si>
    <t>2451510.542 </t>
  </si>
  <si>
    <t> 28.11.1999 01:00 </t>
  </si>
  <si>
    <t>-2841</t>
  </si>
  <si>
    <t>2451510.544 </t>
  </si>
  <si>
    <t> 28.11.1999 01:03 </t>
  </si>
  <si>
    <t>2451780.496 </t>
  </si>
  <si>
    <t> 23.08.2000 23:54 </t>
  </si>
  <si>
    <t>-2597</t>
  </si>
  <si>
    <t>OEJV 0074 </t>
  </si>
  <si>
    <t>2451780.498 </t>
  </si>
  <si>
    <t> 23.08.2000 23:57 </t>
  </si>
  <si>
    <t> O.Pejcha </t>
  </si>
  <si>
    <t>2451812.584 </t>
  </si>
  <si>
    <t> 25.09.2000 02:00 </t>
  </si>
  <si>
    <t>-2568</t>
  </si>
  <si>
    <t> AOEB 8 </t>
  </si>
  <si>
    <t>2451843.562 </t>
  </si>
  <si>
    <t> 26.10.2000 01:29 </t>
  </si>
  <si>
    <t>-2540</t>
  </si>
  <si>
    <t>2451864.5779 </t>
  </si>
  <si>
    <t> 16.11.2000 01:52 </t>
  </si>
  <si>
    <t>-2521</t>
  </si>
  <si>
    <t> 0.0014 </t>
  </si>
  <si>
    <t>ns</t>
  </si>
  <si>
    <t> S.Dvorak </t>
  </si>
  <si>
    <t>2452051.549 </t>
  </si>
  <si>
    <t> 22.05.2001 01:10 </t>
  </si>
  <si>
    <t>-2352</t>
  </si>
  <si>
    <t>BAVM 143 </t>
  </si>
  <si>
    <t>2452081.426 </t>
  </si>
  <si>
    <t> 20.06.2001 22:13 </t>
  </si>
  <si>
    <t>-2325</t>
  </si>
  <si>
    <t> P.Hejduk </t>
  </si>
  <si>
    <t>2452094.7011 </t>
  </si>
  <si>
    <t> 04.07.2001 04:49 </t>
  </si>
  <si>
    <t>-2313</t>
  </si>
  <si>
    <t> 0.0012 </t>
  </si>
  <si>
    <t>2452104.661 </t>
  </si>
  <si>
    <t> 14.07.2001 03:51 </t>
  </si>
  <si>
    <t>-2304</t>
  </si>
  <si>
    <t> B.Manske </t>
  </si>
  <si>
    <t>2452133.425 </t>
  </si>
  <si>
    <t> 11.08.2001 22:12 </t>
  </si>
  <si>
    <t>-2278</t>
  </si>
  <si>
    <t>2452135.644 </t>
  </si>
  <si>
    <t> 14.08.2001 03:27 </t>
  </si>
  <si>
    <t>-2276</t>
  </si>
  <si>
    <t>2452145.5937 </t>
  </si>
  <si>
    <t> 24.08.2001 02:14 </t>
  </si>
  <si>
    <t>-2267</t>
  </si>
  <si>
    <t> 0.0011 </t>
  </si>
  <si>
    <t>2452176.5717 </t>
  </si>
  <si>
    <t> 24.09.2001 01:43 </t>
  </si>
  <si>
    <t>-2239</t>
  </si>
  <si>
    <t> 0.0009 </t>
  </si>
  <si>
    <t>2452186.5294 </t>
  </si>
  <si>
    <t> 04.10.2001 00:42 </t>
  </si>
  <si>
    <t>-2230</t>
  </si>
  <si>
    <t> 0.0013 </t>
  </si>
  <si>
    <t>2452200.915 </t>
  </si>
  <si>
    <t> 18.10.2001 09:57 </t>
  </si>
  <si>
    <t>-2217</t>
  </si>
  <si>
    <t> Hirosawa </t>
  </si>
  <si>
    <t>VSB 39 </t>
  </si>
  <si>
    <t>2452228.569 </t>
  </si>
  <si>
    <t> 15.11.2001 01:39 </t>
  </si>
  <si>
    <t>-2192</t>
  </si>
  <si>
    <t>2452469.757 </t>
  </si>
  <si>
    <t> 14.07.2002 06:10 </t>
  </si>
  <si>
    <t>-1974</t>
  </si>
  <si>
    <t>2452486.3536 </t>
  </si>
  <si>
    <t> 30.07.2002 20:29 </t>
  </si>
  <si>
    <t>-1959</t>
  </si>
  <si>
    <t>IBVS 5463 </t>
  </si>
  <si>
    <t>2452489.672 </t>
  </si>
  <si>
    <t> 03.08.2002 04:07 </t>
  </si>
  <si>
    <t>-1956</t>
  </si>
  <si>
    <t> D.Weier </t>
  </si>
  <si>
    <t>2452494.1001 </t>
  </si>
  <si>
    <t> 07.08.2002 14:24 </t>
  </si>
  <si>
    <t>-1952</t>
  </si>
  <si>
    <t> 0.0032 </t>
  </si>
  <si>
    <t> Nakajima </t>
  </si>
  <si>
    <t>VSB 40 </t>
  </si>
  <si>
    <t>2452507.37418 </t>
  </si>
  <si>
    <t> 20.08.2002 20:58 </t>
  </si>
  <si>
    <t>-1940</t>
  </si>
  <si>
    <t> 0.00091 </t>
  </si>
  <si>
    <t> R.Ehrenberger </t>
  </si>
  <si>
    <t>2452531.717 </t>
  </si>
  <si>
    <t> 14.09.2002 05:12 </t>
  </si>
  <si>
    <t>-1918</t>
  </si>
  <si>
    <t> G.Sarty </t>
  </si>
  <si>
    <t>2452541.675 </t>
  </si>
  <si>
    <t> 24.09.2002 04:12 </t>
  </si>
  <si>
    <t>-1909</t>
  </si>
  <si>
    <t>2452561.5862 </t>
  </si>
  <si>
    <t> 14.10.2002 02:04 </t>
  </si>
  <si>
    <t>-1891</t>
  </si>
  <si>
    <t>2452561.587 </t>
  </si>
  <si>
    <t> 14.10.2002 02:05 </t>
  </si>
  <si>
    <t>2452793.922 </t>
  </si>
  <si>
    <t> 03.06.2003 10:07 </t>
  </si>
  <si>
    <t>-1681</t>
  </si>
  <si>
    <t> R.Nelson </t>
  </si>
  <si>
    <t>IBVS 5493 </t>
  </si>
  <si>
    <t>2452812.7309 </t>
  </si>
  <si>
    <t> 22.06.2003 05:32 </t>
  </si>
  <si>
    <t>-1664</t>
  </si>
  <si>
    <t> 0.0015 </t>
  </si>
  <si>
    <t>2452822.686 </t>
  </si>
  <si>
    <t> 02.07.2003 04:27 </t>
  </si>
  <si>
    <t>-1655</t>
  </si>
  <si>
    <t> AOEB 11 </t>
  </si>
  <si>
    <t>2452833.749 </t>
  </si>
  <si>
    <t> 13.07.2003 05:58 </t>
  </si>
  <si>
    <t>-1645</t>
  </si>
  <si>
    <t>2452851.446 </t>
  </si>
  <si>
    <t> 30.07.2003 22:42 </t>
  </si>
  <si>
    <t>-1629</t>
  </si>
  <si>
    <t> M.Machon </t>
  </si>
  <si>
    <t>2452913.4095 </t>
  </si>
  <si>
    <t> 30.09.2003 21:49 </t>
  </si>
  <si>
    <t>-1573</t>
  </si>
  <si>
    <t>BAVM 172 </t>
  </si>
  <si>
    <t>2453163.453 </t>
  </si>
  <si>
    <t> 06.06.2004 22:52 </t>
  </si>
  <si>
    <t>-1347</t>
  </si>
  <si>
    <t>BAVM 174 </t>
  </si>
  <si>
    <t>2453239.7867 </t>
  </si>
  <si>
    <t> 22.08.2004 06:52 </t>
  </si>
  <si>
    <t>-1278</t>
  </si>
  <si>
    <t>2453258.5941 </t>
  </si>
  <si>
    <t> 10.09.2004 02:15 </t>
  </si>
  <si>
    <t>-1261</t>
  </si>
  <si>
    <t> 0.0005 </t>
  </si>
  <si>
    <t>2453259.697 </t>
  </si>
  <si>
    <t> 11.09.2004 04:43 </t>
  </si>
  <si>
    <t>-1260</t>
  </si>
  <si>
    <t>2453266.3385 </t>
  </si>
  <si>
    <t> 17.09.2004 20:07 </t>
  </si>
  <si>
    <t>-1254</t>
  </si>
  <si>
    <t> 0.0004 </t>
  </si>
  <si>
    <t> F.Walter </t>
  </si>
  <si>
    <t>BAVM 173 </t>
  </si>
  <si>
    <t>2453279.618 </t>
  </si>
  <si>
    <t> 01.10.2004 02:49 </t>
  </si>
  <si>
    <t>-1242</t>
  </si>
  <si>
    <t>2453313.909 </t>
  </si>
  <si>
    <t> 04.11.2004 09:48 </t>
  </si>
  <si>
    <t>-1211</t>
  </si>
  <si>
    <t>VSB 43 </t>
  </si>
  <si>
    <t>2453530.7595 </t>
  </si>
  <si>
    <t> 09.06.2005 06:13 </t>
  </si>
  <si>
    <t>-1015</t>
  </si>
  <si>
    <t> 0.0006 </t>
  </si>
  <si>
    <t> J.M.Cook et al. </t>
  </si>
  <si>
    <t>IBVS 5636 </t>
  </si>
  <si>
    <t>2453531.8659 </t>
  </si>
  <si>
    <t> 10.06.2005 08:46 </t>
  </si>
  <si>
    <t>-1014</t>
  </si>
  <si>
    <t> 0.0007 </t>
  </si>
  <si>
    <t>2453540.7170 </t>
  </si>
  <si>
    <t> 19.06.2005 05:12 </t>
  </si>
  <si>
    <t>-1006</t>
  </si>
  <si>
    <t>2453548.4612 </t>
  </si>
  <si>
    <t> 26.06.2005 23:04 </t>
  </si>
  <si>
    <t>-999</t>
  </si>
  <si>
    <t> J.Schirmer </t>
  </si>
  <si>
    <t>BAVM 178 </t>
  </si>
  <si>
    <t>2453552.8892 </t>
  </si>
  <si>
    <t> 01.07.2005 09:20 </t>
  </si>
  <si>
    <t>-995</t>
  </si>
  <si>
    <t> 0.0031 </t>
  </si>
  <si>
    <t>2453558.41780 </t>
  </si>
  <si>
    <t> 06.07.2005 22:01 </t>
  </si>
  <si>
    <t>-990</t>
  </si>
  <si>
    <t> -0.00013 </t>
  </si>
  <si>
    <t>R</t>
  </si>
  <si>
    <t>2453561.738 </t>
  </si>
  <si>
    <t> 10.07.2005 05:42 </t>
  </si>
  <si>
    <t>JAVSO 49, 256</t>
  </si>
  <si>
    <t>JAVSO 49, 108</t>
  </si>
  <si>
    <t>JAAVSO, 50, 255</t>
  </si>
  <si>
    <t>JAVSO, 50, 133</t>
  </si>
  <si>
    <t>JBAV, 60</t>
  </si>
  <si>
    <t>JAVSO, 48, 87</t>
  </si>
  <si>
    <t>JAAVSO 51, 134</t>
  </si>
  <si>
    <t>JAAVSO52#1</t>
  </si>
  <si>
    <t xml:space="preserve">Mag </t>
  </si>
  <si>
    <t>Next ToM-P</t>
  </si>
  <si>
    <t>Next ToM-S</t>
  </si>
  <si>
    <t>8.84-10.26</t>
  </si>
  <si>
    <t>VSX</t>
  </si>
  <si>
    <t>BAD?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</si>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</sst>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/>
    <xf numFmtId="0" fontId="1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5" fillId="0" borderId="0" xfId="0" applyFont="1" applyAlignment="1"/>
    <xf numFmtId="0" fontId="16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11" fillId="24" borderId="0" xfId="28" applyNumberFormat="1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1" fillId="0" borderId="0" xfId="28" applyNumberFormat="1" applyFont="1" applyBorder="1" applyAlignment="1">
      <alignment horizontal="left"/>
    </xf>
    <xf numFmtId="0" fontId="18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8" fillId="0" borderId="0" xfId="0" applyFont="1">
      <alignment vertical="top"/>
    </xf>
    <xf numFmtId="0" fontId="16" fillId="0" borderId="0" xfId="0" applyFont="1">
      <alignment vertical="top"/>
    </xf>
    <xf numFmtId="0" fontId="14" fillId="0" borderId="0" xfId="0" applyFont="1">
      <alignment vertical="top"/>
    </xf>
    <xf numFmtId="22" fontId="13" fillId="0" borderId="0" xfId="0" applyNumberFormat="1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20" fillId="0" borderId="17" xfId="0" applyFont="1" applyBorder="1" applyAlignment="1"/>
    <xf numFmtId="0" fontId="20" fillId="0" borderId="18" xfId="0" applyFont="1" applyBorder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2" fillId="0" borderId="0" xfId="39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12" fillId="25" borderId="25" xfId="39" applyFill="1" applyBorder="1" applyAlignment="1" applyProtection="1">
      <alignment horizontal="right" vertical="top" wrapText="1"/>
    </xf>
    <xf numFmtId="0" fontId="0" fillId="0" borderId="16" xfId="0" applyBorder="1" applyAlignment="1">
      <alignment horizontal="left"/>
    </xf>
    <xf numFmtId="0" fontId="8" fillId="0" borderId="0" xfId="0" applyFont="1" applyAlignment="1"/>
    <xf numFmtId="0" fontId="8" fillId="0" borderId="17" xfId="0" applyFont="1" applyBorder="1" applyAlignment="1"/>
    <xf numFmtId="0" fontId="10" fillId="0" borderId="0" xfId="43" applyFont="1" applyAlignment="1">
      <alignment wrapText="1"/>
    </xf>
    <xf numFmtId="0" fontId="10" fillId="0" borderId="0" xfId="43" applyFont="1" applyAlignment="1">
      <alignment horizontal="center" wrapText="1"/>
    </xf>
    <xf numFmtId="0" fontId="10" fillId="0" borderId="0" xfId="43" applyFont="1" applyAlignment="1">
      <alignment horizontal="left" wrapText="1"/>
    </xf>
    <xf numFmtId="0" fontId="10" fillId="0" borderId="0" xfId="43" applyFont="1"/>
    <xf numFmtId="0" fontId="10" fillId="0" borderId="0" xfId="43" applyFont="1" applyAlignment="1">
      <alignment horizontal="center"/>
    </xf>
    <xf numFmtId="0" fontId="10" fillId="0" borderId="0" xfId="43" applyFont="1" applyAlignment="1">
      <alignment horizontal="left"/>
    </xf>
    <xf numFmtId="0" fontId="10" fillId="0" borderId="0" xfId="44" applyFont="1"/>
    <xf numFmtId="0" fontId="10" fillId="0" borderId="0" xfId="44" applyFont="1" applyAlignment="1">
      <alignment horizontal="center"/>
    </xf>
    <xf numFmtId="0" fontId="10" fillId="0" borderId="0" xfId="44" applyFont="1" applyAlignment="1">
      <alignment horizontal="left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center" vertical="center"/>
    </xf>
    <xf numFmtId="0" fontId="10" fillId="0" borderId="0" xfId="44" applyFont="1" applyAlignment="1">
      <alignment horizontal="left" vertical="center"/>
    </xf>
    <xf numFmtId="0" fontId="10" fillId="0" borderId="0" xfId="44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43" applyFont="1"/>
    <xf numFmtId="0" fontId="17" fillId="0" borderId="0" xfId="43" applyFont="1" applyAlignment="1">
      <alignment horizontal="center"/>
    </xf>
    <xf numFmtId="0" fontId="17" fillId="0" borderId="0" xfId="43" applyFont="1" applyAlignment="1">
      <alignment horizontal="left"/>
    </xf>
    <xf numFmtId="0" fontId="17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32" xfId="0" applyBorder="1" applyAlignment="1"/>
    <xf numFmtId="0" fontId="42" fillId="0" borderId="28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6" fillId="26" borderId="26" xfId="0" applyFont="1" applyFill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6" fillId="26" borderId="27" xfId="0" applyFont="1" applyFill="1" applyBorder="1" applyAlignment="1">
      <alignment horizontal="center" vertical="center"/>
    </xf>
    <xf numFmtId="22" fontId="41" fillId="0" borderId="29" xfId="0" applyNumberFormat="1" applyFont="1" applyBorder="1" applyAlignment="1">
      <alignment horizontal="right" vertical="center"/>
    </xf>
    <xf numFmtId="22" fontId="41" fillId="0" borderId="31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22" fontId="13" fillId="0" borderId="0" xfId="0" applyNumberFormat="1" applyFont="1" applyAlignment="1">
      <alignment horizontal="right" vertical="center"/>
    </xf>
    <xf numFmtId="0" fontId="6" fillId="0" borderId="0" xfId="0" applyFont="1" applyAlignment="1"/>
    <xf numFmtId="0" fontId="8" fillId="0" borderId="33" xfId="0" applyFont="1" applyBorder="1" applyAlignment="1"/>
    <xf numFmtId="0" fontId="44" fillId="0" borderId="0" xfId="0" applyFont="1" applyAlignment="1">
      <alignment vertical="center"/>
    </xf>
    <xf numFmtId="0" fontId="39" fillId="0" borderId="0" xfId="0" applyFont="1" applyAlignment="1" applyProtection="1">
      <alignment horizontal="left" vertic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Aql - O-C Diagr.</a:t>
            </a:r>
          </a:p>
        </c:rich>
      </c:tx>
      <c:layout>
        <c:manualLayout>
          <c:xMode val="edge"/>
          <c:yMode val="edge"/>
          <c:x val="0.376327769347496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578148710167"/>
          <c:y val="0.14414456686540114"/>
          <c:w val="0.8088012139605462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64-46FF-BCB4-8F54875C03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-3.1252799999492709E-2</c:v>
                </c:pt>
                <c:pt idx="1">
                  <c:v>-4.5504000008804724E-3</c:v>
                </c:pt>
                <c:pt idx="2">
                  <c:v>-5.1067999993392732E-3</c:v>
                </c:pt>
                <c:pt idx="3">
                  <c:v>-2.4679999987711199E-3</c:v>
                </c:pt>
                <c:pt idx="4">
                  <c:v>-2.6780000007420313E-3</c:v>
                </c:pt>
                <c:pt idx="5">
                  <c:v>1.1000000085914508E-4</c:v>
                </c:pt>
                <c:pt idx="6">
                  <c:v>7.2700000018812716E-3</c:v>
                </c:pt>
                <c:pt idx="7">
                  <c:v>3.7488000016310252E-3</c:v>
                </c:pt>
                <c:pt idx="8">
                  <c:v>-2.2420000022975728E-3</c:v>
                </c:pt>
                <c:pt idx="9">
                  <c:v>8.4907999989809468E-3</c:v>
                </c:pt>
                <c:pt idx="10">
                  <c:v>-4.9640000361250713E-4</c:v>
                </c:pt>
                <c:pt idx="11">
                  <c:v>1.3267999966046773E-3</c:v>
                </c:pt>
                <c:pt idx="13">
                  <c:v>6.5476000017952174E-3</c:v>
                </c:pt>
                <c:pt idx="14">
                  <c:v>7.5568000029306859E-3</c:v>
                </c:pt>
                <c:pt idx="15">
                  <c:v>9.6027999970829114E-3</c:v>
                </c:pt>
                <c:pt idx="16">
                  <c:v>-4.65519999852404E-3</c:v>
                </c:pt>
                <c:pt idx="17">
                  <c:v>4.2931999996653758E-3</c:v>
                </c:pt>
                <c:pt idx="18">
                  <c:v>1.0293200000887737E-2</c:v>
                </c:pt>
                <c:pt idx="19">
                  <c:v>4.9303999985568225E-3</c:v>
                </c:pt>
                <c:pt idx="20">
                  <c:v>1.1665199999697506E-2</c:v>
                </c:pt>
                <c:pt idx="21">
                  <c:v>1.4665200003946666E-2</c:v>
                </c:pt>
                <c:pt idx="22">
                  <c:v>-7.6975999982096255E-3</c:v>
                </c:pt>
                <c:pt idx="23">
                  <c:v>7.6044000015826896E-3</c:v>
                </c:pt>
                <c:pt idx="24">
                  <c:v>3.1420000013895333E-3</c:v>
                </c:pt>
                <c:pt idx="25">
                  <c:v>3.1420000013895333E-3</c:v>
                </c:pt>
                <c:pt idx="26">
                  <c:v>7.2488000005250797E-3</c:v>
                </c:pt>
                <c:pt idx="27">
                  <c:v>2.6208000053884462E-3</c:v>
                </c:pt>
                <c:pt idx="28">
                  <c:v>1.1620800003584009E-2</c:v>
                </c:pt>
                <c:pt idx="29">
                  <c:v>8.6300000039045699E-3</c:v>
                </c:pt>
                <c:pt idx="30">
                  <c:v>3.7276000002748333E-3</c:v>
                </c:pt>
                <c:pt idx="31">
                  <c:v>5.5692000023555011E-3</c:v>
                </c:pt>
                <c:pt idx="32">
                  <c:v>5.0388000017846934E-3</c:v>
                </c:pt>
                <c:pt idx="33">
                  <c:v>8.311199999297969E-3</c:v>
                </c:pt>
                <c:pt idx="34">
                  <c:v>8.0644000045140274E-3</c:v>
                </c:pt>
                <c:pt idx="35">
                  <c:v>2.8359999996609986E-3</c:v>
                </c:pt>
                <c:pt idx="36">
                  <c:v>5.7235999993281439E-3</c:v>
                </c:pt>
                <c:pt idx="37">
                  <c:v>8.535599998140242E-3</c:v>
                </c:pt>
                <c:pt idx="38">
                  <c:v>2.7399999962653965E-3</c:v>
                </c:pt>
                <c:pt idx="39">
                  <c:v>2.8927999956067652E-3</c:v>
                </c:pt>
                <c:pt idx="40">
                  <c:v>9.6276000040234067E-3</c:v>
                </c:pt>
                <c:pt idx="41">
                  <c:v>1.3802400004351512E-2</c:v>
                </c:pt>
                <c:pt idx="42">
                  <c:v>1.4006799996423069E-2</c:v>
                </c:pt>
                <c:pt idx="43">
                  <c:v>-7.7959999907761812E-4</c:v>
                </c:pt>
                <c:pt idx="44">
                  <c:v>8.2203999991179444E-3</c:v>
                </c:pt>
                <c:pt idx="45">
                  <c:v>1.9552000012481585E-3</c:v>
                </c:pt>
                <c:pt idx="46">
                  <c:v>1.395520000369288E-2</c:v>
                </c:pt>
                <c:pt idx="47">
                  <c:v>-3.310000007331837E-3</c:v>
                </c:pt>
                <c:pt idx="48">
                  <c:v>6.3271999970311299E-3</c:v>
                </c:pt>
                <c:pt idx="49">
                  <c:v>1.1071199995058123E-2</c:v>
                </c:pt>
                <c:pt idx="50">
                  <c:v>3.6383999977260828E-3</c:v>
                </c:pt>
                <c:pt idx="51">
                  <c:v>1.0389600000053179E-2</c:v>
                </c:pt>
                <c:pt idx="52">
                  <c:v>7.8591999990749173E-3</c:v>
                </c:pt>
                <c:pt idx="53">
                  <c:v>8.6564000012003817E-3</c:v>
                </c:pt>
                <c:pt idx="54">
                  <c:v>1.5125999998417683E-2</c:v>
                </c:pt>
                <c:pt idx="55">
                  <c:v>6.7631999918376096E-3</c:v>
                </c:pt>
                <c:pt idx="56">
                  <c:v>7.7631999956793152E-3</c:v>
                </c:pt>
                <c:pt idx="57">
                  <c:v>9.7631999960867688E-3</c:v>
                </c:pt>
                <c:pt idx="58">
                  <c:v>1.276319999305997E-2</c:v>
                </c:pt>
                <c:pt idx="59">
                  <c:v>2.8607999993255362E-3</c:v>
                </c:pt>
                <c:pt idx="60">
                  <c:v>1.3860799997928552E-2</c:v>
                </c:pt>
                <c:pt idx="61">
                  <c:v>8.8771999944583513E-3</c:v>
                </c:pt>
                <c:pt idx="62">
                  <c:v>-2.4174400001356844E-2</c:v>
                </c:pt>
                <c:pt idx="63">
                  <c:v>6.1368000024231151E-3</c:v>
                </c:pt>
                <c:pt idx="64">
                  <c:v>9.0760000020964071E-3</c:v>
                </c:pt>
                <c:pt idx="65">
                  <c:v>8.8271999920834787E-3</c:v>
                </c:pt>
                <c:pt idx="66">
                  <c:v>3.9340000002994202E-3</c:v>
                </c:pt>
                <c:pt idx="67">
                  <c:v>1.351040000008652E-2</c:v>
                </c:pt>
                <c:pt idx="68">
                  <c:v>2.651039999909699E-2</c:v>
                </c:pt>
                <c:pt idx="69">
                  <c:v>4.1979999994509853E-2</c:v>
                </c:pt>
                <c:pt idx="70">
                  <c:v>1.6171999959624372E-3</c:v>
                </c:pt>
                <c:pt idx="71">
                  <c:v>9.1140000076848082E-3</c:v>
                </c:pt>
                <c:pt idx="72">
                  <c:v>-8.8400000022375025E-3</c:v>
                </c:pt>
                <c:pt idx="73">
                  <c:v>1.569759999983944E-2</c:v>
                </c:pt>
                <c:pt idx="74">
                  <c:v>1.6697600003681146E-2</c:v>
                </c:pt>
                <c:pt idx="75">
                  <c:v>1.6115599995828234E-2</c:v>
                </c:pt>
                <c:pt idx="76">
                  <c:v>2.0957199994882103E-2</c:v>
                </c:pt>
                <c:pt idx="77">
                  <c:v>1.069199999619741E-2</c:v>
                </c:pt>
                <c:pt idx="78">
                  <c:v>1.1692000000039116E-2</c:v>
                </c:pt>
                <c:pt idx="79">
                  <c:v>1.969200000166893E-2</c:v>
                </c:pt>
                <c:pt idx="80">
                  <c:v>2.7691999996022787E-2</c:v>
                </c:pt>
                <c:pt idx="81">
                  <c:v>7.5336000008974224E-3</c:v>
                </c:pt>
                <c:pt idx="82">
                  <c:v>9.5336000013048761E-3</c:v>
                </c:pt>
                <c:pt idx="83">
                  <c:v>1.4533599998685531E-2</c:v>
                </c:pt>
                <c:pt idx="84">
                  <c:v>1.5533599995251279E-2</c:v>
                </c:pt>
                <c:pt idx="85">
                  <c:v>1.2268400001630653E-2</c:v>
                </c:pt>
                <c:pt idx="86">
                  <c:v>1.1437600005592685E-2</c:v>
                </c:pt>
                <c:pt idx="87">
                  <c:v>7.4879999738186598E-4</c:v>
                </c:pt>
                <c:pt idx="88">
                  <c:v>1.8168000024161302E-3</c:v>
                </c:pt>
                <c:pt idx="89">
                  <c:v>1.3551599993661512E-2</c:v>
                </c:pt>
                <c:pt idx="90">
                  <c:v>2.5597599997126963E-2</c:v>
                </c:pt>
                <c:pt idx="91">
                  <c:v>2.5597599997126963E-2</c:v>
                </c:pt>
                <c:pt idx="92">
                  <c:v>1.3076399998681154E-2</c:v>
                </c:pt>
                <c:pt idx="93">
                  <c:v>1.6076400002930313E-2</c:v>
                </c:pt>
                <c:pt idx="94">
                  <c:v>1.4183200000843499E-2</c:v>
                </c:pt>
                <c:pt idx="95">
                  <c:v>1.4183200000843499E-2</c:v>
                </c:pt>
                <c:pt idx="96">
                  <c:v>1.4766799999051727E-2</c:v>
                </c:pt>
                <c:pt idx="97">
                  <c:v>1.5766800002893433E-2</c:v>
                </c:pt>
                <c:pt idx="98">
                  <c:v>6.6784000009647571E-3</c:v>
                </c:pt>
                <c:pt idx="99">
                  <c:v>1.0147999993932899E-2</c:v>
                </c:pt>
                <c:pt idx="100">
                  <c:v>1.062679999449756E-2</c:v>
                </c:pt>
                <c:pt idx="101">
                  <c:v>8.3615999974426813E-3</c:v>
                </c:pt>
                <c:pt idx="102">
                  <c:v>9.1848000010941178E-3</c:v>
                </c:pt>
                <c:pt idx="103">
                  <c:v>4.9196000036317855E-3</c:v>
                </c:pt>
                <c:pt idx="104">
                  <c:v>1.0468399996170774E-2</c:v>
                </c:pt>
                <c:pt idx="105">
                  <c:v>2.2915999943506904E-3</c:v>
                </c:pt>
                <c:pt idx="106">
                  <c:v>1.5291600000637118E-2</c:v>
                </c:pt>
                <c:pt idx="107">
                  <c:v>1.5291600000637118E-2</c:v>
                </c:pt>
                <c:pt idx="108">
                  <c:v>1.356600000144681E-2</c:v>
                </c:pt>
                <c:pt idx="109">
                  <c:v>1.0359600004449021E-2</c:v>
                </c:pt>
                <c:pt idx="110">
                  <c:v>-5.2439999853959307E-4</c:v>
                </c:pt>
                <c:pt idx="111">
                  <c:v>4.9359999975422397E-3</c:v>
                </c:pt>
                <c:pt idx="112">
                  <c:v>1.6307999998389278E-2</c:v>
                </c:pt>
                <c:pt idx="113">
                  <c:v>3.0520000000251457E-3</c:v>
                </c:pt>
                <c:pt idx="114">
                  <c:v>6.6892000031657517E-3</c:v>
                </c:pt>
                <c:pt idx="115">
                  <c:v>1.5149599996220786E-2</c:v>
                </c:pt>
                <c:pt idx="116">
                  <c:v>1.0884399998758454E-2</c:v>
                </c:pt>
                <c:pt idx="117">
                  <c:v>1.4088799995079171E-2</c:v>
                </c:pt>
                <c:pt idx="118">
                  <c:v>2.0460799998545554E-2</c:v>
                </c:pt>
                <c:pt idx="119">
                  <c:v>6.1143999992054887E-3</c:v>
                </c:pt>
                <c:pt idx="121">
                  <c:v>8.8491999995312653E-3</c:v>
                </c:pt>
                <c:pt idx="122">
                  <c:v>3.4864000044763088E-3</c:v>
                </c:pt>
                <c:pt idx="123">
                  <c:v>1.7416399998182897E-2</c:v>
                </c:pt>
                <c:pt idx="124">
                  <c:v>1.5053599992825184E-2</c:v>
                </c:pt>
                <c:pt idx="125">
                  <c:v>1.3279999984661117E-3</c:v>
                </c:pt>
                <c:pt idx="126">
                  <c:v>1.0425599997688551E-2</c:v>
                </c:pt>
                <c:pt idx="127">
                  <c:v>7.0628000030410476E-3</c:v>
                </c:pt>
                <c:pt idx="128">
                  <c:v>7.532399999035988E-3</c:v>
                </c:pt>
                <c:pt idx="129">
                  <c:v>5.1696000009542331E-3</c:v>
                </c:pt>
                <c:pt idx="130">
                  <c:v>9.8343999998178333E-3</c:v>
                </c:pt>
                <c:pt idx="131">
                  <c:v>1.256920000014361E-2</c:v>
                </c:pt>
                <c:pt idx="133">
                  <c:v>-9.4480000552721322E-4</c:v>
                </c:pt>
                <c:pt idx="134">
                  <c:v>1.0055200000351761E-2</c:v>
                </c:pt>
                <c:pt idx="135">
                  <c:v>1.1055199996917509E-2</c:v>
                </c:pt>
                <c:pt idx="136">
                  <c:v>1.0966800000460353E-2</c:v>
                </c:pt>
                <c:pt idx="137">
                  <c:v>1.5003600005002227E-2</c:v>
                </c:pt>
                <c:pt idx="138">
                  <c:v>1.0738400000263937E-2</c:v>
                </c:pt>
                <c:pt idx="140">
                  <c:v>1.4117599996097852E-2</c:v>
                </c:pt>
                <c:pt idx="143">
                  <c:v>6.6000000515487045E-5</c:v>
                </c:pt>
                <c:pt idx="144">
                  <c:v>1.0075199999846518E-2</c:v>
                </c:pt>
                <c:pt idx="145">
                  <c:v>1.171240000257967E-2</c:v>
                </c:pt>
                <c:pt idx="146">
                  <c:v>4.4719999277731404E-4</c:v>
                </c:pt>
                <c:pt idx="147">
                  <c:v>7.4471999978413805E-3</c:v>
                </c:pt>
                <c:pt idx="148">
                  <c:v>8.1820000050356612E-3</c:v>
                </c:pt>
                <c:pt idx="149">
                  <c:v>1.2642399997275788E-2</c:v>
                </c:pt>
                <c:pt idx="150">
                  <c:v>8.3771999998134561E-3</c:v>
                </c:pt>
                <c:pt idx="151">
                  <c:v>1.0112000003573485E-2</c:v>
                </c:pt>
                <c:pt idx="152">
                  <c:v>1.8581599993922282E-2</c:v>
                </c:pt>
                <c:pt idx="153">
                  <c:v>2.1800000031362288E-3</c:v>
                </c:pt>
                <c:pt idx="154">
                  <c:v>5.1800000001094304E-3</c:v>
                </c:pt>
                <c:pt idx="155">
                  <c:v>4.6495999995386228E-3</c:v>
                </c:pt>
                <c:pt idx="157">
                  <c:v>-4.7740000009071082E-3</c:v>
                </c:pt>
                <c:pt idx="158">
                  <c:v>4.2259999972884543E-3</c:v>
                </c:pt>
                <c:pt idx="159">
                  <c:v>1.6863199998624623E-2</c:v>
                </c:pt>
                <c:pt idx="160">
                  <c:v>1.8598000002384651E-2</c:v>
                </c:pt>
                <c:pt idx="161">
                  <c:v>1.133280000067316E-2</c:v>
                </c:pt>
                <c:pt idx="162">
                  <c:v>1.4332799997646362E-2</c:v>
                </c:pt>
                <c:pt idx="163">
                  <c:v>1.6332799998053815E-2</c:v>
                </c:pt>
                <c:pt idx="164">
                  <c:v>-1.0299999994458631E-3</c:v>
                </c:pt>
                <c:pt idx="165">
                  <c:v>7.9700000060256571E-3</c:v>
                </c:pt>
                <c:pt idx="166">
                  <c:v>1.2244400000781752E-2</c:v>
                </c:pt>
                <c:pt idx="167">
                  <c:v>6.7600005422718823E-5</c:v>
                </c:pt>
                <c:pt idx="168">
                  <c:v>6.0675999993691221E-3</c:v>
                </c:pt>
                <c:pt idx="169">
                  <c:v>1.7067600005248096E-2</c:v>
                </c:pt>
                <c:pt idx="170">
                  <c:v>1.3704799996048678E-2</c:v>
                </c:pt>
                <c:pt idx="171">
                  <c:v>7.9092000014497899E-3</c:v>
                </c:pt>
                <c:pt idx="172">
                  <c:v>1.3909200002672151E-2</c:v>
                </c:pt>
                <c:pt idx="173">
                  <c:v>1.6281199998047668E-2</c:v>
                </c:pt>
                <c:pt idx="174">
                  <c:v>1.5192799997748807E-2</c:v>
                </c:pt>
                <c:pt idx="175">
                  <c:v>4.0159999989555217E-3</c:v>
                </c:pt>
                <c:pt idx="176">
                  <c:v>5.0159999955212697E-3</c:v>
                </c:pt>
                <c:pt idx="177">
                  <c:v>1.0016000000177883E-2</c:v>
                </c:pt>
                <c:pt idx="178">
                  <c:v>1.7025199995259754E-2</c:v>
                </c:pt>
                <c:pt idx="179">
                  <c:v>4.4856000022264197E-3</c:v>
                </c:pt>
                <c:pt idx="180">
                  <c:v>3.8576000006287359E-3</c:v>
                </c:pt>
                <c:pt idx="181">
                  <c:v>4.8575999971944839E-3</c:v>
                </c:pt>
                <c:pt idx="182">
                  <c:v>1.1857599994982593E-2</c:v>
                </c:pt>
                <c:pt idx="183">
                  <c:v>3.3067999975173734E-3</c:v>
                </c:pt>
                <c:pt idx="185">
                  <c:v>4.501999996136874E-3</c:v>
                </c:pt>
                <c:pt idx="186">
                  <c:v>1.8236799995065667E-2</c:v>
                </c:pt>
                <c:pt idx="188">
                  <c:v>7.9715999963809736E-3</c:v>
                </c:pt>
                <c:pt idx="189">
                  <c:v>1.5971599998010788E-2</c:v>
                </c:pt>
                <c:pt idx="190">
                  <c:v>1.6971600001852494E-2</c:v>
                </c:pt>
                <c:pt idx="191">
                  <c:v>6.7064000031678006E-3</c:v>
                </c:pt>
                <c:pt idx="192">
                  <c:v>1.107840000622673E-2</c:v>
                </c:pt>
                <c:pt idx="193">
                  <c:v>1.7078400000173133E-2</c:v>
                </c:pt>
                <c:pt idx="194">
                  <c:v>7.7247999943210743E-3</c:v>
                </c:pt>
                <c:pt idx="195">
                  <c:v>6.5479999975650571E-3</c:v>
                </c:pt>
                <c:pt idx="196">
                  <c:v>9.5480000018142164E-3</c:v>
                </c:pt>
                <c:pt idx="198">
                  <c:v>9.2000000586267561E-4</c:v>
                </c:pt>
                <c:pt idx="199">
                  <c:v>1.3654799993673805E-2</c:v>
                </c:pt>
                <c:pt idx="200">
                  <c:v>1.9654799994896166E-2</c:v>
                </c:pt>
                <c:pt idx="201">
                  <c:v>1.1389599996618927E-2</c:v>
                </c:pt>
                <c:pt idx="202">
                  <c:v>1.5389599997433834E-2</c:v>
                </c:pt>
                <c:pt idx="203">
                  <c:v>6.02680000156397E-3</c:v>
                </c:pt>
                <c:pt idx="204">
                  <c:v>1.5301200000976678E-2</c:v>
                </c:pt>
                <c:pt idx="205">
                  <c:v>6.1243999953148887E-3</c:v>
                </c:pt>
                <c:pt idx="206">
                  <c:v>2.3124399995140266E-2</c:v>
                </c:pt>
                <c:pt idx="207">
                  <c:v>8.6620000001857989E-3</c:v>
                </c:pt>
                <c:pt idx="208">
                  <c:v>1.7299199993431102E-2</c:v>
                </c:pt>
                <c:pt idx="209">
                  <c:v>1.0034000006271526E-2</c:v>
                </c:pt>
                <c:pt idx="210">
                  <c:v>1.203400000667898E-2</c:v>
                </c:pt>
                <c:pt idx="211">
                  <c:v>3.4060000034514815E-3</c:v>
                </c:pt>
                <c:pt idx="213">
                  <c:v>1.5140800001972821E-2</c:v>
                </c:pt>
                <c:pt idx="214">
                  <c:v>8.4151999981258996E-3</c:v>
                </c:pt>
                <c:pt idx="216">
                  <c:v>2.0875599999271799E-2</c:v>
                </c:pt>
                <c:pt idx="217">
                  <c:v>7.5127999953110702E-3</c:v>
                </c:pt>
                <c:pt idx="218">
                  <c:v>1.6982399996777531E-2</c:v>
                </c:pt>
                <c:pt idx="219">
                  <c:v>1.1619599994446617E-2</c:v>
                </c:pt>
                <c:pt idx="220">
                  <c:v>7.1720000414643437E-4</c:v>
                </c:pt>
                <c:pt idx="221">
                  <c:v>2.717200004553888E-3</c:v>
                </c:pt>
                <c:pt idx="222">
                  <c:v>5.7172000015270896E-3</c:v>
                </c:pt>
                <c:pt idx="223">
                  <c:v>7.7172000019345433E-3</c:v>
                </c:pt>
                <c:pt idx="224">
                  <c:v>1.1717200002749451E-2</c:v>
                </c:pt>
                <c:pt idx="225">
                  <c:v>1.2717199999315199E-2</c:v>
                </c:pt>
                <c:pt idx="226">
                  <c:v>1.4717199999722652E-2</c:v>
                </c:pt>
                <c:pt idx="227">
                  <c:v>8.4519999945769086E-3</c:v>
                </c:pt>
                <c:pt idx="228">
                  <c:v>1.145199999155011E-2</c:v>
                </c:pt>
                <c:pt idx="229">
                  <c:v>2.2936000023037195E-3</c:v>
                </c:pt>
                <c:pt idx="230">
                  <c:v>7.2935999996843748E-3</c:v>
                </c:pt>
                <c:pt idx="231">
                  <c:v>4.0284000060637482E-3</c:v>
                </c:pt>
                <c:pt idx="232">
                  <c:v>1.1028400003851857E-2</c:v>
                </c:pt>
                <c:pt idx="233">
                  <c:v>1.3939999997091945E-2</c:v>
                </c:pt>
                <c:pt idx="234">
                  <c:v>8.7631999995210208E-3</c:v>
                </c:pt>
                <c:pt idx="235">
                  <c:v>1.1400399998819921E-2</c:v>
                </c:pt>
                <c:pt idx="236">
                  <c:v>-6.8648000014945865E-3</c:v>
                </c:pt>
                <c:pt idx="237">
                  <c:v>9.1352000017650425E-3</c:v>
                </c:pt>
                <c:pt idx="238">
                  <c:v>8.8699999978416599E-3</c:v>
                </c:pt>
                <c:pt idx="239">
                  <c:v>1.2888400000520051E-2</c:v>
                </c:pt>
                <c:pt idx="240">
                  <c:v>-4.2883999994955957E-3</c:v>
                </c:pt>
                <c:pt idx="242">
                  <c:v>3.691199999593664E-3</c:v>
                </c:pt>
                <c:pt idx="243">
                  <c:v>7.514400000218302E-3</c:v>
                </c:pt>
                <c:pt idx="244">
                  <c:v>1.2514399997598957E-2</c:v>
                </c:pt>
                <c:pt idx="245">
                  <c:v>7.1607999998377636E-3</c:v>
                </c:pt>
                <c:pt idx="246">
                  <c:v>5.0907999975606799E-3</c:v>
                </c:pt>
                <c:pt idx="247">
                  <c:v>9.0907999983755872E-3</c:v>
                </c:pt>
                <c:pt idx="248">
                  <c:v>9.0907999983755872E-3</c:v>
                </c:pt>
                <c:pt idx="249">
                  <c:v>1.0090800002217293E-2</c:v>
                </c:pt>
                <c:pt idx="250">
                  <c:v>1.7090800000005402E-2</c:v>
                </c:pt>
                <c:pt idx="251">
                  <c:v>9.8255999982939102E-3</c:v>
                </c:pt>
                <c:pt idx="252">
                  <c:v>1.3197599997511134E-2</c:v>
                </c:pt>
                <c:pt idx="253">
                  <c:v>7.4720000047818758E-3</c:v>
                </c:pt>
                <c:pt idx="254">
                  <c:v>1.6667199997755233E-2</c:v>
                </c:pt>
                <c:pt idx="255">
                  <c:v>6.9415999969351105E-3</c:v>
                </c:pt>
                <c:pt idx="256">
                  <c:v>1.0313600003428292E-2</c:v>
                </c:pt>
                <c:pt idx="257">
                  <c:v>8.0483999990974553E-3</c:v>
                </c:pt>
                <c:pt idx="258">
                  <c:v>5.5307999937213026E-3</c:v>
                </c:pt>
                <c:pt idx="259">
                  <c:v>1.7576799997186754E-2</c:v>
                </c:pt>
                <c:pt idx="260">
                  <c:v>4.0463999976054765E-3</c:v>
                </c:pt>
                <c:pt idx="262">
                  <c:v>1.1888000000908505E-2</c:v>
                </c:pt>
                <c:pt idx="263">
                  <c:v>2.8199200001836289E-2</c:v>
                </c:pt>
                <c:pt idx="264">
                  <c:v>6.8363999962457456E-3</c:v>
                </c:pt>
                <c:pt idx="265">
                  <c:v>9.8363999932189472E-3</c:v>
                </c:pt>
                <c:pt idx="266">
                  <c:v>1.8836399998690467E-2</c:v>
                </c:pt>
                <c:pt idx="267">
                  <c:v>1.011080000171205E-2</c:v>
                </c:pt>
                <c:pt idx="268">
                  <c:v>1.8748000002233312E-2</c:v>
                </c:pt>
                <c:pt idx="269">
                  <c:v>2.5440000172238797E-4</c:v>
                </c:pt>
                <c:pt idx="270">
                  <c:v>-1.8010800005868077E-2</c:v>
                </c:pt>
                <c:pt idx="271">
                  <c:v>1.2224800004332792E-2</c:v>
                </c:pt>
                <c:pt idx="272">
                  <c:v>9.8619999989750795E-3</c:v>
                </c:pt>
                <c:pt idx="274">
                  <c:v>1.2694400000327732E-2</c:v>
                </c:pt>
                <c:pt idx="275">
                  <c:v>9.6879999182419851E-4</c:v>
                </c:pt>
                <c:pt idx="276">
                  <c:v>1.1066400002164301E-2</c:v>
                </c:pt>
                <c:pt idx="277">
                  <c:v>6.703600003675092E-3</c:v>
                </c:pt>
                <c:pt idx="278">
                  <c:v>6.7495999974198639E-3</c:v>
                </c:pt>
                <c:pt idx="279">
                  <c:v>1.0856400003831368E-2</c:v>
                </c:pt>
                <c:pt idx="280">
                  <c:v>7.0515999977942556E-3</c:v>
                </c:pt>
                <c:pt idx="281">
                  <c:v>1.0051600002043415E-2</c:v>
                </c:pt>
                <c:pt idx="282">
                  <c:v>1.9632000039564446E-3</c:v>
                </c:pt>
                <c:pt idx="283">
                  <c:v>9.9631999983103015E-3</c:v>
                </c:pt>
                <c:pt idx="284">
                  <c:v>6.393999996362254E-3</c:v>
                </c:pt>
                <c:pt idx="285">
                  <c:v>5.6960000001708977E-3</c:v>
                </c:pt>
                <c:pt idx="286">
                  <c:v>7.6960000005783513E-3</c:v>
                </c:pt>
                <c:pt idx="288">
                  <c:v>8.6959999971440993E-3</c:v>
                </c:pt>
                <c:pt idx="289">
                  <c:v>7.9703999945195392E-3</c:v>
                </c:pt>
                <c:pt idx="290">
                  <c:v>6.6076000002794899E-3</c:v>
                </c:pt>
                <c:pt idx="291">
                  <c:v>2.7143999977852218E-3</c:v>
                </c:pt>
                <c:pt idx="292">
                  <c:v>5.7143999947584234E-3</c:v>
                </c:pt>
                <c:pt idx="293">
                  <c:v>4.8120000064955093E-3</c:v>
                </c:pt>
                <c:pt idx="294">
                  <c:v>7.449199998518452E-3</c:v>
                </c:pt>
                <c:pt idx="295">
                  <c:v>9.6444000009796582E-3</c:v>
                </c:pt>
                <c:pt idx="296">
                  <c:v>8.0256000001099892E-3</c:v>
                </c:pt>
                <c:pt idx="297">
                  <c:v>1.4848799997707829E-2</c:v>
                </c:pt>
                <c:pt idx="298">
                  <c:v>9.7603999965940602E-3</c:v>
                </c:pt>
                <c:pt idx="299">
                  <c:v>1.2159999998402782E-2</c:v>
                </c:pt>
                <c:pt idx="300">
                  <c:v>8.8744000022416003E-3</c:v>
                </c:pt>
                <c:pt idx="301">
                  <c:v>1.0874400002649054E-2</c:v>
                </c:pt>
                <c:pt idx="302">
                  <c:v>1.1874399999214802E-2</c:v>
                </c:pt>
                <c:pt idx="304">
                  <c:v>2.3531999977421947E-3</c:v>
                </c:pt>
                <c:pt idx="305">
                  <c:v>-1.9119999997201376E-3</c:v>
                </c:pt>
                <c:pt idx="306">
                  <c:v>9.027200001582969E-3</c:v>
                </c:pt>
                <c:pt idx="307">
                  <c:v>6.6439999500289559E-4</c:v>
                </c:pt>
                <c:pt idx="308">
                  <c:v>-1.6708000039216131E-3</c:v>
                </c:pt>
                <c:pt idx="309">
                  <c:v>4.3291999973007478E-3</c:v>
                </c:pt>
                <c:pt idx="310">
                  <c:v>1.1329199995088857E-2</c:v>
                </c:pt>
                <c:pt idx="311">
                  <c:v>-1.0936000006040558E-2</c:v>
                </c:pt>
                <c:pt idx="312">
                  <c:v>-7.936000001791399E-3</c:v>
                </c:pt>
                <c:pt idx="313">
                  <c:v>-1.5564000001177192E-2</c:v>
                </c:pt>
                <c:pt idx="314">
                  <c:v>-3.5722400003578514E-2</c:v>
                </c:pt>
                <c:pt idx="315">
                  <c:v>7.0123999976203777E-3</c:v>
                </c:pt>
                <c:pt idx="316">
                  <c:v>1.11927999969339E-2</c:v>
                </c:pt>
                <c:pt idx="317">
                  <c:v>1.0778399999253452E-2</c:v>
                </c:pt>
                <c:pt idx="319">
                  <c:v>7.6199999966775067E-3</c:v>
                </c:pt>
                <c:pt idx="320">
                  <c:v>3.815199997916352E-3</c:v>
                </c:pt>
                <c:pt idx="321">
                  <c:v>4.7267999980249442E-3</c:v>
                </c:pt>
                <c:pt idx="322">
                  <c:v>1.0922000001301058E-2</c:v>
                </c:pt>
                <c:pt idx="323">
                  <c:v>1.0656799997377675E-2</c:v>
                </c:pt>
                <c:pt idx="324">
                  <c:v>1.9656800002849195E-2</c:v>
                </c:pt>
                <c:pt idx="325">
                  <c:v>1.2233200002810918E-2</c:v>
                </c:pt>
                <c:pt idx="326">
                  <c:v>1.4339999994263053E-2</c:v>
                </c:pt>
                <c:pt idx="327">
                  <c:v>5.8095999993383884E-3</c:v>
                </c:pt>
                <c:pt idx="328">
                  <c:v>1.1809600000560749E-2</c:v>
                </c:pt>
                <c:pt idx="329">
                  <c:v>1.271919999999227E-2</c:v>
                </c:pt>
                <c:pt idx="330">
                  <c:v>1.0453999995661434E-2</c:v>
                </c:pt>
                <c:pt idx="331">
                  <c:v>1.4453999996476341E-2</c:v>
                </c:pt>
                <c:pt idx="332">
                  <c:v>1.2560799994389527E-2</c:v>
                </c:pt>
                <c:pt idx="333">
                  <c:v>1.9560799999453593E-2</c:v>
                </c:pt>
                <c:pt idx="334">
                  <c:v>3.0560799998056609E-2</c:v>
                </c:pt>
                <c:pt idx="335">
                  <c:v>6.0303999998723157E-3</c:v>
                </c:pt>
                <c:pt idx="336">
                  <c:v>1.2765200001013E-2</c:v>
                </c:pt>
                <c:pt idx="337">
                  <c:v>-5.9760000294772908E-4</c:v>
                </c:pt>
                <c:pt idx="338">
                  <c:v>7.4999999997089617E-3</c:v>
                </c:pt>
                <c:pt idx="339">
                  <c:v>6.2440000037895516E-3</c:v>
                </c:pt>
                <c:pt idx="340">
                  <c:v>2.0046800003910903E-2</c:v>
                </c:pt>
                <c:pt idx="341">
                  <c:v>1.2790799999493174E-2</c:v>
                </c:pt>
                <c:pt idx="342">
                  <c:v>1.2986000001546927E-2</c:v>
                </c:pt>
                <c:pt idx="343">
                  <c:v>9.951999963959679E-4</c:v>
                </c:pt>
                <c:pt idx="344">
                  <c:v>1.0562399998889305E-2</c:v>
                </c:pt>
                <c:pt idx="345">
                  <c:v>8.9344000007258728E-3</c:v>
                </c:pt>
                <c:pt idx="346">
                  <c:v>9.9344000045675784E-3</c:v>
                </c:pt>
                <c:pt idx="347">
                  <c:v>2.6691999955801293E-3</c:v>
                </c:pt>
                <c:pt idx="348">
                  <c:v>7.4039999963133596E-3</c:v>
                </c:pt>
                <c:pt idx="349">
                  <c:v>1.4138799997454043E-2</c:v>
                </c:pt>
                <c:pt idx="350">
                  <c:v>4.6176000032573938E-3</c:v>
                </c:pt>
                <c:pt idx="351">
                  <c:v>6.8219999957364053E-3</c:v>
                </c:pt>
                <c:pt idx="352">
                  <c:v>7.3320000010426156E-3</c:v>
                </c:pt>
                <c:pt idx="353">
                  <c:v>8.8900000046123751E-3</c:v>
                </c:pt>
                <c:pt idx="354">
                  <c:v>1.4801599994825665E-2</c:v>
                </c:pt>
                <c:pt idx="355">
                  <c:v>1.243879999674391E-2</c:v>
                </c:pt>
                <c:pt idx="356">
                  <c:v>1.8536399998993147E-2</c:v>
                </c:pt>
                <c:pt idx="357">
                  <c:v>1.1035999996238388E-3</c:v>
                </c:pt>
                <c:pt idx="358">
                  <c:v>3.1036000000312924E-3</c:v>
                </c:pt>
                <c:pt idx="359">
                  <c:v>5.1036000004387461E-3</c:v>
                </c:pt>
                <c:pt idx="360">
                  <c:v>5.1036000004387461E-3</c:v>
                </c:pt>
                <c:pt idx="361">
                  <c:v>9.1036000012536533E-3</c:v>
                </c:pt>
                <c:pt idx="362">
                  <c:v>1.0103599997819401E-2</c:v>
                </c:pt>
                <c:pt idx="363">
                  <c:v>1.0103599997819401E-2</c:v>
                </c:pt>
                <c:pt idx="364">
                  <c:v>1.0103599997819401E-2</c:v>
                </c:pt>
                <c:pt idx="365">
                  <c:v>1.1103600001661107E-2</c:v>
                </c:pt>
                <c:pt idx="366">
                  <c:v>1.2103599998226855E-2</c:v>
                </c:pt>
                <c:pt idx="367">
                  <c:v>1.4103599998634309E-2</c:v>
                </c:pt>
                <c:pt idx="368">
                  <c:v>1.4103599998634309E-2</c:v>
                </c:pt>
                <c:pt idx="369">
                  <c:v>1.6103599999041762E-2</c:v>
                </c:pt>
                <c:pt idx="370">
                  <c:v>1.0573200001090299E-2</c:v>
                </c:pt>
                <c:pt idx="371">
                  <c:v>7.1219999954337254E-3</c:v>
                </c:pt>
                <c:pt idx="372">
                  <c:v>2.2195999990799464E-3</c:v>
                </c:pt>
                <c:pt idx="373">
                  <c:v>9.3264000024646521E-3</c:v>
                </c:pt>
                <c:pt idx="374">
                  <c:v>5.9911999996984378E-3</c:v>
                </c:pt>
                <c:pt idx="375">
                  <c:v>1.1217599996598437E-2</c:v>
                </c:pt>
                <c:pt idx="376">
                  <c:v>6.6872000024886802E-3</c:v>
                </c:pt>
                <c:pt idx="377">
                  <c:v>1.1687199999869335E-2</c:v>
                </c:pt>
                <c:pt idx="378">
                  <c:v>8.9984000005642883E-3</c:v>
                </c:pt>
                <c:pt idx="379">
                  <c:v>1.2635599996428937E-2</c:v>
                </c:pt>
                <c:pt idx="380">
                  <c:v>1.2728000001516193E-3</c:v>
                </c:pt>
                <c:pt idx="381">
                  <c:v>1.2388799994369037E-2</c:v>
                </c:pt>
                <c:pt idx="382">
                  <c:v>7.5839999917661771E-3</c:v>
                </c:pt>
                <c:pt idx="383">
                  <c:v>7.681600000069011E-3</c:v>
                </c:pt>
                <c:pt idx="384">
                  <c:v>1.2646399998629931E-2</c:v>
                </c:pt>
                <c:pt idx="385">
                  <c:v>-4.2400002712383866E-5</c:v>
                </c:pt>
                <c:pt idx="386">
                  <c:v>1.2957600003574044E-2</c:v>
                </c:pt>
                <c:pt idx="387">
                  <c:v>9.0644000010797754E-3</c:v>
                </c:pt>
                <c:pt idx="388">
                  <c:v>8.5340000005089678E-3</c:v>
                </c:pt>
                <c:pt idx="389">
                  <c:v>7.0035999960964546E-3</c:v>
                </c:pt>
                <c:pt idx="390">
                  <c:v>7.8063999972073361E-3</c:v>
                </c:pt>
                <c:pt idx="391">
                  <c:v>8.2783999969251454E-3</c:v>
                </c:pt>
                <c:pt idx="392">
                  <c:v>4.9131999985547736E-3</c:v>
                </c:pt>
                <c:pt idx="393">
                  <c:v>5.0199999968754128E-3</c:v>
                </c:pt>
                <c:pt idx="394">
                  <c:v>5.0199999968754128E-3</c:v>
                </c:pt>
                <c:pt idx="395">
                  <c:v>6.0200000007171184E-3</c:v>
                </c:pt>
                <c:pt idx="396">
                  <c:v>8.020000001124572E-3</c:v>
                </c:pt>
                <c:pt idx="397">
                  <c:v>8.020000001124572E-3</c:v>
                </c:pt>
                <c:pt idx="398">
                  <c:v>1.0020000001532026E-2</c:v>
                </c:pt>
                <c:pt idx="399">
                  <c:v>1.0020000001532026E-2</c:v>
                </c:pt>
                <c:pt idx="400">
                  <c:v>1.1019999998097774E-2</c:v>
                </c:pt>
                <c:pt idx="401">
                  <c:v>1.1019999998097774E-2</c:v>
                </c:pt>
                <c:pt idx="402">
                  <c:v>1.2020000001939479E-2</c:v>
                </c:pt>
                <c:pt idx="403">
                  <c:v>1.3019999998505227E-2</c:v>
                </c:pt>
                <c:pt idx="404">
                  <c:v>1.4019999995070975E-2</c:v>
                </c:pt>
                <c:pt idx="405">
                  <c:v>1.6019999995478429E-2</c:v>
                </c:pt>
                <c:pt idx="406">
                  <c:v>1.7019999999320135E-2</c:v>
                </c:pt>
                <c:pt idx="407">
                  <c:v>1.248959999793442E-2</c:v>
                </c:pt>
                <c:pt idx="408">
                  <c:v>8.1267999994452111E-3</c:v>
                </c:pt>
                <c:pt idx="409">
                  <c:v>9.1267999960109591E-3</c:v>
                </c:pt>
                <c:pt idx="410">
                  <c:v>9.8615999959292822E-3</c:v>
                </c:pt>
                <c:pt idx="411">
                  <c:v>1.3861599996744189E-2</c:v>
                </c:pt>
                <c:pt idx="412">
                  <c:v>1.0870799997064751E-2</c:v>
                </c:pt>
                <c:pt idx="413">
                  <c:v>1.1870799993630499E-2</c:v>
                </c:pt>
                <c:pt idx="414">
                  <c:v>6.0660000017378479E-3</c:v>
                </c:pt>
                <c:pt idx="415">
                  <c:v>9.9775999988196418E-3</c:v>
                </c:pt>
                <c:pt idx="416">
                  <c:v>8.5540000000037253E-3</c:v>
                </c:pt>
                <c:pt idx="417">
                  <c:v>9.2887999926460907E-3</c:v>
                </c:pt>
                <c:pt idx="418">
                  <c:v>1.4603599993279204E-2</c:v>
                </c:pt>
                <c:pt idx="419">
                  <c:v>1.5603599997120909E-2</c:v>
                </c:pt>
                <c:pt idx="420">
                  <c:v>1.0240799994789995E-2</c:v>
                </c:pt>
                <c:pt idx="421">
                  <c:v>1.0622000001603737E-2</c:v>
                </c:pt>
                <c:pt idx="422">
                  <c:v>1.4452000032179058E-3</c:v>
                </c:pt>
                <c:pt idx="423">
                  <c:v>9.9147999935667031E-3</c:v>
                </c:pt>
                <c:pt idx="424">
                  <c:v>5.1008000009460375E-3</c:v>
                </c:pt>
                <c:pt idx="425">
                  <c:v>1.2375199999951292E-2</c:v>
                </c:pt>
                <c:pt idx="426">
                  <c:v>-4.4296000050962903E-3</c:v>
                </c:pt>
                <c:pt idx="427">
                  <c:v>6.3936000005924143E-3</c:v>
                </c:pt>
                <c:pt idx="428">
                  <c:v>8.3051999972667545E-3</c:v>
                </c:pt>
                <c:pt idx="429">
                  <c:v>1.9423999983700924E-3</c:v>
                </c:pt>
                <c:pt idx="430">
                  <c:v>9.1284000009181909E-3</c:v>
                </c:pt>
                <c:pt idx="431">
                  <c:v>1.5128400002140552E-2</c:v>
                </c:pt>
                <c:pt idx="432">
                  <c:v>1.5128400002140552E-2</c:v>
                </c:pt>
                <c:pt idx="433">
                  <c:v>3.7655999985872768E-3</c:v>
                </c:pt>
                <c:pt idx="434">
                  <c:v>4.7656000024289824E-3</c:v>
                </c:pt>
                <c:pt idx="435">
                  <c:v>5.7655999989947304E-3</c:v>
                </c:pt>
                <c:pt idx="436">
                  <c:v>6.765600002836436E-3</c:v>
                </c:pt>
                <c:pt idx="437">
                  <c:v>1.0765600003651343E-2</c:v>
                </c:pt>
                <c:pt idx="438">
                  <c:v>1.0765600003651343E-2</c:v>
                </c:pt>
                <c:pt idx="439">
                  <c:v>1.1765600000217091E-2</c:v>
                </c:pt>
                <c:pt idx="440">
                  <c:v>1.1765600000217091E-2</c:v>
                </c:pt>
                <c:pt idx="441">
                  <c:v>1.2765600004058797E-2</c:v>
                </c:pt>
                <c:pt idx="442">
                  <c:v>1.5500400004384574E-2</c:v>
                </c:pt>
                <c:pt idx="443">
                  <c:v>1.5500400004384574E-2</c:v>
                </c:pt>
                <c:pt idx="444">
                  <c:v>1.0774800000945106E-2</c:v>
                </c:pt>
                <c:pt idx="445">
                  <c:v>1.0411999995994847E-2</c:v>
                </c:pt>
                <c:pt idx="446">
                  <c:v>1.2351999976090156E-3</c:v>
                </c:pt>
                <c:pt idx="447">
                  <c:v>8.1467999989399686E-3</c:v>
                </c:pt>
                <c:pt idx="448">
                  <c:v>9.9699999991571531E-3</c:v>
                </c:pt>
                <c:pt idx="449">
                  <c:v>5.7048000016948208E-3</c:v>
                </c:pt>
                <c:pt idx="450">
                  <c:v>8.3420000009937212E-3</c:v>
                </c:pt>
                <c:pt idx="451">
                  <c:v>2.9184000013628975E-3</c:v>
                </c:pt>
                <c:pt idx="452">
                  <c:v>1.0456000003614463E-2</c:v>
                </c:pt>
                <c:pt idx="453">
                  <c:v>1.1456000000180211E-2</c:v>
                </c:pt>
                <c:pt idx="454">
                  <c:v>1.0102399995957967E-2</c:v>
                </c:pt>
                <c:pt idx="455">
                  <c:v>1.2236800001119263E-2</c:v>
                </c:pt>
                <c:pt idx="456">
                  <c:v>1.2608800003363285E-2</c:v>
                </c:pt>
                <c:pt idx="457">
                  <c:v>-1.284400001168251E-3</c:v>
                </c:pt>
                <c:pt idx="458">
                  <c:v>9.7227999940514565E-3</c:v>
                </c:pt>
                <c:pt idx="459">
                  <c:v>4.3599999989964999E-3</c:v>
                </c:pt>
                <c:pt idx="460">
                  <c:v>1.0457600001245737E-2</c:v>
                </c:pt>
                <c:pt idx="461">
                  <c:v>1.5094800000952091E-2</c:v>
                </c:pt>
                <c:pt idx="462">
                  <c:v>1.1475999992399011E-2</c:v>
                </c:pt>
                <c:pt idx="463">
                  <c:v>1.5936399999191053E-2</c:v>
                </c:pt>
                <c:pt idx="464">
                  <c:v>9.2475999990710989E-3</c:v>
                </c:pt>
                <c:pt idx="465">
                  <c:v>1.2247600003320258E-2</c:v>
                </c:pt>
                <c:pt idx="466">
                  <c:v>4.3089200000395067E-2</c:v>
                </c:pt>
                <c:pt idx="467">
                  <c:v>9.1056000019307248E-3</c:v>
                </c:pt>
                <c:pt idx="468">
                  <c:v>8.8404000052832998E-3</c:v>
                </c:pt>
                <c:pt idx="469">
                  <c:v>1.7840400003478862E-2</c:v>
                </c:pt>
                <c:pt idx="470">
                  <c:v>7.5751999975182116E-3</c:v>
                </c:pt>
                <c:pt idx="471">
                  <c:v>1.8575199996121228E-2</c:v>
                </c:pt>
                <c:pt idx="472">
                  <c:v>1.0309999997843988E-2</c:v>
                </c:pt>
                <c:pt idx="473">
                  <c:v>1.9471999985398725E-3</c:v>
                </c:pt>
                <c:pt idx="474">
                  <c:v>5.9471999993547797E-3</c:v>
                </c:pt>
                <c:pt idx="475">
                  <c:v>6.9472000031964853E-3</c:v>
                </c:pt>
                <c:pt idx="476">
                  <c:v>9.947200000169687E-3</c:v>
                </c:pt>
                <c:pt idx="477">
                  <c:v>6.2216000005719252E-3</c:v>
                </c:pt>
                <c:pt idx="480">
                  <c:v>-4.0640000224811956E-4</c:v>
                </c:pt>
                <c:pt idx="481">
                  <c:v>9.7888000018429011E-3</c:v>
                </c:pt>
                <c:pt idx="482">
                  <c:v>6.4259999999194406E-3</c:v>
                </c:pt>
                <c:pt idx="483">
                  <c:v>6.0631999949691817E-3</c:v>
                </c:pt>
                <c:pt idx="484">
                  <c:v>1.2063199996191543E-2</c:v>
                </c:pt>
                <c:pt idx="485">
                  <c:v>1.2258399998245295E-2</c:v>
                </c:pt>
                <c:pt idx="486">
                  <c:v>1.3258400002087001E-2</c:v>
                </c:pt>
                <c:pt idx="487">
                  <c:v>6.1700000005657785E-3</c:v>
                </c:pt>
                <c:pt idx="488">
                  <c:v>1.0904799994023051E-2</c:v>
                </c:pt>
                <c:pt idx="489">
                  <c:v>8.4627999967779033E-3</c:v>
                </c:pt>
                <c:pt idx="490">
                  <c:v>1.1600001016631722E-5</c:v>
                </c:pt>
                <c:pt idx="491">
                  <c:v>1.0304399998858571E-2</c:v>
                </c:pt>
                <c:pt idx="492">
                  <c:v>1.1588000001211185E-2</c:v>
                </c:pt>
                <c:pt idx="493">
                  <c:v>1.2372399993182626E-2</c:v>
                </c:pt>
                <c:pt idx="496">
                  <c:v>3.851199995551724E-3</c:v>
                </c:pt>
                <c:pt idx="497">
                  <c:v>1.2948799994774163E-2</c:v>
                </c:pt>
                <c:pt idx="498">
                  <c:v>1.4948799995181616E-2</c:v>
                </c:pt>
                <c:pt idx="499">
                  <c:v>7.4275999941164628E-3</c:v>
                </c:pt>
                <c:pt idx="500">
                  <c:v>4.7019999983604066E-3</c:v>
                </c:pt>
                <c:pt idx="501">
                  <c:v>7.6320000007399358E-3</c:v>
                </c:pt>
                <c:pt idx="502">
                  <c:v>7.3668000040925108E-3</c:v>
                </c:pt>
                <c:pt idx="503">
                  <c:v>8.2084000023314729E-3</c:v>
                </c:pt>
                <c:pt idx="504">
                  <c:v>8.117999997921288E-3</c:v>
                </c:pt>
                <c:pt idx="505">
                  <c:v>6.3923999987309799E-3</c:v>
                </c:pt>
                <c:pt idx="507">
                  <c:v>1.3852800002496224E-2</c:v>
                </c:pt>
                <c:pt idx="508">
                  <c:v>1.7587599999387749E-2</c:v>
                </c:pt>
                <c:pt idx="509">
                  <c:v>6.9687999930465594E-3</c:v>
                </c:pt>
                <c:pt idx="510">
                  <c:v>3.0755999978282489E-3</c:v>
                </c:pt>
                <c:pt idx="511">
                  <c:v>9.8103999916929752E-3</c:v>
                </c:pt>
                <c:pt idx="512">
                  <c:v>5.4548000043723732E-3</c:v>
                </c:pt>
                <c:pt idx="513">
                  <c:v>1.3031200003752019E-2</c:v>
                </c:pt>
                <c:pt idx="514">
                  <c:v>-5.4016000067349523E-3</c:v>
                </c:pt>
                <c:pt idx="515">
                  <c:v>5.9839999448740855E-4</c:v>
                </c:pt>
                <c:pt idx="516">
                  <c:v>6.5983999957097694E-3</c:v>
                </c:pt>
                <c:pt idx="518">
                  <c:v>1.4598399997339584E-2</c:v>
                </c:pt>
                <c:pt idx="519">
                  <c:v>8.8727999973343685E-3</c:v>
                </c:pt>
                <c:pt idx="520">
                  <c:v>1.0705200002121273E-2</c:v>
                </c:pt>
                <c:pt idx="521">
                  <c:v>1.5705199999501929E-2</c:v>
                </c:pt>
                <c:pt idx="522">
                  <c:v>1.870519999647513E-2</c:v>
                </c:pt>
                <c:pt idx="523">
                  <c:v>1.0979599996062461E-2</c:v>
                </c:pt>
                <c:pt idx="524">
                  <c:v>9.616800001822412E-3</c:v>
                </c:pt>
                <c:pt idx="525">
                  <c:v>9.4400000016321428E-3</c:v>
                </c:pt>
                <c:pt idx="526">
                  <c:v>6.4095999987330288E-3</c:v>
                </c:pt>
                <c:pt idx="527">
                  <c:v>1.1909599998034537E-2</c:v>
                </c:pt>
                <c:pt idx="528">
                  <c:v>1.2130400005844422E-2</c:v>
                </c:pt>
                <c:pt idx="529">
                  <c:v>2.0130400000198279E-2</c:v>
                </c:pt>
                <c:pt idx="530">
                  <c:v>2.0130400000198279E-2</c:v>
                </c:pt>
                <c:pt idx="531">
                  <c:v>1.2343999995209742E-2</c:v>
                </c:pt>
                <c:pt idx="532">
                  <c:v>6.0879999946337193E-3</c:v>
                </c:pt>
                <c:pt idx="533">
                  <c:v>1.5088000000105239E-2</c:v>
                </c:pt>
                <c:pt idx="534">
                  <c:v>3.725200003827922E-3</c:v>
                </c:pt>
                <c:pt idx="535">
                  <c:v>6.9275999994715676E-3</c:v>
                </c:pt>
                <c:pt idx="536">
                  <c:v>5.8391999991727062E-3</c:v>
                </c:pt>
                <c:pt idx="537">
                  <c:v>7.7875999995740131E-3</c:v>
                </c:pt>
                <c:pt idx="538">
                  <c:v>8.7875999961397611E-3</c:v>
                </c:pt>
                <c:pt idx="539">
                  <c:v>9.6107999997911975E-3</c:v>
                </c:pt>
                <c:pt idx="540">
                  <c:v>1.3610800000606105E-2</c:v>
                </c:pt>
                <c:pt idx="541">
                  <c:v>9.9919999993289821E-3</c:v>
                </c:pt>
                <c:pt idx="542">
                  <c:v>9.0988000010838732E-3</c:v>
                </c:pt>
                <c:pt idx="543">
                  <c:v>7.5684000039473176E-3</c:v>
                </c:pt>
                <c:pt idx="544">
                  <c:v>1.0780000004160684E-2</c:v>
                </c:pt>
                <c:pt idx="545">
                  <c:v>1.7780000001948792E-2</c:v>
                </c:pt>
                <c:pt idx="546">
                  <c:v>7.4171999949612655E-3</c:v>
                </c:pt>
                <c:pt idx="547">
                  <c:v>9.514800003671553E-3</c:v>
                </c:pt>
                <c:pt idx="548">
                  <c:v>9.514800003671553E-3</c:v>
                </c:pt>
                <c:pt idx="549">
                  <c:v>1.1514800004079007E-2</c:v>
                </c:pt>
                <c:pt idx="550">
                  <c:v>1.1514800004079007E-2</c:v>
                </c:pt>
                <c:pt idx="551">
                  <c:v>1.351480000448646E-2</c:v>
                </c:pt>
                <c:pt idx="552">
                  <c:v>1.351480000448646E-2</c:v>
                </c:pt>
                <c:pt idx="553">
                  <c:v>1.4514800001052208E-2</c:v>
                </c:pt>
                <c:pt idx="554">
                  <c:v>1.8514800001867115E-2</c:v>
                </c:pt>
                <c:pt idx="555">
                  <c:v>1.9514800005708821E-2</c:v>
                </c:pt>
                <c:pt idx="556">
                  <c:v>1.9514800005708821E-2</c:v>
                </c:pt>
                <c:pt idx="557">
                  <c:v>7.9843999992590398E-3</c:v>
                </c:pt>
                <c:pt idx="558">
                  <c:v>6.8959999989601783E-3</c:v>
                </c:pt>
                <c:pt idx="559">
                  <c:v>9.3563999980688095E-3</c:v>
                </c:pt>
                <c:pt idx="560">
                  <c:v>9.6399999965797178E-3</c:v>
                </c:pt>
                <c:pt idx="561">
                  <c:v>9.1979999997420236E-3</c:v>
                </c:pt>
                <c:pt idx="562">
                  <c:v>7.932799999252893E-3</c:v>
                </c:pt>
                <c:pt idx="563">
                  <c:v>5.8356000008643605E-3</c:v>
                </c:pt>
                <c:pt idx="564">
                  <c:v>7.7356000037980266E-3</c:v>
                </c:pt>
                <c:pt idx="565">
                  <c:v>7.5771999981952831E-3</c:v>
                </c:pt>
                <c:pt idx="566">
                  <c:v>-5.5111999972723424E-3</c:v>
                </c:pt>
                <c:pt idx="567">
                  <c:v>1.0488799998711329E-2</c:v>
                </c:pt>
                <c:pt idx="568">
                  <c:v>1.2488799999118783E-2</c:v>
                </c:pt>
                <c:pt idx="569">
                  <c:v>6.3120000049821101E-3</c:v>
                </c:pt>
                <c:pt idx="571">
                  <c:v>1.6311999999743421E-2</c:v>
                </c:pt>
                <c:pt idx="572">
                  <c:v>5.6839999961084686E-3</c:v>
                </c:pt>
                <c:pt idx="573">
                  <c:v>7.7907999948365614E-3</c:v>
                </c:pt>
                <c:pt idx="574">
                  <c:v>8.4280000010039657E-3</c:v>
                </c:pt>
                <c:pt idx="575">
                  <c:v>6.8000000028405339E-3</c:v>
                </c:pt>
                <c:pt idx="576">
                  <c:v>6.4831999989110045E-3</c:v>
                </c:pt>
                <c:pt idx="577">
                  <c:v>1.1597199998504948E-2</c:v>
                </c:pt>
                <c:pt idx="580">
                  <c:v>2.0527200002106838E-2</c:v>
                </c:pt>
                <c:pt idx="581">
                  <c:v>3.1736000019009225E-3</c:v>
                </c:pt>
                <c:pt idx="582">
                  <c:v>3.3687999966787174E-3</c:v>
                </c:pt>
                <c:pt idx="585">
                  <c:v>8.5679999756393954E-4</c:v>
                </c:pt>
                <c:pt idx="587">
                  <c:v>5.7663999978103675E-3</c:v>
                </c:pt>
                <c:pt idx="588">
                  <c:v>9.9707999979727902E-3</c:v>
                </c:pt>
                <c:pt idx="593">
                  <c:v>9.7056000013253652E-3</c:v>
                </c:pt>
                <c:pt idx="594">
                  <c:v>6.3427999994019046E-3</c:v>
                </c:pt>
                <c:pt idx="598">
                  <c:v>5.812399998831097E-3</c:v>
                </c:pt>
                <c:pt idx="599">
                  <c:v>9.7423999977763742E-3</c:v>
                </c:pt>
                <c:pt idx="600">
                  <c:v>3.7960000190651044E-4</c:v>
                </c:pt>
                <c:pt idx="604">
                  <c:v>-1.3460000045597553E-3</c:v>
                </c:pt>
                <c:pt idx="605">
                  <c:v>6.0260000027483329E-3</c:v>
                </c:pt>
                <c:pt idx="606">
                  <c:v>3.7680000023101456E-3</c:v>
                </c:pt>
                <c:pt idx="607">
                  <c:v>7.8747999941697344E-3</c:v>
                </c:pt>
                <c:pt idx="608">
                  <c:v>4.5119999995222315E-3</c:v>
                </c:pt>
                <c:pt idx="614">
                  <c:v>5.3535999977611937E-3</c:v>
                </c:pt>
                <c:pt idx="615">
                  <c:v>7.4511999991955236E-3</c:v>
                </c:pt>
                <c:pt idx="616">
                  <c:v>4.5580000005429611E-3</c:v>
                </c:pt>
                <c:pt idx="617">
                  <c:v>7.2927999935927801E-3</c:v>
                </c:pt>
                <c:pt idx="618">
                  <c:v>5.3995999987819232E-3</c:v>
                </c:pt>
                <c:pt idx="619">
                  <c:v>6.5136000048369169E-3</c:v>
                </c:pt>
                <c:pt idx="621">
                  <c:v>4.6204000027501024E-3</c:v>
                </c:pt>
                <c:pt idx="622">
                  <c:v>6.5319999994244426E-3</c:v>
                </c:pt>
                <c:pt idx="623">
                  <c:v>3.3552000022609718E-3</c:v>
                </c:pt>
                <c:pt idx="624">
                  <c:v>4.3551999988267198E-3</c:v>
                </c:pt>
                <c:pt idx="625">
                  <c:v>4.6387999973376282E-3</c:v>
                </c:pt>
                <c:pt idx="626">
                  <c:v>3.5503999970387667E-3</c:v>
                </c:pt>
                <c:pt idx="627">
                  <c:v>4.461999997147359E-3</c:v>
                </c:pt>
                <c:pt idx="628">
                  <c:v>5.2852000007987954E-3</c:v>
                </c:pt>
                <c:pt idx="629">
                  <c:v>4.196800000499934E-3</c:v>
                </c:pt>
                <c:pt idx="630">
                  <c:v>7.1967999974731356E-3</c:v>
                </c:pt>
                <c:pt idx="631">
                  <c:v>4.0383999948971905E-3</c:v>
                </c:pt>
                <c:pt idx="632">
                  <c:v>1.614799999515526E-3</c:v>
                </c:pt>
                <c:pt idx="633">
                  <c:v>3.6147999999229796E-3</c:v>
                </c:pt>
                <c:pt idx="634">
                  <c:v>3.0915999959688634E-3</c:v>
                </c:pt>
                <c:pt idx="636">
                  <c:v>5.091599996376317E-3</c:v>
                </c:pt>
                <c:pt idx="641">
                  <c:v>-2.7944000030402094E-3</c:v>
                </c:pt>
                <c:pt idx="642">
                  <c:v>2.4100000009639189E-3</c:v>
                </c:pt>
                <c:pt idx="646">
                  <c:v>2.3584000009577721E-3</c:v>
                </c:pt>
                <c:pt idx="652">
                  <c:v>4.2276000021956861E-3</c:v>
                </c:pt>
                <c:pt idx="658">
                  <c:v>3.185599998687394E-3</c:v>
                </c:pt>
                <c:pt idx="668">
                  <c:v>-6.098799996834714E-3</c:v>
                </c:pt>
                <c:pt idx="671">
                  <c:v>6.5916000021388754E-3</c:v>
                </c:pt>
                <c:pt idx="677">
                  <c:v>-2.749200000835117E-3</c:v>
                </c:pt>
                <c:pt idx="689">
                  <c:v>-3.8452000007964671E-3</c:v>
                </c:pt>
                <c:pt idx="700">
                  <c:v>-5.6760000006761402E-4</c:v>
                </c:pt>
                <c:pt idx="728">
                  <c:v>-3.0279999919002876E-4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64-46FF-BCB4-8F54875C03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2">
                  <c:v>3.7348000041674823E-3</c:v>
                </c:pt>
                <c:pt idx="120">
                  <c:v>1.0747999986051582E-3</c:v>
                </c:pt>
                <c:pt idx="132">
                  <c:v>1.0750800000096206E-2</c:v>
                </c:pt>
                <c:pt idx="139">
                  <c:v>5.2079999950365163E-3</c:v>
                </c:pt>
                <c:pt idx="141">
                  <c:v>7.4639999947976321E-3</c:v>
                </c:pt>
                <c:pt idx="142">
                  <c:v>7.7592000016011298E-3</c:v>
                </c:pt>
                <c:pt idx="156">
                  <c:v>1.0839999995368998E-2</c:v>
                </c:pt>
                <c:pt idx="184">
                  <c:v>8.6159999991650693E-3</c:v>
                </c:pt>
                <c:pt idx="187">
                  <c:v>7.7716000014333986E-3</c:v>
                </c:pt>
                <c:pt idx="197">
                  <c:v>7.2827999974833801E-3</c:v>
                </c:pt>
                <c:pt idx="212">
                  <c:v>8.9919999954872765E-3</c:v>
                </c:pt>
                <c:pt idx="241">
                  <c:v>1.1067999999795575E-2</c:v>
                </c:pt>
                <c:pt idx="261">
                  <c:v>9.4439999957103282E-3</c:v>
                </c:pt>
                <c:pt idx="273">
                  <c:v>9.819999999308493E-3</c:v>
                </c:pt>
                <c:pt idx="287">
                  <c:v>8.3959999974467792E-3</c:v>
                </c:pt>
                <c:pt idx="303">
                  <c:v>4.7720000002300367E-3</c:v>
                </c:pt>
                <c:pt idx="318">
                  <c:v>8.1852000002982095E-3</c:v>
                </c:pt>
                <c:pt idx="478">
                  <c:v>8.1820000050356612E-3</c:v>
                </c:pt>
                <c:pt idx="479">
                  <c:v>8.1820000050356612E-3</c:v>
                </c:pt>
                <c:pt idx="494">
                  <c:v>7.2443999961251393E-3</c:v>
                </c:pt>
                <c:pt idx="495">
                  <c:v>7.2543999995104969E-3</c:v>
                </c:pt>
                <c:pt idx="506">
                  <c:v>7.05279999965569E-3</c:v>
                </c:pt>
                <c:pt idx="517">
                  <c:v>7.0983999976306222E-3</c:v>
                </c:pt>
                <c:pt idx="570">
                  <c:v>6.9120000043767504E-3</c:v>
                </c:pt>
                <c:pt idx="578">
                  <c:v>3.3575999987078831E-3</c:v>
                </c:pt>
                <c:pt idx="579">
                  <c:v>4.0575999955763109E-3</c:v>
                </c:pt>
                <c:pt idx="583">
                  <c:v>5.2687999996123835E-3</c:v>
                </c:pt>
                <c:pt idx="584">
                  <c:v>5.2687999996123835E-3</c:v>
                </c:pt>
                <c:pt idx="586">
                  <c:v>1.0547999998379964E-2</c:v>
                </c:pt>
                <c:pt idx="589">
                  <c:v>-9.8316000003251247E-3</c:v>
                </c:pt>
                <c:pt idx="590">
                  <c:v>-2.2316000031423755E-3</c:v>
                </c:pt>
                <c:pt idx="591">
                  <c:v>7.4683999991975725E-3</c:v>
                </c:pt>
                <c:pt idx="592">
                  <c:v>7.4683999991975725E-3</c:v>
                </c:pt>
                <c:pt idx="595">
                  <c:v>8.3799999993061647E-4</c:v>
                </c:pt>
                <c:pt idx="596">
                  <c:v>8.5380000018631108E-3</c:v>
                </c:pt>
                <c:pt idx="597">
                  <c:v>1.0637999999744352E-2</c:v>
                </c:pt>
                <c:pt idx="601">
                  <c:v>3.6795999985770322E-3</c:v>
                </c:pt>
                <c:pt idx="602">
                  <c:v>4.179600000497885E-3</c:v>
                </c:pt>
                <c:pt idx="603">
                  <c:v>4.179600000497885E-3</c:v>
                </c:pt>
                <c:pt idx="609">
                  <c:v>2.9848000049241818E-3</c:v>
                </c:pt>
                <c:pt idx="610">
                  <c:v>4.2419999954290688E-3</c:v>
                </c:pt>
                <c:pt idx="611">
                  <c:v>6.0420000008889474E-3</c:v>
                </c:pt>
                <c:pt idx="612">
                  <c:v>1.2341999994532671E-2</c:v>
                </c:pt>
                <c:pt idx="613">
                  <c:v>1.5741999995952938E-2</c:v>
                </c:pt>
                <c:pt idx="620">
                  <c:v>4.1459999993094243E-3</c:v>
                </c:pt>
                <c:pt idx="655">
                  <c:v>1.2252000014996156E-3</c:v>
                </c:pt>
                <c:pt idx="670">
                  <c:v>1.0843999989447184E-3</c:v>
                </c:pt>
                <c:pt idx="675">
                  <c:v>3.5119999665766954E-4</c:v>
                </c:pt>
                <c:pt idx="681">
                  <c:v>5.3719999414170161E-4</c:v>
                </c:pt>
                <c:pt idx="691">
                  <c:v>1.4895999993314035E-3</c:v>
                </c:pt>
                <c:pt idx="697">
                  <c:v>1.0563999967416748E-3</c:v>
                </c:pt>
                <c:pt idx="706">
                  <c:v>1.4379999993252568E-3</c:v>
                </c:pt>
                <c:pt idx="707">
                  <c:v>1.0143999970750883E-3</c:v>
                </c:pt>
                <c:pt idx="712">
                  <c:v>1.2920000008307397E-3</c:v>
                </c:pt>
                <c:pt idx="721">
                  <c:v>8.9673999973456375E-3</c:v>
                </c:pt>
                <c:pt idx="722">
                  <c:v>-4.6520000614691526E-4</c:v>
                </c:pt>
                <c:pt idx="723">
                  <c:v>7.7199999941512942E-4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64-46FF-BCB4-8F54875C03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635">
                  <c:v>3.3915999956661835E-3</c:v>
                </c:pt>
                <c:pt idx="637">
                  <c:v>5.4915999935474247E-3</c:v>
                </c:pt>
                <c:pt idx="638">
                  <c:v>6.5704000007826835E-3</c:v>
                </c:pt>
                <c:pt idx="639">
                  <c:v>6.41199999517994E-3</c:v>
                </c:pt>
                <c:pt idx="640">
                  <c:v>1.4187999986461364E-3</c:v>
                </c:pt>
                <c:pt idx="643">
                  <c:v>3.2100000025820918E-3</c:v>
                </c:pt>
                <c:pt idx="644">
                  <c:v>1.1563999942154624E-3</c:v>
                </c:pt>
                <c:pt idx="645">
                  <c:v>3.7911999970674515E-3</c:v>
                </c:pt>
                <c:pt idx="647">
                  <c:v>3.1583999952999875E-3</c:v>
                </c:pt>
                <c:pt idx="648">
                  <c:v>8.6327999961213209E-3</c:v>
                </c:pt>
                <c:pt idx="649">
                  <c:v>1.0675999947125092E-3</c:v>
                </c:pt>
                <c:pt idx="650">
                  <c:v>9.0919999638572335E-4</c:v>
                </c:pt>
                <c:pt idx="651">
                  <c:v>1.3439999966067262E-3</c:v>
                </c:pt>
                <c:pt idx="653">
                  <c:v>-8.4239999705459923E-4</c:v>
                </c:pt>
                <c:pt idx="654">
                  <c:v>6.7199995100963861E-5</c:v>
                </c:pt>
                <c:pt idx="656">
                  <c:v>5.3679999837186188E-4</c:v>
                </c:pt>
                <c:pt idx="657">
                  <c:v>5.3679999837186188E-4</c:v>
                </c:pt>
                <c:pt idx="659">
                  <c:v>9.1199999587843195E-4</c:v>
                </c:pt>
                <c:pt idx="660">
                  <c:v>3.7503999992622994E-3</c:v>
                </c:pt>
                <c:pt idx="661">
                  <c:v>4.4851999991806224E-3</c:v>
                </c:pt>
                <c:pt idx="662">
                  <c:v>1.1547999965841882E-3</c:v>
                </c:pt>
                <c:pt idx="663">
                  <c:v>1.9547999982023612E-3</c:v>
                </c:pt>
                <c:pt idx="664">
                  <c:v>7.2679999721003696E-4</c:v>
                </c:pt>
                <c:pt idx="665">
                  <c:v>1.4991999996709637E-3</c:v>
                </c:pt>
                <c:pt idx="666">
                  <c:v>-6.6599999991012737E-4</c:v>
                </c:pt>
                <c:pt idx="667">
                  <c:v>-1.2940000015078112E-3</c:v>
                </c:pt>
                <c:pt idx="669">
                  <c:v>-5.4088000033516437E-3</c:v>
                </c:pt>
                <c:pt idx="672">
                  <c:v>1.2583999923663214E-3</c:v>
                </c:pt>
                <c:pt idx="673">
                  <c:v>4.9079999735113233E-4</c:v>
                </c:pt>
                <c:pt idx="674">
                  <c:v>-2.9720000020461157E-3</c:v>
                </c:pt>
                <c:pt idx="676">
                  <c:v>3.4976000024471432E-3</c:v>
                </c:pt>
                <c:pt idx="678">
                  <c:v>6.4199999906122684E-4</c:v>
                </c:pt>
                <c:pt idx="679">
                  <c:v>6.7919999855803326E-4</c:v>
                </c:pt>
                <c:pt idx="680">
                  <c:v>8.7679999705869704E-4</c:v>
                </c:pt>
                <c:pt idx="682">
                  <c:v>3.0859999969834462E-3</c:v>
                </c:pt>
                <c:pt idx="683">
                  <c:v>-1.2799999967683107E-4</c:v>
                </c:pt>
                <c:pt idx="684">
                  <c:v>9.8359999537933618E-4</c:v>
                </c:pt>
                <c:pt idx="685">
                  <c:v>-1.5555999998468906E-2</c:v>
                </c:pt>
                <c:pt idx="686">
                  <c:v>9.5560000045225024E-4</c:v>
                </c:pt>
                <c:pt idx="687">
                  <c:v>5.531999995582737E-4</c:v>
                </c:pt>
                <c:pt idx="688">
                  <c:v>-2.8635999988182448E-3</c:v>
                </c:pt>
                <c:pt idx="690">
                  <c:v>1.5907999986666255E-3</c:v>
                </c:pt>
                <c:pt idx="692">
                  <c:v>-6.9439999788301066E-4</c:v>
                </c:pt>
                <c:pt idx="693">
                  <c:v>-3.8320000021485612E-4</c:v>
                </c:pt>
                <c:pt idx="694">
                  <c:v>3.8479999784613028E-4</c:v>
                </c:pt>
                <c:pt idx="695">
                  <c:v>1.3915999952587299E-3</c:v>
                </c:pt>
                <c:pt idx="696">
                  <c:v>3.2611999995424412E-3</c:v>
                </c:pt>
                <c:pt idx="698">
                  <c:v>1.0115999975823797E-3</c:v>
                </c:pt>
                <c:pt idx="699">
                  <c:v>8.0919999891193584E-4</c:v>
                </c:pt>
                <c:pt idx="701">
                  <c:v>1.4000000010128133E-3</c:v>
                </c:pt>
                <c:pt idx="702">
                  <c:v>1.3179999950807542E-3</c:v>
                </c:pt>
                <c:pt idx="703">
                  <c:v>1.4151999930618331E-3</c:v>
                </c:pt>
                <c:pt idx="704">
                  <c:v>3.2288000002154149E-3</c:v>
                </c:pt>
                <c:pt idx="705">
                  <c:v>1.2776000003213994E-3</c:v>
                </c:pt>
                <c:pt idx="708">
                  <c:v>1.1759999979403801E-3</c:v>
                </c:pt>
                <c:pt idx="709">
                  <c:v>1.2759999954141676E-3</c:v>
                </c:pt>
                <c:pt idx="710">
                  <c:v>1.6992000018944964E-3</c:v>
                </c:pt>
                <c:pt idx="711">
                  <c:v>1.7956000010599382E-3</c:v>
                </c:pt>
                <c:pt idx="713">
                  <c:v>1.5731999956187792E-3</c:v>
                </c:pt>
                <c:pt idx="714">
                  <c:v>1.6731999930925667E-3</c:v>
                </c:pt>
                <c:pt idx="715">
                  <c:v>-5.5982000048970804E-3</c:v>
                </c:pt>
                <c:pt idx="716">
                  <c:v>8.5640000179409981E-4</c:v>
                </c:pt>
                <c:pt idx="717">
                  <c:v>7.7279999823076651E-4</c:v>
                </c:pt>
                <c:pt idx="718">
                  <c:v>2.4839999969117343E-4</c:v>
                </c:pt>
                <c:pt idx="719">
                  <c:v>4.0479999734088778E-4</c:v>
                </c:pt>
                <c:pt idx="720">
                  <c:v>4.0479999734088778E-4</c:v>
                </c:pt>
                <c:pt idx="724">
                  <c:v>-8.558000045013614E-4</c:v>
                </c:pt>
                <c:pt idx="725">
                  <c:v>-2.5600006483728066E-4</c:v>
                </c:pt>
                <c:pt idx="726">
                  <c:v>-2.5600006483728066E-4</c:v>
                </c:pt>
                <c:pt idx="727">
                  <c:v>-2.5599999935366213E-4</c:v>
                </c:pt>
                <c:pt idx="729">
                  <c:v>-6.7922000016551465E-3</c:v>
                </c:pt>
                <c:pt idx="730">
                  <c:v>1.3359999938984402E-3</c:v>
                </c:pt>
                <c:pt idx="732">
                  <c:v>-1.1827999987872317E-3</c:v>
                </c:pt>
                <c:pt idx="733">
                  <c:v>1.6936000029090792E-3</c:v>
                </c:pt>
                <c:pt idx="734">
                  <c:v>-1.4996000027167611E-3</c:v>
                </c:pt>
                <c:pt idx="735">
                  <c:v>-1.3831999967806041E-3</c:v>
                </c:pt>
                <c:pt idx="736">
                  <c:v>-1.3532000011764467E-3</c:v>
                </c:pt>
                <c:pt idx="737">
                  <c:v>-7.1839999873191118E-4</c:v>
                </c:pt>
                <c:pt idx="738">
                  <c:v>-1.2768000015057623E-3</c:v>
                </c:pt>
                <c:pt idx="739">
                  <c:v>-1.0420000035082921E-3</c:v>
                </c:pt>
                <c:pt idx="740">
                  <c:v>-1.135200000135228E-3</c:v>
                </c:pt>
                <c:pt idx="741">
                  <c:v>-1.0708000845625065E-3</c:v>
                </c:pt>
                <c:pt idx="742">
                  <c:v>-1.2284000040381216E-3</c:v>
                </c:pt>
                <c:pt idx="743">
                  <c:v>-1.5380000040750019E-3</c:v>
                </c:pt>
                <c:pt idx="744">
                  <c:v>-1.5964000049280003E-3</c:v>
                </c:pt>
                <c:pt idx="745">
                  <c:v>-2.4572000038460828E-3</c:v>
                </c:pt>
                <c:pt idx="746">
                  <c:v>-2.9272000028868206E-3</c:v>
                </c:pt>
                <c:pt idx="747">
                  <c:v>-2.9272000028868206E-3</c:v>
                </c:pt>
                <c:pt idx="748">
                  <c:v>-4.8319999987143092E-3</c:v>
                </c:pt>
                <c:pt idx="749">
                  <c:v>-1.7624000029172748E-3</c:v>
                </c:pt>
                <c:pt idx="750">
                  <c:v>-1.9952000002376735E-3</c:v>
                </c:pt>
                <c:pt idx="751">
                  <c:v>-2.9188000044086948E-3</c:v>
                </c:pt>
                <c:pt idx="752">
                  <c:v>-2.3444000034942292E-3</c:v>
                </c:pt>
                <c:pt idx="753">
                  <c:v>-3.4212000027764589E-3</c:v>
                </c:pt>
                <c:pt idx="754">
                  <c:v>-3.5564000063459389E-3</c:v>
                </c:pt>
                <c:pt idx="755">
                  <c:v>-3.5844000012730248E-3</c:v>
                </c:pt>
                <c:pt idx="756">
                  <c:v>-3.4544000009191222E-3</c:v>
                </c:pt>
                <c:pt idx="757">
                  <c:v>-3.2824000008986332E-3</c:v>
                </c:pt>
                <c:pt idx="758">
                  <c:v>-4.2388000074424781E-3</c:v>
                </c:pt>
                <c:pt idx="759">
                  <c:v>-4.001600005722139E-3</c:v>
                </c:pt>
                <c:pt idx="760">
                  <c:v>-4.2252000057487749E-3</c:v>
                </c:pt>
                <c:pt idx="761">
                  <c:v>-4.1551997856004164E-3</c:v>
                </c:pt>
                <c:pt idx="762">
                  <c:v>-4.6392000076593831E-3</c:v>
                </c:pt>
                <c:pt idx="763">
                  <c:v>-4.7720000075059943E-3</c:v>
                </c:pt>
                <c:pt idx="764">
                  <c:v>-4.997600000933744E-3</c:v>
                </c:pt>
                <c:pt idx="765">
                  <c:v>-5.7352000003447756E-3</c:v>
                </c:pt>
                <c:pt idx="766">
                  <c:v>-5.6563999969512224E-3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64-46FF-BCB4-8F54875C03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64-46FF-BCB4-8F54875C03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64-46FF-BCB4-8F54875C03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64-46FF-BCB4-8F54875C03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20">
                  <c:v>2.1661661489000843E-3</c:v>
                </c:pt>
                <c:pt idx="621">
                  <c:v>2.1648579004184955E-3</c:v>
                </c:pt>
                <c:pt idx="622">
                  <c:v>2.1628955276961114E-3</c:v>
                </c:pt>
                <c:pt idx="623">
                  <c:v>2.1589707822513441E-3</c:v>
                </c:pt>
                <c:pt idx="624">
                  <c:v>2.1589707822513441E-3</c:v>
                </c:pt>
                <c:pt idx="625">
                  <c:v>2.1504671671210146E-3</c:v>
                </c:pt>
                <c:pt idx="626">
                  <c:v>2.1485047943986305E-3</c:v>
                </c:pt>
                <c:pt idx="627">
                  <c:v>2.1465424216762469E-3</c:v>
                </c:pt>
                <c:pt idx="628">
                  <c:v>2.1426176762314795E-3</c:v>
                </c:pt>
                <c:pt idx="629">
                  <c:v>2.1406553035090954E-3</c:v>
                </c:pt>
                <c:pt idx="630">
                  <c:v>2.1406553035090954E-3</c:v>
                </c:pt>
                <c:pt idx="631">
                  <c:v>2.1223398247668473E-3</c:v>
                </c:pt>
                <c:pt idx="632">
                  <c:v>2.0981372278574477E-3</c:v>
                </c:pt>
                <c:pt idx="633">
                  <c:v>2.0981372278574477E-3</c:v>
                </c:pt>
                <c:pt idx="634">
                  <c:v>1.9385309131035682E-3</c:v>
                </c:pt>
                <c:pt idx="635">
                  <c:v>1.9385309131035682E-3</c:v>
                </c:pt>
                <c:pt idx="636">
                  <c:v>1.9385309131035682E-3</c:v>
                </c:pt>
                <c:pt idx="637">
                  <c:v>1.9385309131035682E-3</c:v>
                </c:pt>
                <c:pt idx="638">
                  <c:v>1.9195613101205254E-3</c:v>
                </c:pt>
                <c:pt idx="639">
                  <c:v>1.901245831378277E-3</c:v>
                </c:pt>
                <c:pt idx="640">
                  <c:v>1.8888174708031797E-3</c:v>
                </c:pt>
                <c:pt idx="641">
                  <c:v>1.7782704741088947E-3</c:v>
                </c:pt>
                <c:pt idx="642">
                  <c:v>1.7606091196074407E-3</c:v>
                </c:pt>
                <c:pt idx="643">
                  <c:v>1.7606091196074407E-3</c:v>
                </c:pt>
                <c:pt idx="644">
                  <c:v>1.7527596287179056E-3</c:v>
                </c:pt>
                <c:pt idx="645">
                  <c:v>1.7468725105507545E-3</c:v>
                </c:pt>
                <c:pt idx="646">
                  <c:v>1.7298652802900953E-3</c:v>
                </c:pt>
                <c:pt idx="647">
                  <c:v>1.7298652802900953E-3</c:v>
                </c:pt>
                <c:pt idx="648">
                  <c:v>1.7285570318085061E-3</c:v>
                </c:pt>
                <c:pt idx="649">
                  <c:v>1.7226699136413549E-3</c:v>
                </c:pt>
                <c:pt idx="650">
                  <c:v>1.7043544348991062E-3</c:v>
                </c:pt>
                <c:pt idx="651">
                  <c:v>1.6984673167319551E-3</c:v>
                </c:pt>
                <c:pt idx="652">
                  <c:v>1.6899637016016254E-3</c:v>
                </c:pt>
                <c:pt idx="653">
                  <c:v>1.6736105955817608E-3</c:v>
                </c:pt>
                <c:pt idx="654">
                  <c:v>1.5310115110885409E-3</c:v>
                </c:pt>
                <c:pt idx="655">
                  <c:v>1.5211996474766222E-3</c:v>
                </c:pt>
                <c:pt idx="656">
                  <c:v>1.5192372747542383E-3</c:v>
                </c:pt>
                <c:pt idx="657">
                  <c:v>1.5192372747542383E-3</c:v>
                </c:pt>
                <c:pt idx="658">
                  <c:v>1.5166207777910601E-3</c:v>
                </c:pt>
                <c:pt idx="659">
                  <c:v>1.508771286901525E-3</c:v>
                </c:pt>
                <c:pt idx="660">
                  <c:v>1.4943805536040441E-3</c:v>
                </c:pt>
                <c:pt idx="661">
                  <c:v>1.4884934354368927E-3</c:v>
                </c:pt>
                <c:pt idx="662">
                  <c:v>1.4767191991025904E-3</c:v>
                </c:pt>
                <c:pt idx="663">
                  <c:v>1.4767191991025904E-3</c:v>
                </c:pt>
                <c:pt idx="664">
                  <c:v>1.3393531085357272E-3</c:v>
                </c:pt>
                <c:pt idx="665">
                  <c:v>1.3282329964422193E-3</c:v>
                </c:pt>
                <c:pt idx="666">
                  <c:v>1.3223458782750679E-3</c:v>
                </c:pt>
                <c:pt idx="667">
                  <c:v>1.315804635867122E-3</c:v>
                </c:pt>
                <c:pt idx="668">
                  <c:v>1.3053386480144087E-3</c:v>
                </c:pt>
                <c:pt idx="669">
                  <c:v>1.3053386480144087E-3</c:v>
                </c:pt>
                <c:pt idx="670">
                  <c:v>1.2687076905299117E-3</c:v>
                </c:pt>
                <c:pt idx="671">
                  <c:v>1.1208756121103352E-3</c:v>
                </c:pt>
                <c:pt idx="672">
                  <c:v>1.0757410394955089E-3</c:v>
                </c:pt>
                <c:pt idx="673">
                  <c:v>1.064620927402001E-3</c:v>
                </c:pt>
                <c:pt idx="674">
                  <c:v>1.0639668031612063E-3</c:v>
                </c:pt>
                <c:pt idx="675">
                  <c:v>1.0600420577164388E-3</c:v>
                </c:pt>
                <c:pt idx="676">
                  <c:v>1.0521925668269037E-3</c:v>
                </c:pt>
                <c:pt idx="677">
                  <c:v>1.0319147153622715E-3</c:v>
                </c:pt>
                <c:pt idx="678">
                  <c:v>9.0370636416653265E-4</c:v>
                </c:pt>
                <c:pt idx="679">
                  <c:v>9.0305223992573802E-4</c:v>
                </c:pt>
                <c:pt idx="680">
                  <c:v>8.9781924599938124E-4</c:v>
                </c:pt>
                <c:pt idx="681">
                  <c:v>8.932403763138193E-4</c:v>
                </c:pt>
                <c:pt idx="682">
                  <c:v>8.9062387935064081E-4</c:v>
                </c:pt>
                <c:pt idx="683">
                  <c:v>8.873532581466679E-4</c:v>
                </c:pt>
                <c:pt idx="684">
                  <c:v>8.8539088542428424E-4</c:v>
                </c:pt>
                <c:pt idx="685">
                  <c:v>8.8081201573872209E-4</c:v>
                </c:pt>
                <c:pt idx="686">
                  <c:v>8.7884964301633843E-4</c:v>
                </c:pt>
                <c:pt idx="687">
                  <c:v>8.7361664908998165E-4</c:v>
                </c:pt>
                <c:pt idx="688">
                  <c:v>8.3698569160548485E-4</c:v>
                </c:pt>
                <c:pt idx="689">
                  <c:v>8.2259495830800397E-4</c:v>
                </c:pt>
                <c:pt idx="690">
                  <c:v>6.72146382925249E-4</c:v>
                </c:pt>
                <c:pt idx="691">
                  <c:v>6.5317677994220598E-4</c:v>
                </c:pt>
                <c:pt idx="692">
                  <c:v>6.3355305271836843E-4</c:v>
                </c:pt>
                <c:pt idx="693">
                  <c:v>6.0346333764181744E-4</c:v>
                </c:pt>
                <c:pt idx="694">
                  <c:v>4.7917973189084604E-4</c:v>
                </c:pt>
                <c:pt idx="695">
                  <c:v>4.6675137131574888E-4</c:v>
                </c:pt>
                <c:pt idx="696">
                  <c:v>4.5497713498144634E-4</c:v>
                </c:pt>
                <c:pt idx="697">
                  <c:v>4.4451114712873294E-4</c:v>
                </c:pt>
                <c:pt idx="698">
                  <c:v>4.0133894723629027E-4</c:v>
                </c:pt>
                <c:pt idx="699">
                  <c:v>3.9610595330993355E-4</c:v>
                </c:pt>
                <c:pt idx="700">
                  <c:v>3.9218120786516602E-4</c:v>
                </c:pt>
                <c:pt idx="701">
                  <c:v>2.3977025976002739E-4</c:v>
                </c:pt>
                <c:pt idx="702">
                  <c:v>1.9725218410837929E-4</c:v>
                </c:pt>
                <c:pt idx="703">
                  <c:v>3.6078762920876473E-7</c:v>
                </c:pt>
                <c:pt idx="704">
                  <c:v>-2.4495933520985531E-5</c:v>
                </c:pt>
                <c:pt idx="705">
                  <c:v>-1.9064349068281046E-4</c:v>
                </c:pt>
                <c:pt idx="706">
                  <c:v>-1.9522236036837256E-4</c:v>
                </c:pt>
                <c:pt idx="707">
                  <c:v>-2.1942495727777226E-4</c:v>
                </c:pt>
                <c:pt idx="708">
                  <c:v>-4.6668392029812592E-4</c:v>
                </c:pt>
                <c:pt idx="709">
                  <c:v>-4.6668392029812592E-4</c:v>
                </c:pt>
                <c:pt idx="710">
                  <c:v>-6.0143351390181082E-4</c:v>
                </c:pt>
                <c:pt idx="711">
                  <c:v>-6.2563611081121041E-4</c:v>
                </c:pt>
                <c:pt idx="712">
                  <c:v>-6.4983870772061022E-4</c:v>
                </c:pt>
                <c:pt idx="713">
                  <c:v>-6.6357531677729647E-4</c:v>
                </c:pt>
                <c:pt idx="714">
                  <c:v>-6.6357531677729647E-4</c:v>
                </c:pt>
                <c:pt idx="715">
                  <c:v>-8.4378654511620501E-4</c:v>
                </c:pt>
                <c:pt idx="716">
                  <c:v>-8.4738422844057534E-4</c:v>
                </c:pt>
                <c:pt idx="717">
                  <c:v>-8.552337193301104E-4</c:v>
                </c:pt>
                <c:pt idx="718">
                  <c:v>-1.050162743086897E-3</c:v>
                </c:pt>
                <c:pt idx="719">
                  <c:v>-1.0580122339764321E-3</c:v>
                </c:pt>
                <c:pt idx="720">
                  <c:v>-1.0580122339764321E-3</c:v>
                </c:pt>
                <c:pt idx="721">
                  <c:v>-1.0714217809127211E-3</c:v>
                </c:pt>
                <c:pt idx="722">
                  <c:v>-1.0743653399962968E-3</c:v>
                </c:pt>
                <c:pt idx="723">
                  <c:v>-1.0750194642370915E-3</c:v>
                </c:pt>
                <c:pt idx="724">
                  <c:v>-1.0838501414878183E-3</c:v>
                </c:pt>
                <c:pt idx="725">
                  <c:v>-1.2450917668436839E-3</c:v>
                </c:pt>
                <c:pt idx="726">
                  <c:v>-1.2450917668436839E-3</c:v>
                </c:pt>
                <c:pt idx="727">
                  <c:v>-1.2450917668436839E-3</c:v>
                </c:pt>
                <c:pt idx="728">
                  <c:v>-1.2653696183083161E-3</c:v>
                </c:pt>
                <c:pt idx="729">
                  <c:v>-1.3049441348763884E-3</c:v>
                </c:pt>
                <c:pt idx="730">
                  <c:v>-1.480576493529735E-3</c:v>
                </c:pt>
                <c:pt idx="731">
                  <c:v>-1.490715419262051E-3</c:v>
                </c:pt>
                <c:pt idx="732">
                  <c:v>-1.4943131025864213E-3</c:v>
                </c:pt>
                <c:pt idx="733">
                  <c:v>-1.5185156994958211E-3</c:v>
                </c:pt>
                <c:pt idx="734">
                  <c:v>-1.5309440600709181E-3</c:v>
                </c:pt>
                <c:pt idx="735">
                  <c:v>-1.685971505139235E-3</c:v>
                </c:pt>
                <c:pt idx="736">
                  <c:v>-1.7023246111590997E-3</c:v>
                </c:pt>
                <c:pt idx="737">
                  <c:v>-1.7082117293262511E-3</c:v>
                </c:pt>
                <c:pt idx="738">
                  <c:v>-1.7265272080684995E-3</c:v>
                </c:pt>
                <c:pt idx="739">
                  <c:v>-1.732414326235651E-3</c:v>
                </c:pt>
                <c:pt idx="740">
                  <c:v>-1.7448426868107477E-3</c:v>
                </c:pt>
                <c:pt idx="741">
                  <c:v>-1.746150935292337E-3</c:v>
                </c:pt>
                <c:pt idx="742">
                  <c:v>-1.757271047385845E-3</c:v>
                </c:pt>
                <c:pt idx="743">
                  <c:v>-1.9417340832899182E-3</c:v>
                </c:pt>
                <c:pt idx="744">
                  <c:v>-1.9600495620321666E-3</c:v>
                </c:pt>
                <c:pt idx="745">
                  <c:v>-2.1471290948994184E-3</c:v>
                </c:pt>
                <c:pt idx="746">
                  <c:v>-2.1634822009192829E-3</c:v>
                </c:pt>
                <c:pt idx="747">
                  <c:v>-2.1634822009192829E-3</c:v>
                </c:pt>
                <c:pt idx="748">
                  <c:v>-2.3374792489706431E-3</c:v>
                </c:pt>
                <c:pt idx="749">
                  <c:v>-2.3492534853049455E-3</c:v>
                </c:pt>
                <c:pt idx="750">
                  <c:v>-2.3662607155656048E-3</c:v>
                </c:pt>
                <c:pt idx="751">
                  <c:v>-2.3904633124750044E-3</c:v>
                </c:pt>
                <c:pt idx="752">
                  <c:v>-2.3917715609565937E-3</c:v>
                </c:pt>
                <c:pt idx="753">
                  <c:v>-2.5592273666000076E-3</c:v>
                </c:pt>
                <c:pt idx="754">
                  <c:v>-2.5814675907870235E-3</c:v>
                </c:pt>
                <c:pt idx="755">
                  <c:v>-2.5880088331949698E-3</c:v>
                </c:pt>
                <c:pt idx="756">
                  <c:v>-2.7678929994134809E-3</c:v>
                </c:pt>
                <c:pt idx="757">
                  <c:v>-2.7744342418214267E-3</c:v>
                </c:pt>
                <c:pt idx="758">
                  <c:v>-2.8156440689914857E-3</c:v>
                </c:pt>
                <c:pt idx="759">
                  <c:v>-2.8162981932322801E-3</c:v>
                </c:pt>
                <c:pt idx="760">
                  <c:v>-2.8405007901416801E-3</c:v>
                </c:pt>
                <c:pt idx="761">
                  <c:v>-2.9876787443204617E-3</c:v>
                </c:pt>
                <c:pt idx="762">
                  <c:v>-3.0073024715442996E-3</c:v>
                </c:pt>
                <c:pt idx="763">
                  <c:v>-3.0243097018049585E-3</c:v>
                </c:pt>
                <c:pt idx="764">
                  <c:v>-3.0256179502865478E-3</c:v>
                </c:pt>
                <c:pt idx="765">
                  <c:v>-3.2166222285985673E-3</c:v>
                </c:pt>
                <c:pt idx="766">
                  <c:v>-3.2355918315816103E-3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64-46FF-BCB4-8F54875C039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Active!$P$21:$P$984</c:f>
              <c:numCache>
                <c:formatCode>0.00E+00</c:formatCode>
                <c:ptCount val="964"/>
                <c:pt idx="0">
                  <c:v>-3.6745608352510117E-2</c:v>
                </c:pt>
                <c:pt idx="1">
                  <c:v>-2.5921439229404146E-2</c:v>
                </c:pt>
                <c:pt idx="2">
                  <c:v>-2.5152385356178336E-2</c:v>
                </c:pt>
                <c:pt idx="3">
                  <c:v>-2.4356501739157786E-2</c:v>
                </c:pt>
                <c:pt idx="4">
                  <c:v>-2.4176860023691227E-2</c:v>
                </c:pt>
                <c:pt idx="5">
                  <c:v>-2.3488501090705303E-2</c:v>
                </c:pt>
                <c:pt idx="6">
                  <c:v>-2.2786866284515823E-2</c:v>
                </c:pt>
                <c:pt idx="7">
                  <c:v>-2.2719605456543029E-2</c:v>
                </c:pt>
                <c:pt idx="8">
                  <c:v>-2.2694118732546419E-2</c:v>
                </c:pt>
                <c:pt idx="9">
                  <c:v>-2.2178227359648639E-2</c:v>
                </c:pt>
                <c:pt idx="10">
                  <c:v>-2.1895194904359178E-2</c:v>
                </c:pt>
                <c:pt idx="11">
                  <c:v>-2.1881545883298052E-2</c:v>
                </c:pt>
                <c:pt idx="12">
                  <c:v>-2.1733954233449818E-2</c:v>
                </c:pt>
                <c:pt idx="13">
                  <c:v>-2.1285201581141319E-2</c:v>
                </c:pt>
                <c:pt idx="14">
                  <c:v>-2.1260532678388878E-2</c:v>
                </c:pt>
                <c:pt idx="15">
                  <c:v>-2.1137402696431593E-2</c:v>
                </c:pt>
                <c:pt idx="16">
                  <c:v>-2.0615329506995517E-2</c:v>
                </c:pt>
                <c:pt idx="17">
                  <c:v>-2.0511698176144743E-2</c:v>
                </c:pt>
                <c:pt idx="18">
                  <c:v>-2.0511698176144743E-2</c:v>
                </c:pt>
                <c:pt idx="19">
                  <c:v>-2.0509496090995945E-2</c:v>
                </c:pt>
                <c:pt idx="20">
                  <c:v>-2.0489682643627129E-2</c:v>
                </c:pt>
                <c:pt idx="21">
                  <c:v>-2.0489682643627129E-2</c:v>
                </c:pt>
                <c:pt idx="22">
                  <c:v>-2.0487481740471748E-2</c:v>
                </c:pt>
                <c:pt idx="23">
                  <c:v>-2.041052459561853E-2</c:v>
                </c:pt>
                <c:pt idx="24">
                  <c:v>-1.9956166411393299E-2</c:v>
                </c:pt>
                <c:pt idx="25">
                  <c:v>-1.9956166411393299E-2</c:v>
                </c:pt>
                <c:pt idx="26">
                  <c:v>-1.9914917435675854E-2</c:v>
                </c:pt>
                <c:pt idx="27">
                  <c:v>-1.9893224587360668E-2</c:v>
                </c:pt>
                <c:pt idx="28">
                  <c:v>-1.9893224587360668E-2</c:v>
                </c:pt>
                <c:pt idx="29">
                  <c:v>-1.9869376106237912E-2</c:v>
                </c:pt>
                <c:pt idx="30">
                  <c:v>-1.9852040739480412E-2</c:v>
                </c:pt>
                <c:pt idx="31">
                  <c:v>-1.9791426528297299E-2</c:v>
                </c:pt>
                <c:pt idx="32">
                  <c:v>-1.9752509184206988E-2</c:v>
                </c:pt>
                <c:pt idx="33">
                  <c:v>-1.9286352768162648E-2</c:v>
                </c:pt>
                <c:pt idx="34">
                  <c:v>-1.922021335271094E-2</c:v>
                </c:pt>
                <c:pt idx="35">
                  <c:v>-1.910739939931811E-2</c:v>
                </c:pt>
                <c:pt idx="36">
                  <c:v>-1.8931395608258319E-2</c:v>
                </c:pt>
                <c:pt idx="37">
                  <c:v>-1.8489721214343738E-2</c:v>
                </c:pt>
                <c:pt idx="38">
                  <c:v>-1.8433312685347997E-2</c:v>
                </c:pt>
                <c:pt idx="39">
                  <c:v>-1.8279153242743498E-2</c:v>
                </c:pt>
                <c:pt idx="40">
                  <c:v>-1.8260448268799721E-2</c:v>
                </c:pt>
                <c:pt idx="41">
                  <c:v>-1.7828769906416266E-2</c:v>
                </c:pt>
                <c:pt idx="42">
                  <c:v>-1.7773379428349279E-2</c:v>
                </c:pt>
                <c:pt idx="43">
                  <c:v>-1.7695568435404783E-2</c:v>
                </c:pt>
                <c:pt idx="44">
                  <c:v>-1.7695568435404783E-2</c:v>
                </c:pt>
                <c:pt idx="45">
                  <c:v>-1.7677164515183929E-2</c:v>
                </c:pt>
                <c:pt idx="46">
                  <c:v>-1.7677164515183929E-2</c:v>
                </c:pt>
                <c:pt idx="47">
                  <c:v>-1.7658770169109741E-2</c:v>
                </c:pt>
                <c:pt idx="48">
                  <c:v>-1.7656726943875982E-2</c:v>
                </c:pt>
                <c:pt idx="49">
                  <c:v>-1.7615887261062554E-2</c:v>
                </c:pt>
                <c:pt idx="50">
                  <c:v>-1.7562866356611345E-2</c:v>
                </c:pt>
                <c:pt idx="51">
                  <c:v>-1.7065161507051479E-2</c:v>
                </c:pt>
                <c:pt idx="52">
                  <c:v>-1.7029024920670419E-2</c:v>
                </c:pt>
                <c:pt idx="53">
                  <c:v>-1.6430415584141891E-2</c:v>
                </c:pt>
                <c:pt idx="54">
                  <c:v>-1.6394957698380001E-2</c:v>
                </c:pt>
                <c:pt idx="55">
                  <c:v>-1.6392988938731416E-2</c:v>
                </c:pt>
                <c:pt idx="56">
                  <c:v>-1.6392988938731416E-2</c:v>
                </c:pt>
                <c:pt idx="57">
                  <c:v>-1.6392988938731416E-2</c:v>
                </c:pt>
                <c:pt idx="58">
                  <c:v>-1.6392988938731416E-2</c:v>
                </c:pt>
                <c:pt idx="59">
                  <c:v>-1.6377243116719054E-2</c:v>
                </c:pt>
                <c:pt idx="60">
                  <c:v>-1.6377243116719054E-2</c:v>
                </c:pt>
                <c:pt idx="61">
                  <c:v>-1.5914204761986257E-2</c:v>
                </c:pt>
                <c:pt idx="62">
                  <c:v>-1.5823167452778071E-2</c:v>
                </c:pt>
                <c:pt idx="63">
                  <c:v>-1.5734319935987159E-2</c:v>
                </c:pt>
                <c:pt idx="64">
                  <c:v>-1.5664961558987618E-2</c:v>
                </c:pt>
                <c:pt idx="65">
                  <c:v>-1.5195112511851669E-2</c:v>
                </c:pt>
                <c:pt idx="66">
                  <c:v>-1.515912092464693E-2</c:v>
                </c:pt>
                <c:pt idx="67">
                  <c:v>-1.5089154498818704E-2</c:v>
                </c:pt>
                <c:pt idx="68">
                  <c:v>-1.5089154498818704E-2</c:v>
                </c:pt>
                <c:pt idx="69">
                  <c:v>-1.5055175286819579E-2</c:v>
                </c:pt>
                <c:pt idx="70">
                  <c:v>-1.5053288675713372E-2</c:v>
                </c:pt>
                <c:pt idx="71">
                  <c:v>-1.3953529275268248E-2</c:v>
                </c:pt>
                <c:pt idx="72">
                  <c:v>-1.3853809263901236E-2</c:v>
                </c:pt>
                <c:pt idx="73">
                  <c:v>-1.3479919300212372E-2</c:v>
                </c:pt>
                <c:pt idx="74">
                  <c:v>-1.3479919300212372E-2</c:v>
                </c:pt>
                <c:pt idx="75">
                  <c:v>-1.3364127410217485E-2</c:v>
                </c:pt>
                <c:pt idx="76">
                  <c:v>-1.3314401722377769E-2</c:v>
                </c:pt>
                <c:pt idx="77">
                  <c:v>-1.3298438145762512E-2</c:v>
                </c:pt>
                <c:pt idx="78">
                  <c:v>-1.3298438145762512E-2</c:v>
                </c:pt>
                <c:pt idx="79">
                  <c:v>-1.3298438145762512E-2</c:v>
                </c:pt>
                <c:pt idx="80">
                  <c:v>-1.3298438145762512E-2</c:v>
                </c:pt>
                <c:pt idx="81">
                  <c:v>-1.3248834912440638E-2</c:v>
                </c:pt>
                <c:pt idx="82">
                  <c:v>-1.3248834912440638E-2</c:v>
                </c:pt>
                <c:pt idx="83">
                  <c:v>-1.3248834912440638E-2</c:v>
                </c:pt>
                <c:pt idx="84">
                  <c:v>-1.3248834912440638E-2</c:v>
                </c:pt>
                <c:pt idx="85">
                  <c:v>-1.3232910696206119E-2</c:v>
                </c:pt>
                <c:pt idx="86">
                  <c:v>-1.2688522156670903E-2</c:v>
                </c:pt>
                <c:pt idx="87">
                  <c:v>-1.2608972200086152E-2</c:v>
                </c:pt>
                <c:pt idx="88">
                  <c:v>-1.2283046321690996E-2</c:v>
                </c:pt>
                <c:pt idx="89">
                  <c:v>-1.2267713574961583E-2</c:v>
                </c:pt>
                <c:pt idx="90">
                  <c:v>-1.2174221486900729E-2</c:v>
                </c:pt>
                <c:pt idx="91">
                  <c:v>-1.2174221486900729E-2</c:v>
                </c:pt>
                <c:pt idx="92">
                  <c:v>-1.2125069625448468E-2</c:v>
                </c:pt>
                <c:pt idx="93">
                  <c:v>-1.2125069625448468E-2</c:v>
                </c:pt>
                <c:pt idx="94">
                  <c:v>-1.2092920580638111E-2</c:v>
                </c:pt>
                <c:pt idx="95">
                  <c:v>-1.2092920580638111E-2</c:v>
                </c:pt>
                <c:pt idx="96">
                  <c:v>-1.1652293304445793E-2</c:v>
                </c:pt>
                <c:pt idx="97">
                  <c:v>-1.1652293304445793E-2</c:v>
                </c:pt>
                <c:pt idx="98">
                  <c:v>-1.1647314299334488E-2</c:v>
                </c:pt>
                <c:pt idx="99">
                  <c:v>-1.1617462608342217E-2</c:v>
                </c:pt>
                <c:pt idx="100">
                  <c:v>-1.1569448770150377E-2</c:v>
                </c:pt>
                <c:pt idx="101">
                  <c:v>-1.1554568135902384E-2</c:v>
                </c:pt>
                <c:pt idx="102">
                  <c:v>-1.1544653032040757E-2</c:v>
                </c:pt>
                <c:pt idx="103">
                  <c:v>-1.1529788354703873E-2</c:v>
                </c:pt>
                <c:pt idx="104">
                  <c:v>-1.1523184904625916E-2</c:v>
                </c:pt>
                <c:pt idx="105">
                  <c:v>-1.1513283275489228E-2</c:v>
                </c:pt>
                <c:pt idx="106">
                  <c:v>-1.1513283275489228E-2</c:v>
                </c:pt>
                <c:pt idx="107">
                  <c:v>-1.1513283275489228E-2</c:v>
                </c:pt>
                <c:pt idx="108">
                  <c:v>-1.1509983678038396E-2</c:v>
                </c:pt>
                <c:pt idx="109">
                  <c:v>-1.1201932557900345E-2</c:v>
                </c:pt>
                <c:pt idx="110">
                  <c:v>-1.1153161976108158E-2</c:v>
                </c:pt>
                <c:pt idx="111">
                  <c:v>-1.1141797480504711E-2</c:v>
                </c:pt>
                <c:pt idx="112">
                  <c:v>-1.1125572533729531E-2</c:v>
                </c:pt>
                <c:pt idx="113">
                  <c:v>-1.109315809998164E-2</c:v>
                </c:pt>
                <c:pt idx="114">
                  <c:v>-1.1091538619387331E-2</c:v>
                </c:pt>
                <c:pt idx="115">
                  <c:v>-1.1080205564808735E-2</c:v>
                </c:pt>
                <c:pt idx="116">
                  <c:v>-1.1065643004988848E-2</c:v>
                </c:pt>
                <c:pt idx="117">
                  <c:v>-1.1022012770409177E-2</c:v>
                </c:pt>
                <c:pt idx="118">
                  <c:v>-1.1005875291146742E-2</c:v>
                </c:pt>
                <c:pt idx="119">
                  <c:v>-1.0625291583668605E-2</c:v>
                </c:pt>
                <c:pt idx="120">
                  <c:v>-1.0614199301148743E-2</c:v>
                </c:pt>
                <c:pt idx="121">
                  <c:v>-1.0611031141365712E-2</c:v>
                </c:pt>
                <c:pt idx="122">
                  <c:v>-1.0609447238773209E-2</c:v>
                </c:pt>
                <c:pt idx="123">
                  <c:v>-1.0569888088746652E-2</c:v>
                </c:pt>
                <c:pt idx="124">
                  <c:v>-1.056830725933703E-2</c:v>
                </c:pt>
                <c:pt idx="125">
                  <c:v>-1.0565145955115809E-2</c:v>
                </c:pt>
                <c:pt idx="126">
                  <c:v>-1.0552505466204593E-2</c:v>
                </c:pt>
                <c:pt idx="127">
                  <c:v>-1.0550925936987728E-2</c:v>
                </c:pt>
                <c:pt idx="128">
                  <c:v>-1.052251462317156E-2</c:v>
                </c:pt>
                <c:pt idx="129">
                  <c:v>-1.0520937339742183E-2</c:v>
                </c:pt>
                <c:pt idx="130">
                  <c:v>-1.0467380031751631E-2</c:v>
                </c:pt>
                <c:pt idx="131">
                  <c:v>-1.0453225968856131E-2</c:v>
                </c:pt>
                <c:pt idx="132">
                  <c:v>-1.0097849885313447E-2</c:v>
                </c:pt>
                <c:pt idx="133">
                  <c:v>-1.0056172776653513E-2</c:v>
                </c:pt>
                <c:pt idx="134">
                  <c:v>-1.0056172776653513E-2</c:v>
                </c:pt>
                <c:pt idx="135">
                  <c:v>-1.0056172776653513E-2</c:v>
                </c:pt>
                <c:pt idx="136">
                  <c:v>-1.0051547305772778E-2</c:v>
                </c:pt>
                <c:pt idx="137">
                  <c:v>-9.9838292843078373E-3</c:v>
                </c:pt>
                <c:pt idx="138">
                  <c:v>-9.9700060613693332E-3</c:v>
                </c:pt>
                <c:pt idx="139">
                  <c:v>-9.9423883379323175E-3</c:v>
                </c:pt>
                <c:pt idx="140">
                  <c:v>-9.6109475806126655E-3</c:v>
                </c:pt>
                <c:pt idx="141">
                  <c:v>-9.5928662503469569E-3</c:v>
                </c:pt>
                <c:pt idx="142">
                  <c:v>-9.5687842866451853E-3</c:v>
                </c:pt>
                <c:pt idx="143">
                  <c:v>-9.5402262560303954E-3</c:v>
                </c:pt>
                <c:pt idx="144">
                  <c:v>-9.5237121622500313E-3</c:v>
                </c:pt>
                <c:pt idx="145">
                  <c:v>-9.5222115901933187E-3</c:v>
                </c:pt>
                <c:pt idx="146">
                  <c:v>-9.5087117606532899E-3</c:v>
                </c:pt>
                <c:pt idx="147">
                  <c:v>-9.5087117606532899E-3</c:v>
                </c:pt>
                <c:pt idx="148">
                  <c:v>-9.4952215052599223E-3</c:v>
                </c:pt>
                <c:pt idx="149">
                  <c:v>-9.4847357035615434E-3</c:v>
                </c:pt>
                <c:pt idx="150">
                  <c:v>-9.4712624688733614E-3</c:v>
                </c:pt>
                <c:pt idx="151">
                  <c:v>-9.4577988083318441E-3</c:v>
                </c:pt>
                <c:pt idx="152">
                  <c:v>-9.430900209688807E-3</c:v>
                </c:pt>
                <c:pt idx="153">
                  <c:v>-9.1758005332295608E-3</c:v>
                </c:pt>
                <c:pt idx="154">
                  <c:v>-9.1758005332295608E-3</c:v>
                </c:pt>
                <c:pt idx="155">
                  <c:v>-9.1493061763346165E-3</c:v>
                </c:pt>
                <c:pt idx="156">
                  <c:v>-9.1022996568835106E-3</c:v>
                </c:pt>
                <c:pt idx="157">
                  <c:v>-9.0949658216583698E-3</c:v>
                </c:pt>
                <c:pt idx="158">
                  <c:v>-9.0949658216583698E-3</c:v>
                </c:pt>
                <c:pt idx="159">
                  <c:v>-9.0934994092113659E-3</c:v>
                </c:pt>
                <c:pt idx="160">
                  <c:v>-9.0803070161587004E-3</c:v>
                </c:pt>
                <c:pt idx="161">
                  <c:v>-9.0671241972527013E-3</c:v>
                </c:pt>
                <c:pt idx="162">
                  <c:v>-9.0671241972527013E-3</c:v>
                </c:pt>
                <c:pt idx="163">
                  <c:v>-9.0671241972527013E-3</c:v>
                </c:pt>
                <c:pt idx="164">
                  <c:v>-9.0656600305931874E-3</c:v>
                </c:pt>
                <c:pt idx="165">
                  <c:v>-9.0656600305931874E-3</c:v>
                </c:pt>
                <c:pt idx="166">
                  <c:v>-9.0627320518721841E-3</c:v>
                </c:pt>
                <c:pt idx="167">
                  <c:v>-9.053950952493367E-3</c:v>
                </c:pt>
                <c:pt idx="168">
                  <c:v>-9.053950952493367E-3</c:v>
                </c:pt>
                <c:pt idx="169">
                  <c:v>-9.053950952493367E-3</c:v>
                </c:pt>
                <c:pt idx="170">
                  <c:v>-9.0524878496279285E-3</c:v>
                </c:pt>
                <c:pt idx="171">
                  <c:v>-9.0130287516121399E-3</c:v>
                </c:pt>
                <c:pt idx="172">
                  <c:v>-9.0130287516121399E-3</c:v>
                </c:pt>
                <c:pt idx="173">
                  <c:v>-8.9984361377437386E-3</c:v>
                </c:pt>
                <c:pt idx="174">
                  <c:v>-8.9940606584703788E-3</c:v>
                </c:pt>
                <c:pt idx="175">
                  <c:v>-8.9853128913058803E-3</c:v>
                </c:pt>
                <c:pt idx="176">
                  <c:v>-8.9853128913058803E-3</c:v>
                </c:pt>
                <c:pt idx="177">
                  <c:v>-8.9853128913058803E-3</c:v>
                </c:pt>
                <c:pt idx="178">
                  <c:v>-8.9692863698094E-3</c:v>
                </c:pt>
                <c:pt idx="179">
                  <c:v>-8.9590951208701579E-3</c:v>
                </c:pt>
                <c:pt idx="180">
                  <c:v>-8.9445462407581298E-3</c:v>
                </c:pt>
                <c:pt idx="181">
                  <c:v>-8.9445462407581298E-3</c:v>
                </c:pt>
                <c:pt idx="182">
                  <c:v>-8.9445462407581298E-3</c:v>
                </c:pt>
                <c:pt idx="183">
                  <c:v>-8.6403207471421849E-3</c:v>
                </c:pt>
                <c:pt idx="184">
                  <c:v>-8.6246049717146334E-3</c:v>
                </c:pt>
                <c:pt idx="185">
                  <c:v>-8.6174661654030461E-3</c:v>
                </c:pt>
                <c:pt idx="186">
                  <c:v>-8.6046237606007044E-3</c:v>
                </c:pt>
                <c:pt idx="187">
                  <c:v>-8.5917909299450292E-3</c:v>
                </c:pt>
                <c:pt idx="188">
                  <c:v>-8.5917909299450292E-3</c:v>
                </c:pt>
                <c:pt idx="189">
                  <c:v>-8.5917909299450292E-3</c:v>
                </c:pt>
                <c:pt idx="190">
                  <c:v>-8.5917909299450292E-3</c:v>
                </c:pt>
                <c:pt idx="191">
                  <c:v>-8.5789676734360186E-3</c:v>
                </c:pt>
                <c:pt idx="192">
                  <c:v>-8.5647308395856766E-3</c:v>
                </c:pt>
                <c:pt idx="193">
                  <c:v>-8.5647308395856766E-3</c:v>
                </c:pt>
                <c:pt idx="194">
                  <c:v>-8.547662241278349E-3</c:v>
                </c:pt>
                <c:pt idx="195">
                  <c:v>-8.5391343248891315E-3</c:v>
                </c:pt>
                <c:pt idx="196">
                  <c:v>-8.5391343248891315E-3</c:v>
                </c:pt>
                <c:pt idx="197">
                  <c:v>-8.5263504287608569E-3</c:v>
                </c:pt>
                <c:pt idx="198">
                  <c:v>-8.5249305868544227E-3</c:v>
                </c:pt>
                <c:pt idx="199">
                  <c:v>-8.5121573286668882E-3</c:v>
                </c:pt>
                <c:pt idx="200">
                  <c:v>-8.5121573286668882E-3</c:v>
                </c:pt>
                <c:pt idx="201">
                  <c:v>-8.4993936446260167E-3</c:v>
                </c:pt>
                <c:pt idx="202">
                  <c:v>-8.4993936446260167E-3</c:v>
                </c:pt>
                <c:pt idx="203">
                  <c:v>-8.4979760485070707E-3</c:v>
                </c:pt>
                <c:pt idx="204">
                  <c:v>-8.4951412108672086E-3</c:v>
                </c:pt>
                <c:pt idx="205">
                  <c:v>-8.4866395347318133E-3</c:v>
                </c:pt>
                <c:pt idx="206">
                  <c:v>-8.4866395347318133E-3</c:v>
                </c:pt>
                <c:pt idx="207">
                  <c:v>-8.1945454065835768E-3</c:v>
                </c:pt>
                <c:pt idx="208">
                  <c:v>-8.1931534597217501E-3</c:v>
                </c:pt>
                <c:pt idx="209">
                  <c:v>-8.180631256935661E-3</c:v>
                </c:pt>
                <c:pt idx="210">
                  <c:v>-8.180631256935661E-3</c:v>
                </c:pt>
                <c:pt idx="211">
                  <c:v>-8.1667289272218998E-3</c:v>
                </c:pt>
                <c:pt idx="212">
                  <c:v>-8.159782194840327E-3</c:v>
                </c:pt>
                <c:pt idx="213">
                  <c:v>-8.1542269365232154E-3</c:v>
                </c:pt>
                <c:pt idx="214">
                  <c:v>-8.1514500165607105E-3</c:v>
                </c:pt>
                <c:pt idx="215">
                  <c:v>-8.150755860444673E-3</c:v>
                </c:pt>
                <c:pt idx="216">
                  <c:v>-8.1417345199711992E-3</c:v>
                </c:pt>
                <c:pt idx="217">
                  <c:v>-8.1403470646843491E-3</c:v>
                </c:pt>
                <c:pt idx="218">
                  <c:v>-8.1153930816084581E-3</c:v>
                </c:pt>
                <c:pt idx="219">
                  <c:v>-8.1140078721090979E-3</c:v>
                </c:pt>
                <c:pt idx="220">
                  <c:v>-8.1029304512905114E-3</c:v>
                </c:pt>
                <c:pt idx="221">
                  <c:v>-8.1029304512905114E-3</c:v>
                </c:pt>
                <c:pt idx="222">
                  <c:v>-8.1029304512905114E-3</c:v>
                </c:pt>
                <c:pt idx="223">
                  <c:v>-8.1029304512905114E-3</c:v>
                </c:pt>
                <c:pt idx="224">
                  <c:v>-8.1029304512905114E-3</c:v>
                </c:pt>
                <c:pt idx="225">
                  <c:v>-8.1029304512905114E-3</c:v>
                </c:pt>
                <c:pt idx="226">
                  <c:v>-8.1029304512905114E-3</c:v>
                </c:pt>
                <c:pt idx="227">
                  <c:v>-8.0904773951192277E-3</c:v>
                </c:pt>
                <c:pt idx="228">
                  <c:v>-8.0904773951192277E-3</c:v>
                </c:pt>
                <c:pt idx="229">
                  <c:v>-8.0517957809563834E-3</c:v>
                </c:pt>
                <c:pt idx="230">
                  <c:v>-8.0517957809563834E-3</c:v>
                </c:pt>
                <c:pt idx="231">
                  <c:v>-8.0393820851658374E-3</c:v>
                </c:pt>
                <c:pt idx="232">
                  <c:v>-8.0393820851658374E-3</c:v>
                </c:pt>
                <c:pt idx="233">
                  <c:v>-8.0352463141571354E-3</c:v>
                </c:pt>
                <c:pt idx="234">
                  <c:v>-8.0269779635219543E-3</c:v>
                </c:pt>
                <c:pt idx="235">
                  <c:v>-8.0256003187804542E-3</c:v>
                </c:pt>
                <c:pt idx="236">
                  <c:v>-8.0132068350773113E-3</c:v>
                </c:pt>
                <c:pt idx="237">
                  <c:v>-8.0132068350773113E-3</c:v>
                </c:pt>
                <c:pt idx="238">
                  <c:v>-8.0008229255208348E-3</c:v>
                </c:pt>
                <c:pt idx="239">
                  <c:v>-7.9705914525804705E-3</c:v>
                </c:pt>
                <c:pt idx="240">
                  <c:v>-7.9623564341596079E-3</c:v>
                </c:pt>
                <c:pt idx="241">
                  <c:v>-7.7078313262605889E-3</c:v>
                </c:pt>
                <c:pt idx="242">
                  <c:v>-7.6997331826772382E-3</c:v>
                </c:pt>
                <c:pt idx="243">
                  <c:v>-7.691639294270183E-3</c:v>
                </c:pt>
                <c:pt idx="244">
                  <c:v>-7.691639294270183E-3</c:v>
                </c:pt>
                <c:pt idx="245">
                  <c:v>-7.6754642829849583E-3</c:v>
                </c:pt>
                <c:pt idx="246">
                  <c:v>-7.6418210100028744E-3</c:v>
                </c:pt>
                <c:pt idx="247">
                  <c:v>-7.6418210100028744E-3</c:v>
                </c:pt>
                <c:pt idx="248">
                  <c:v>-7.6418210100028744E-3</c:v>
                </c:pt>
                <c:pt idx="249">
                  <c:v>-7.6418210100028744E-3</c:v>
                </c:pt>
                <c:pt idx="250">
                  <c:v>-7.6418210100028744E-3</c:v>
                </c:pt>
                <c:pt idx="251">
                  <c:v>-7.6297275162285818E-3</c:v>
                </c:pt>
                <c:pt idx="252">
                  <c:v>-7.6163015298612571E-3</c:v>
                </c:pt>
                <c:pt idx="253">
                  <c:v>-7.6136177509798907E-3</c:v>
                </c:pt>
                <c:pt idx="254">
                  <c:v>-7.5921645406341453E-3</c:v>
                </c:pt>
                <c:pt idx="255">
                  <c:v>-7.5894850169290753E-3</c:v>
                </c:pt>
                <c:pt idx="256">
                  <c:v>-7.5760944903642156E-3</c:v>
                </c:pt>
                <c:pt idx="257">
                  <c:v>-7.5640531224995455E-3</c:v>
                </c:pt>
                <c:pt idx="258">
                  <c:v>-7.3753343113310303E-3</c:v>
                </c:pt>
                <c:pt idx="259">
                  <c:v>-7.3028793420788782E-3</c:v>
                </c:pt>
                <c:pt idx="260">
                  <c:v>-7.2792444636546631E-3</c:v>
                </c:pt>
                <c:pt idx="261">
                  <c:v>-7.2687523659754208E-3</c:v>
                </c:pt>
                <c:pt idx="262">
                  <c:v>-7.2425552175929492E-3</c:v>
                </c:pt>
                <c:pt idx="263">
                  <c:v>-7.1824812029137345E-3</c:v>
                </c:pt>
                <c:pt idx="264">
                  <c:v>-7.1811780237574091E-3</c:v>
                </c:pt>
                <c:pt idx="265">
                  <c:v>-7.1811780237574091E-3</c:v>
                </c:pt>
                <c:pt idx="266">
                  <c:v>-7.1811780237574091E-3</c:v>
                </c:pt>
                <c:pt idx="267">
                  <c:v>-7.1785720200427811E-3</c:v>
                </c:pt>
                <c:pt idx="268">
                  <c:v>-7.1772691954844802E-3</c:v>
                </c:pt>
                <c:pt idx="269">
                  <c:v>-7.0967249161838332E-3</c:v>
                </c:pt>
                <c:pt idx="270">
                  <c:v>-7.0850707693620729E-3</c:v>
                </c:pt>
                <c:pt idx="271">
                  <c:v>-6.8629129815777909E-3</c:v>
                </c:pt>
                <c:pt idx="272">
                  <c:v>-6.8616391158581687E-3</c:v>
                </c:pt>
                <c:pt idx="273">
                  <c:v>-6.842545313984821E-3</c:v>
                </c:pt>
                <c:pt idx="274">
                  <c:v>-6.8400014831238483E-3</c:v>
                </c:pt>
                <c:pt idx="275">
                  <c:v>-6.8374581250602411E-3</c:v>
                </c:pt>
                <c:pt idx="276">
                  <c:v>-6.827289420779474E-3</c:v>
                </c:pt>
                <c:pt idx="277">
                  <c:v>-6.8260188646414154E-3</c:v>
                </c:pt>
                <c:pt idx="278">
                  <c:v>-6.7563203040341612E-3</c:v>
                </c:pt>
                <c:pt idx="279">
                  <c:v>-6.7323257135978535E-3</c:v>
                </c:pt>
                <c:pt idx="280">
                  <c:v>-6.7121528385197544E-3</c:v>
                </c:pt>
                <c:pt idx="281">
                  <c:v>-6.7121528385197544E-3</c:v>
                </c:pt>
                <c:pt idx="282">
                  <c:v>-6.7083737931238454E-3</c:v>
                </c:pt>
                <c:pt idx="283">
                  <c:v>-6.7083737931238454E-3</c:v>
                </c:pt>
                <c:pt idx="284">
                  <c:v>-6.4724385420345991E-3</c:v>
                </c:pt>
                <c:pt idx="285">
                  <c:v>-6.4292101702887921E-3</c:v>
                </c:pt>
                <c:pt idx="286">
                  <c:v>-6.4292101702887921E-3</c:v>
                </c:pt>
                <c:pt idx="287">
                  <c:v>-6.4292101702887921E-3</c:v>
                </c:pt>
                <c:pt idx="288">
                  <c:v>-6.4292101702887921E-3</c:v>
                </c:pt>
                <c:pt idx="289">
                  <c:v>-6.4267443509932395E-3</c:v>
                </c:pt>
                <c:pt idx="290">
                  <c:v>-6.425511618644476E-3</c:v>
                </c:pt>
                <c:pt idx="291">
                  <c:v>-6.4021121618928626E-3</c:v>
                </c:pt>
                <c:pt idx="292">
                  <c:v>-6.4021121618928626E-3</c:v>
                </c:pt>
                <c:pt idx="293">
                  <c:v>-6.3922725245789663E-3</c:v>
                </c:pt>
                <c:pt idx="294">
                  <c:v>-6.3910431018117655E-3</c:v>
                </c:pt>
                <c:pt idx="295">
                  <c:v>-6.3713884126470124E-3</c:v>
                </c:pt>
                <c:pt idx="296">
                  <c:v>-6.3456375535624662E-3</c:v>
                </c:pt>
                <c:pt idx="297">
                  <c:v>-6.338289739399261E-3</c:v>
                </c:pt>
                <c:pt idx="298">
                  <c:v>-6.3346174280087698E-3</c:v>
                </c:pt>
                <c:pt idx="299">
                  <c:v>-6.2820978638938466E-3</c:v>
                </c:pt>
                <c:pt idx="300">
                  <c:v>-6.0383028937815129E-3</c:v>
                </c:pt>
                <c:pt idx="301">
                  <c:v>-6.0383028937815129E-3</c:v>
                </c:pt>
                <c:pt idx="302">
                  <c:v>-6.0383028937815129E-3</c:v>
                </c:pt>
                <c:pt idx="303">
                  <c:v>-6.0287469348873305E-3</c:v>
                </c:pt>
                <c:pt idx="304">
                  <c:v>-6.0036985344896036E-3</c:v>
                </c:pt>
                <c:pt idx="305">
                  <c:v>-5.9929794626588295E-3</c:v>
                </c:pt>
                <c:pt idx="306">
                  <c:v>-5.9501989168023869E-3</c:v>
                </c:pt>
                <c:pt idx="307">
                  <c:v>-5.9490127549941939E-3</c:v>
                </c:pt>
                <c:pt idx="308">
                  <c:v>-5.9087535821238301E-3</c:v>
                </c:pt>
                <c:pt idx="309">
                  <c:v>-5.9087535821238301E-3</c:v>
                </c:pt>
                <c:pt idx="310">
                  <c:v>-5.9087535821238301E-3</c:v>
                </c:pt>
                <c:pt idx="311">
                  <c:v>-5.8981196138189708E-3</c:v>
                </c:pt>
                <c:pt idx="312">
                  <c:v>-5.8981196138189708E-3</c:v>
                </c:pt>
                <c:pt idx="313">
                  <c:v>-5.886315322417685E-3</c:v>
                </c:pt>
                <c:pt idx="314">
                  <c:v>-5.8533261885437872E-3</c:v>
                </c:pt>
                <c:pt idx="315">
                  <c:v>-5.8427422185604021E-3</c:v>
                </c:pt>
                <c:pt idx="316">
                  <c:v>-5.7176441205382521E-3</c:v>
                </c:pt>
                <c:pt idx="317">
                  <c:v>-5.6619650491442942E-3</c:v>
                </c:pt>
                <c:pt idx="318">
                  <c:v>-5.6400006505984146E-3</c:v>
                </c:pt>
                <c:pt idx="319">
                  <c:v>-5.6296113549305594E-3</c:v>
                </c:pt>
                <c:pt idx="320">
                  <c:v>-5.6111651358337926E-3</c:v>
                </c:pt>
                <c:pt idx="321">
                  <c:v>-5.6077098384343825E-3</c:v>
                </c:pt>
                <c:pt idx="322">
                  <c:v>-5.5892995519374461E-3</c:v>
                </c:pt>
                <c:pt idx="323">
                  <c:v>-5.5789570632088451E-3</c:v>
                </c:pt>
                <c:pt idx="324">
                  <c:v>-5.5789570632088451E-3</c:v>
                </c:pt>
                <c:pt idx="325">
                  <c:v>-5.5365385305198023E-3</c:v>
                </c:pt>
                <c:pt idx="326">
                  <c:v>-5.5148189228102686E-3</c:v>
                </c:pt>
                <c:pt idx="327">
                  <c:v>-5.4942818127293406E-3</c:v>
                </c:pt>
                <c:pt idx="328">
                  <c:v>-5.4942818127293406E-3</c:v>
                </c:pt>
                <c:pt idx="329">
                  <c:v>-5.2485951505000759E-3</c:v>
                </c:pt>
                <c:pt idx="330">
                  <c:v>-5.2385728637877266E-3</c:v>
                </c:pt>
                <c:pt idx="331">
                  <c:v>-5.2385728637877266E-3</c:v>
                </c:pt>
                <c:pt idx="332">
                  <c:v>-5.2174461439753973E-3</c:v>
                </c:pt>
                <c:pt idx="333">
                  <c:v>-5.2174461439753973E-3</c:v>
                </c:pt>
                <c:pt idx="334">
                  <c:v>-5.2174461439753973E-3</c:v>
                </c:pt>
                <c:pt idx="335">
                  <c:v>-5.197470717165505E-3</c:v>
                </c:pt>
                <c:pt idx="336">
                  <c:v>-5.1874973649805563E-3</c:v>
                </c:pt>
                <c:pt idx="337">
                  <c:v>-5.1863898057344926E-3</c:v>
                </c:pt>
                <c:pt idx="338">
                  <c:v>-5.1775335869422732E-3</c:v>
                </c:pt>
                <c:pt idx="339">
                  <c:v>-5.155426135777361E-3</c:v>
                </c:pt>
                <c:pt idx="340">
                  <c:v>-4.9380326194384773E-3</c:v>
                </c:pt>
                <c:pt idx="341">
                  <c:v>-4.9164428813895438E-3</c:v>
                </c:pt>
                <c:pt idx="342">
                  <c:v>-4.8992051323607632E-3</c:v>
                </c:pt>
                <c:pt idx="343">
                  <c:v>-4.8873717325056973E-3</c:v>
                </c:pt>
                <c:pt idx="344">
                  <c:v>-4.8594587321860961E-3</c:v>
                </c:pt>
                <c:pt idx="345">
                  <c:v>-4.8487442387138823E-3</c:v>
                </c:pt>
                <c:pt idx="346">
                  <c:v>-4.8487442387138823E-3</c:v>
                </c:pt>
                <c:pt idx="347">
                  <c:v>-4.8391113006325918E-3</c:v>
                </c:pt>
                <c:pt idx="348">
                  <c:v>-4.829487936697967E-3</c:v>
                </c:pt>
                <c:pt idx="349">
                  <c:v>-4.8198741469100076E-3</c:v>
                </c:pt>
                <c:pt idx="350">
                  <c:v>-4.7889615076526643E-3</c:v>
                </c:pt>
                <c:pt idx="351">
                  <c:v>-4.760270133253211E-3</c:v>
                </c:pt>
                <c:pt idx="352">
                  <c:v>-4.5763966947667571E-3</c:v>
                </c:pt>
                <c:pt idx="353">
                  <c:v>-4.5608045483867673E-3</c:v>
                </c:pt>
                <c:pt idx="354">
                  <c:v>-4.5576893104929917E-3</c:v>
                </c:pt>
                <c:pt idx="355">
                  <c:v>-4.5566511342604154E-3</c:v>
                </c:pt>
                <c:pt idx="356">
                  <c:v>-4.5483499795761061E-3</c:v>
                </c:pt>
                <c:pt idx="357">
                  <c:v>-4.5214234709610645E-3</c:v>
                </c:pt>
                <c:pt idx="358">
                  <c:v>-4.5214234709610645E-3</c:v>
                </c:pt>
                <c:pt idx="359">
                  <c:v>-4.5214234709610645E-3</c:v>
                </c:pt>
                <c:pt idx="360">
                  <c:v>-4.5214234709610645E-3</c:v>
                </c:pt>
                <c:pt idx="361">
                  <c:v>-4.5214234709610645E-3</c:v>
                </c:pt>
                <c:pt idx="362">
                  <c:v>-4.5214234709610645E-3</c:v>
                </c:pt>
                <c:pt idx="363">
                  <c:v>-4.5214234709610645E-3</c:v>
                </c:pt>
                <c:pt idx="364">
                  <c:v>-4.5214234709610645E-3</c:v>
                </c:pt>
                <c:pt idx="365">
                  <c:v>-4.5214234709610645E-3</c:v>
                </c:pt>
                <c:pt idx="366">
                  <c:v>-4.5214234709610645E-3</c:v>
                </c:pt>
                <c:pt idx="367">
                  <c:v>-4.5214234709610645E-3</c:v>
                </c:pt>
                <c:pt idx="368">
                  <c:v>-4.5214234709610645E-3</c:v>
                </c:pt>
                <c:pt idx="369">
                  <c:v>-4.5214234709610645E-3</c:v>
                </c:pt>
                <c:pt idx="370">
                  <c:v>-4.5028288488591353E-3</c:v>
                </c:pt>
                <c:pt idx="371">
                  <c:v>-4.4987019113852901E-3</c:v>
                </c:pt>
                <c:pt idx="372">
                  <c:v>-4.4904537100059934E-3</c:v>
                </c:pt>
                <c:pt idx="373">
                  <c:v>-4.4708945498612724E-3</c:v>
                </c:pt>
                <c:pt idx="374">
                  <c:v>-4.4360004451037697E-3</c:v>
                </c:pt>
                <c:pt idx="375">
                  <c:v>-4.271616831652671E-3</c:v>
                </c:pt>
                <c:pt idx="376">
                  <c:v>-4.2535434686469678E-3</c:v>
                </c:pt>
                <c:pt idx="377">
                  <c:v>-4.2535434686469678E-3</c:v>
                </c:pt>
                <c:pt idx="378">
                  <c:v>-4.2075299748409291E-3</c:v>
                </c:pt>
                <c:pt idx="379">
                  <c:v>-4.2065324591818451E-3</c:v>
                </c:pt>
                <c:pt idx="380">
                  <c:v>-4.2055350617221038E-3</c:v>
                </c:pt>
                <c:pt idx="381">
                  <c:v>-4.1756681006236756E-3</c:v>
                </c:pt>
                <c:pt idx="382">
                  <c:v>-4.1597825520622031E-3</c:v>
                </c:pt>
                <c:pt idx="383">
                  <c:v>-4.1518511249182552E-3</c:v>
                </c:pt>
                <c:pt idx="384">
                  <c:v>-3.8751864788060604E-3</c:v>
                </c:pt>
                <c:pt idx="385">
                  <c:v>-3.8312717325085462E-3</c:v>
                </c:pt>
                <c:pt idx="386">
                  <c:v>-3.8312717325085462E-3</c:v>
                </c:pt>
                <c:pt idx="387">
                  <c:v>-3.8132060210442835E-3</c:v>
                </c:pt>
                <c:pt idx="388">
                  <c:v>-3.7961304968799274E-3</c:v>
                </c:pt>
                <c:pt idx="389">
                  <c:v>-3.7790932693022336E-3</c:v>
                </c:pt>
                <c:pt idx="390">
                  <c:v>-3.5932893543874243E-3</c:v>
                </c:pt>
                <c:pt idx="391">
                  <c:v>-3.5840759925528688E-3</c:v>
                </c:pt>
                <c:pt idx="392">
                  <c:v>-3.5757940729454715E-3</c:v>
                </c:pt>
                <c:pt idx="393">
                  <c:v>-3.5583414614658178E-3</c:v>
                </c:pt>
                <c:pt idx="394">
                  <c:v>-3.5583414614658178E-3</c:v>
                </c:pt>
                <c:pt idx="395">
                  <c:v>-3.5583414614658178E-3</c:v>
                </c:pt>
                <c:pt idx="396">
                  <c:v>-3.5583414614658178E-3</c:v>
                </c:pt>
                <c:pt idx="397">
                  <c:v>-3.5583414614658178E-3</c:v>
                </c:pt>
                <c:pt idx="398">
                  <c:v>-3.5583414614658178E-3</c:v>
                </c:pt>
                <c:pt idx="399">
                  <c:v>-3.5583414614658178E-3</c:v>
                </c:pt>
                <c:pt idx="400">
                  <c:v>-3.5583414614658178E-3</c:v>
                </c:pt>
                <c:pt idx="401">
                  <c:v>-3.5583414614658178E-3</c:v>
                </c:pt>
                <c:pt idx="402">
                  <c:v>-3.5583414614658178E-3</c:v>
                </c:pt>
                <c:pt idx="403">
                  <c:v>-3.5583414614658178E-3</c:v>
                </c:pt>
                <c:pt idx="404">
                  <c:v>-3.5583414614658178E-3</c:v>
                </c:pt>
                <c:pt idx="405">
                  <c:v>-3.5583414614658178E-3</c:v>
                </c:pt>
                <c:pt idx="406">
                  <c:v>-3.5583414614658178E-3</c:v>
                </c:pt>
                <c:pt idx="407">
                  <c:v>-3.5418467688658286E-3</c:v>
                </c:pt>
                <c:pt idx="408">
                  <c:v>-3.5409315199484625E-3</c:v>
                </c:pt>
                <c:pt idx="409">
                  <c:v>-3.5409315199484625E-3</c:v>
                </c:pt>
                <c:pt idx="410">
                  <c:v>-3.5326995986625399E-3</c:v>
                </c:pt>
                <c:pt idx="411">
                  <c:v>-3.5326995986625399E-3</c:v>
                </c:pt>
                <c:pt idx="412">
                  <c:v>-3.5226513634628717E-3</c:v>
                </c:pt>
                <c:pt idx="413">
                  <c:v>-3.5226513634628717E-3</c:v>
                </c:pt>
                <c:pt idx="414">
                  <c:v>-3.5080612796847647E-3</c:v>
                </c:pt>
                <c:pt idx="415">
                  <c:v>-3.5053290076576035E-3</c:v>
                </c:pt>
                <c:pt idx="416">
                  <c:v>-3.4717184535020306E-3</c:v>
                </c:pt>
                <c:pt idx="417">
                  <c:v>-3.4635673805657268E-3</c:v>
                </c:pt>
                <c:pt idx="418">
                  <c:v>-3.3211437624300739E-3</c:v>
                </c:pt>
                <c:pt idx="419">
                  <c:v>-3.3211437624300739E-3</c:v>
                </c:pt>
                <c:pt idx="420">
                  <c:v>-3.3202574723513872E-3</c:v>
                </c:pt>
                <c:pt idx="421">
                  <c:v>-3.3016726847468667E-3</c:v>
                </c:pt>
                <c:pt idx="422">
                  <c:v>-3.2963723195779549E-3</c:v>
                </c:pt>
                <c:pt idx="423">
                  <c:v>-3.280496755128994E-3</c:v>
                </c:pt>
                <c:pt idx="424">
                  <c:v>-3.2760936725775322E-3</c:v>
                </c:pt>
                <c:pt idx="425">
                  <c:v>-3.2743332669523386E-3</c:v>
                </c:pt>
                <c:pt idx="426">
                  <c:v>-3.2602670426559724E-3</c:v>
                </c:pt>
                <c:pt idx="427">
                  <c:v>-3.2550000097013765E-3</c:v>
                </c:pt>
                <c:pt idx="428">
                  <c:v>-3.2523680889151902E-3</c:v>
                </c:pt>
                <c:pt idx="429">
                  <c:v>-3.2514910183851441E-3</c:v>
                </c:pt>
                <c:pt idx="430">
                  <c:v>-3.247107438725038E-3</c:v>
                </c:pt>
                <c:pt idx="431">
                  <c:v>-3.247107438725038E-3</c:v>
                </c:pt>
                <c:pt idx="432">
                  <c:v>-3.247107438725038E-3</c:v>
                </c:pt>
                <c:pt idx="433">
                  <c:v>-3.246231077391042E-3</c:v>
                </c:pt>
                <c:pt idx="434">
                  <c:v>-3.246231077391042E-3</c:v>
                </c:pt>
                <c:pt idx="435">
                  <c:v>-3.246231077391042E-3</c:v>
                </c:pt>
                <c:pt idx="436">
                  <c:v>-3.246231077391042E-3</c:v>
                </c:pt>
                <c:pt idx="437">
                  <c:v>-3.246231077391042E-3</c:v>
                </c:pt>
                <c:pt idx="438">
                  <c:v>-3.246231077391042E-3</c:v>
                </c:pt>
                <c:pt idx="439">
                  <c:v>-3.246231077391042E-3</c:v>
                </c:pt>
                <c:pt idx="440">
                  <c:v>-3.246231077391042E-3</c:v>
                </c:pt>
                <c:pt idx="441">
                  <c:v>-3.246231077391042E-3</c:v>
                </c:pt>
                <c:pt idx="442">
                  <c:v>-3.2383491443554427E-3</c:v>
                </c:pt>
                <c:pt idx="443">
                  <c:v>-3.2383491443554427E-3</c:v>
                </c:pt>
                <c:pt idx="444">
                  <c:v>-3.236598903873622E-3</c:v>
                </c:pt>
                <c:pt idx="445">
                  <c:v>-3.2357239609317238E-3</c:v>
                </c:pt>
                <c:pt idx="446">
                  <c:v>-3.2304767854665086E-3</c:v>
                </c:pt>
                <c:pt idx="447">
                  <c:v>-3.2278547934250119E-3</c:v>
                </c:pt>
                <c:pt idx="448">
                  <c:v>-3.2226140007242401E-3</c:v>
                </c:pt>
                <c:pt idx="449">
                  <c:v>-3.2147607901286371E-3</c:v>
                </c:pt>
                <c:pt idx="450">
                  <c:v>-3.2138888021702779E-3</c:v>
                </c:pt>
                <c:pt idx="451">
                  <c:v>-3.1817083418480933E-3</c:v>
                </c:pt>
                <c:pt idx="452">
                  <c:v>-3.0038136895298049E-3</c:v>
                </c:pt>
                <c:pt idx="453">
                  <c:v>-3.0038136895298049E-3</c:v>
                </c:pt>
                <c:pt idx="454">
                  <c:v>-2.9937065596422853E-3</c:v>
                </c:pt>
                <c:pt idx="455">
                  <c:v>-2.9501056805007033E-3</c:v>
                </c:pt>
                <c:pt idx="456">
                  <c:v>-2.9417575378462785E-3</c:v>
                </c:pt>
                <c:pt idx="457">
                  <c:v>-2.9259286307214689E-3</c:v>
                </c:pt>
                <c:pt idx="458">
                  <c:v>-2.740920294744484E-3</c:v>
                </c:pt>
                <c:pt idx="459">
                  <c:v>-2.7401150894140994E-3</c:v>
                </c:pt>
                <c:pt idx="460">
                  <c:v>-2.7336777019473174E-3</c:v>
                </c:pt>
                <c:pt idx="461">
                  <c:v>-2.7328735604110065E-3</c:v>
                </c:pt>
                <c:pt idx="462">
                  <c:v>-2.7160138921963786E-3</c:v>
                </c:pt>
                <c:pt idx="463">
                  <c:v>-2.7104055863269743E-3</c:v>
                </c:pt>
                <c:pt idx="464">
                  <c:v>-2.6736950898968064E-3</c:v>
                </c:pt>
                <c:pt idx="465">
                  <c:v>-2.6736950898968064E-3</c:v>
                </c:pt>
                <c:pt idx="466">
                  <c:v>-2.6514720248484607E-3</c:v>
                </c:pt>
                <c:pt idx="467">
                  <c:v>-2.467081407655068E-3</c:v>
                </c:pt>
                <c:pt idx="468">
                  <c:v>-2.4602100789897037E-3</c:v>
                </c:pt>
                <c:pt idx="469">
                  <c:v>-2.4602100789897037E-3</c:v>
                </c:pt>
                <c:pt idx="470">
                  <c:v>-2.4533483244710045E-3</c:v>
                </c:pt>
                <c:pt idx="471">
                  <c:v>-2.4533483244710045E-3</c:v>
                </c:pt>
                <c:pt idx="472">
                  <c:v>-2.4464961440989709E-3</c:v>
                </c:pt>
                <c:pt idx="473">
                  <c:v>-2.4457353817210082E-3</c:v>
                </c:pt>
                <c:pt idx="474">
                  <c:v>-2.4457353817210082E-3</c:v>
                </c:pt>
                <c:pt idx="475">
                  <c:v>-2.4457353817210082E-3</c:v>
                </c:pt>
                <c:pt idx="476">
                  <c:v>-2.4457353817210082E-3</c:v>
                </c:pt>
                <c:pt idx="477">
                  <c:v>-2.4442142115631079E-3</c:v>
                </c:pt>
                <c:pt idx="478">
                  <c:v>-2.4388938392897143E-3</c:v>
                </c:pt>
                <c:pt idx="479">
                  <c:v>-2.4388938392897143E-3</c:v>
                </c:pt>
                <c:pt idx="480">
                  <c:v>-2.4366154527340972E-3</c:v>
                </c:pt>
                <c:pt idx="481">
                  <c:v>-2.4244820240707224E-3</c:v>
                </c:pt>
                <c:pt idx="482">
                  <c:v>-2.4237246894736643E-3</c:v>
                </c:pt>
                <c:pt idx="483">
                  <c:v>-2.422967473075948E-3</c:v>
                </c:pt>
                <c:pt idx="484">
                  <c:v>-2.422967473075948E-3</c:v>
                </c:pt>
                <c:pt idx="485">
                  <c:v>-2.4108680858229391E-3</c:v>
                </c:pt>
                <c:pt idx="486">
                  <c:v>-2.4108680858229391E-3</c:v>
                </c:pt>
                <c:pt idx="487">
                  <c:v>-2.408602819394234E-3</c:v>
                </c:pt>
                <c:pt idx="488">
                  <c:v>-2.4018134028725622E-3</c:v>
                </c:pt>
                <c:pt idx="489">
                  <c:v>-2.3905189845512551E-3</c:v>
                </c:pt>
                <c:pt idx="490">
                  <c:v>-2.3875116312405513E-3</c:v>
                </c:pt>
                <c:pt idx="491">
                  <c:v>-2.3695072263550925E-3</c:v>
                </c:pt>
                <c:pt idx="492">
                  <c:v>-2.3597832673171114E-3</c:v>
                </c:pt>
                <c:pt idx="493">
                  <c:v>-2.2293753469588783E-3</c:v>
                </c:pt>
                <c:pt idx="494">
                  <c:v>-2.2221181842269409E-3</c:v>
                </c:pt>
                <c:pt idx="495">
                  <c:v>-2.2221181842269409E-3</c:v>
                </c:pt>
                <c:pt idx="496">
                  <c:v>-2.2083621389548573E-3</c:v>
                </c:pt>
                <c:pt idx="497">
                  <c:v>-2.2025828854218147E-3</c:v>
                </c:pt>
                <c:pt idx="498">
                  <c:v>-2.2025828854218147E-3</c:v>
                </c:pt>
                <c:pt idx="499">
                  <c:v>-2.1816965053112741E-3</c:v>
                </c:pt>
                <c:pt idx="500">
                  <c:v>-2.1802597294832389E-3</c:v>
                </c:pt>
                <c:pt idx="501">
                  <c:v>-2.1623399239105679E-3</c:v>
                </c:pt>
                <c:pt idx="502">
                  <c:v>-2.1559068784036631E-3</c:v>
                </c:pt>
                <c:pt idx="503">
                  <c:v>-2.1359541863077707E-3</c:v>
                </c:pt>
                <c:pt idx="504">
                  <c:v>-1.9837776235625861E-3</c:v>
                </c:pt>
                <c:pt idx="505">
                  <c:v>-1.9824075121631832E-3</c:v>
                </c:pt>
                <c:pt idx="506">
                  <c:v>-1.9776158455445335E-3</c:v>
                </c:pt>
                <c:pt idx="507">
                  <c:v>-1.9776158455445335E-3</c:v>
                </c:pt>
                <c:pt idx="508">
                  <c:v>-1.971463641673147E-3</c:v>
                </c:pt>
                <c:pt idx="509">
                  <c:v>-1.9571457320991651E-3</c:v>
                </c:pt>
                <c:pt idx="510">
                  <c:v>-1.9442363487105888E-3</c:v>
                </c:pt>
                <c:pt idx="511">
                  <c:v>-1.9381362707488249E-3</c:v>
                </c:pt>
                <c:pt idx="512">
                  <c:v>-1.7874448363870313E-3</c:v>
                </c:pt>
                <c:pt idx="513">
                  <c:v>-1.7634600820090967E-3</c:v>
                </c:pt>
                <c:pt idx="514">
                  <c:v>-1.7467027355447895E-3</c:v>
                </c:pt>
                <c:pt idx="515">
                  <c:v>-1.7467027355447895E-3</c:v>
                </c:pt>
                <c:pt idx="516">
                  <c:v>-1.7467027355447895E-3</c:v>
                </c:pt>
                <c:pt idx="517">
                  <c:v>-1.7467027355447895E-3</c:v>
                </c:pt>
                <c:pt idx="518">
                  <c:v>-1.7467027355447895E-3</c:v>
                </c:pt>
                <c:pt idx="519">
                  <c:v>-1.7454170184752526E-3</c:v>
                </c:pt>
                <c:pt idx="520">
                  <c:v>-1.734507512577846E-3</c:v>
                </c:pt>
                <c:pt idx="521">
                  <c:v>-1.734507512577846E-3</c:v>
                </c:pt>
                <c:pt idx="522">
                  <c:v>-1.734507512577846E-3</c:v>
                </c:pt>
                <c:pt idx="523">
                  <c:v>-1.7332262870832875E-3</c:v>
                </c:pt>
                <c:pt idx="524">
                  <c:v>-1.7325858516350208E-3</c:v>
                </c:pt>
                <c:pt idx="525">
                  <c:v>-1.728745721131592E-3</c:v>
                </c:pt>
                <c:pt idx="526">
                  <c:v>-1.7172508606790801E-3</c:v>
                </c:pt>
                <c:pt idx="527">
                  <c:v>-1.7172508606790801E-3</c:v>
                </c:pt>
                <c:pt idx="528">
                  <c:v>-1.5530594263320195E-3</c:v>
                </c:pt>
                <c:pt idx="529">
                  <c:v>-1.5530594263320195E-3</c:v>
                </c:pt>
                <c:pt idx="530">
                  <c:v>-1.5530594263320195E-3</c:v>
                </c:pt>
                <c:pt idx="531">
                  <c:v>-1.5301040386038658E-3</c:v>
                </c:pt>
                <c:pt idx="532">
                  <c:v>-1.5180908112071459E-3</c:v>
                </c:pt>
                <c:pt idx="533">
                  <c:v>-1.5180908112071459E-3</c:v>
                </c:pt>
                <c:pt idx="534">
                  <c:v>-1.5174913909303961E-3</c:v>
                </c:pt>
                <c:pt idx="535">
                  <c:v>-1.3759070991964917E-3</c:v>
                </c:pt>
                <c:pt idx="536">
                  <c:v>-1.3741953602842557E-3</c:v>
                </c:pt>
                <c:pt idx="537">
                  <c:v>-1.3475170015522081E-3</c:v>
                </c:pt>
                <c:pt idx="538">
                  <c:v>-1.3475170015522081E-3</c:v>
                </c:pt>
                <c:pt idx="539">
                  <c:v>-1.3441300473242743E-3</c:v>
                </c:pt>
                <c:pt idx="540">
                  <c:v>-1.3441300473242743E-3</c:v>
                </c:pt>
                <c:pt idx="541">
                  <c:v>-1.3323092170398341E-3</c:v>
                </c:pt>
                <c:pt idx="542">
                  <c:v>-1.3216590958656052E-3</c:v>
                </c:pt>
                <c:pt idx="543">
                  <c:v>-1.3116088677654922E-3</c:v>
                </c:pt>
                <c:pt idx="544">
                  <c:v>-1.1743993790856221E-3</c:v>
                </c:pt>
                <c:pt idx="545">
                  <c:v>-1.1743993790856221E-3</c:v>
                </c:pt>
                <c:pt idx="546">
                  <c:v>-1.1738720604072166E-3</c:v>
                </c:pt>
                <c:pt idx="547">
                  <c:v>-1.1696577661562681E-3</c:v>
                </c:pt>
                <c:pt idx="548">
                  <c:v>-1.1696577661562681E-3</c:v>
                </c:pt>
                <c:pt idx="549">
                  <c:v>-1.1696577661562681E-3</c:v>
                </c:pt>
                <c:pt idx="550">
                  <c:v>-1.1696577661562681E-3</c:v>
                </c:pt>
                <c:pt idx="551">
                  <c:v>-1.1696577661562681E-3</c:v>
                </c:pt>
                <c:pt idx="552">
                  <c:v>-1.1696577661562681E-3</c:v>
                </c:pt>
                <c:pt idx="553">
                  <c:v>-1.1696577661562681E-3</c:v>
                </c:pt>
                <c:pt idx="554">
                  <c:v>-1.1696577661562681E-3</c:v>
                </c:pt>
                <c:pt idx="555">
                  <c:v>-1.1696577661562681E-3</c:v>
                </c:pt>
                <c:pt idx="556">
                  <c:v>-1.1696577661562681E-3</c:v>
                </c:pt>
                <c:pt idx="557">
                  <c:v>-1.1602032627375568E-3</c:v>
                </c:pt>
                <c:pt idx="558">
                  <c:v>-1.1586312354470302E-3</c:v>
                </c:pt>
                <c:pt idx="559">
                  <c:v>-1.1549673087460893E-3</c:v>
                </c:pt>
                <c:pt idx="560">
                  <c:v>-1.148178239358743E-3</c:v>
                </c:pt>
                <c:pt idx="561">
                  <c:v>-1.1403695196196837E-3</c:v>
                </c:pt>
                <c:pt idx="562">
                  <c:v>-1.1356970533051354E-3</c:v>
                </c:pt>
                <c:pt idx="563">
                  <c:v>-1.03482988503391E-3</c:v>
                </c:pt>
                <c:pt idx="564">
                  <c:v>-1.03482988503391E-3</c:v>
                </c:pt>
                <c:pt idx="565">
                  <c:v>-1.0210131571564531E-3</c:v>
                </c:pt>
                <c:pt idx="566">
                  <c:v>-1.0195382897246791E-3</c:v>
                </c:pt>
                <c:pt idx="567">
                  <c:v>-1.0195382897246791E-3</c:v>
                </c:pt>
                <c:pt idx="568">
                  <c:v>-1.0195382897246791E-3</c:v>
                </c:pt>
                <c:pt idx="569">
                  <c:v>-1.0165917462433526E-3</c:v>
                </c:pt>
                <c:pt idx="570">
                  <c:v>-1.0165917462433526E-3</c:v>
                </c:pt>
                <c:pt idx="571">
                  <c:v>-1.0165917462433526E-3</c:v>
                </c:pt>
                <c:pt idx="572">
                  <c:v>-1.0116902963884658E-3</c:v>
                </c:pt>
                <c:pt idx="573">
                  <c:v>-1.0024101055827773E-3</c:v>
                </c:pt>
                <c:pt idx="574">
                  <c:v>-1.0019228564811565E-3</c:v>
                </c:pt>
                <c:pt idx="575">
                  <c:v>-9.9705686642873417E-4</c:v>
                </c:pt>
                <c:pt idx="576">
                  <c:v>-9.7002575451834885E-4</c:v>
                </c:pt>
                <c:pt idx="577">
                  <c:v>-8.5612294513163936E-4</c:v>
                </c:pt>
                <c:pt idx="578">
                  <c:v>-8.5297283096840727E-4</c:v>
                </c:pt>
                <c:pt idx="579">
                  <c:v>-8.5297283096840727E-4</c:v>
                </c:pt>
                <c:pt idx="580">
                  <c:v>-8.4489913225765858E-4</c:v>
                </c:pt>
                <c:pt idx="581">
                  <c:v>-8.3953794233197158E-4</c:v>
                </c:pt>
                <c:pt idx="582">
                  <c:v>-8.3241616575022875E-4</c:v>
                </c:pt>
                <c:pt idx="583">
                  <c:v>-8.3241616575022875E-4</c:v>
                </c:pt>
                <c:pt idx="584">
                  <c:v>-8.3241616575022875E-4</c:v>
                </c:pt>
                <c:pt idx="585">
                  <c:v>-8.1474410755840538E-4</c:v>
                </c:pt>
                <c:pt idx="586">
                  <c:v>-7.3088473678979183E-4</c:v>
                </c:pt>
                <c:pt idx="587">
                  <c:v>-7.2175539229597926E-4</c:v>
                </c:pt>
                <c:pt idx="588">
                  <c:v>-7.1062938564527976E-4</c:v>
                </c:pt>
                <c:pt idx="589">
                  <c:v>-7.0734933898992632E-4</c:v>
                </c:pt>
                <c:pt idx="590">
                  <c:v>-7.0734933898992632E-4</c:v>
                </c:pt>
                <c:pt idx="591">
                  <c:v>-7.0734933898992632E-4</c:v>
                </c:pt>
                <c:pt idx="592">
                  <c:v>-7.0734933898992632E-4</c:v>
                </c:pt>
                <c:pt idx="593">
                  <c:v>-7.0693986505504416E-4</c:v>
                </c:pt>
                <c:pt idx="594">
                  <c:v>-7.0653050931950337E-4</c:v>
                </c:pt>
                <c:pt idx="595">
                  <c:v>-6.999968926613032E-4</c:v>
                </c:pt>
                <c:pt idx="596">
                  <c:v>-6.999968926613032E-4</c:v>
                </c:pt>
                <c:pt idx="597">
                  <c:v>-6.999968926613032E-4</c:v>
                </c:pt>
                <c:pt idx="598">
                  <c:v>-6.99182318167176E-4</c:v>
                </c:pt>
                <c:pt idx="599">
                  <c:v>-6.8904002926835871E-4</c:v>
                </c:pt>
                <c:pt idx="600">
                  <c:v>-6.8863587430384617E-4</c:v>
                </c:pt>
                <c:pt idx="601">
                  <c:v>-6.8863587430384617E-4</c:v>
                </c:pt>
                <c:pt idx="602">
                  <c:v>-6.8863587430384617E-4</c:v>
                </c:pt>
                <c:pt idx="603">
                  <c:v>-6.8863587430384617E-4</c:v>
                </c:pt>
                <c:pt idx="604">
                  <c:v>-6.8782791897284564E-4</c:v>
                </c:pt>
                <c:pt idx="605">
                  <c:v>-6.8379523427833605E-4</c:v>
                </c:pt>
                <c:pt idx="606">
                  <c:v>-5.9242980750217201E-4</c:v>
                </c:pt>
                <c:pt idx="607">
                  <c:v>-5.8532803056121174E-4</c:v>
                </c:pt>
                <c:pt idx="608">
                  <c:v>-5.8495543482089247E-4</c:v>
                </c:pt>
                <c:pt idx="609">
                  <c:v>-5.7604859685569444E-4</c:v>
                </c:pt>
                <c:pt idx="610">
                  <c:v>-5.7567895609891373E-4</c:v>
                </c:pt>
                <c:pt idx="611">
                  <c:v>-5.7567895609891373E-4</c:v>
                </c:pt>
                <c:pt idx="612">
                  <c:v>-5.7567895609891373E-4</c:v>
                </c:pt>
                <c:pt idx="613">
                  <c:v>-5.7567895609891373E-4</c:v>
                </c:pt>
                <c:pt idx="614">
                  <c:v>-5.7457074302462137E-4</c:v>
                </c:pt>
                <c:pt idx="615">
                  <c:v>-5.7162070893086963E-4</c:v>
                </c:pt>
                <c:pt idx="616">
                  <c:v>-5.646446960893165E-4</c:v>
                </c:pt>
                <c:pt idx="617">
                  <c:v>-5.6135516207087889E-4</c:v>
                </c:pt>
                <c:pt idx="618">
                  <c:v>-5.5444203127902911E-4</c:v>
                </c:pt>
                <c:pt idx="619">
                  <c:v>-4.6912159566873181E-4</c:v>
                </c:pt>
                <c:pt idx="620">
                  <c:v>-4.6346463211103227E-4</c:v>
                </c:pt>
                <c:pt idx="621">
                  <c:v>-4.6280135277408652E-4</c:v>
                </c:pt>
                <c:pt idx="622">
                  <c:v>-4.6180732026372928E-4</c:v>
                </c:pt>
                <c:pt idx="623">
                  <c:v>-4.5982244662523688E-4</c:v>
                </c:pt>
                <c:pt idx="624">
                  <c:v>-4.5982244662523688E-4</c:v>
                </c:pt>
                <c:pt idx="625">
                  <c:v>-4.5553648469385106E-4</c:v>
                </c:pt>
                <c:pt idx="626">
                  <c:v>-4.5455025334003609E-4</c:v>
                </c:pt>
                <c:pt idx="627">
                  <c:v>-4.5356508578029499E-4</c:v>
                </c:pt>
                <c:pt idx="628">
                  <c:v>-4.5159794204303476E-4</c:v>
                </c:pt>
                <c:pt idx="629">
                  <c:v>-4.5061596586551552E-4</c:v>
                </c:pt>
                <c:pt idx="630">
                  <c:v>-4.5061596586551552E-4</c:v>
                </c:pt>
                <c:pt idx="631">
                  <c:v>-4.4150215338956768E-4</c:v>
                </c:pt>
                <c:pt idx="632">
                  <c:v>-4.2960103589741953E-4</c:v>
                </c:pt>
                <c:pt idx="633">
                  <c:v>-4.2960103589741953E-4</c:v>
                </c:pt>
                <c:pt idx="634">
                  <c:v>-3.5517010064100988E-4</c:v>
                </c:pt>
                <c:pt idx="635">
                  <c:v>-3.5517010064100988E-4</c:v>
                </c:pt>
                <c:pt idx="636">
                  <c:v>-3.5517010064100988E-4</c:v>
                </c:pt>
                <c:pt idx="637">
                  <c:v>-3.5517010064100988E-4</c:v>
                </c:pt>
                <c:pt idx="638">
                  <c:v>-3.4679169305241309E-4</c:v>
                </c:pt>
                <c:pt idx="639">
                  <c:v>-3.3879651914487492E-4</c:v>
                </c:pt>
                <c:pt idx="640">
                  <c:v>-3.3342399857076081E-4</c:v>
                </c:pt>
                <c:pt idx="641">
                  <c:v>-2.875145566250503E-4</c:v>
                </c:pt>
                <c:pt idx="642">
                  <c:v>-2.8049266751157799E-4</c:v>
                </c:pt>
                <c:pt idx="643">
                  <c:v>-2.8049266751157799E-4</c:v>
                </c:pt>
                <c:pt idx="644">
                  <c:v>-2.7739948655151252E-4</c:v>
                </c:pt>
                <c:pt idx="645">
                  <c:v>-2.7509077066923966E-4</c:v>
                </c:pt>
                <c:pt idx="646">
                  <c:v>-2.6847492770974463E-4</c:v>
                </c:pt>
                <c:pt idx="647">
                  <c:v>-2.6847492770974463E-4</c:v>
                </c:pt>
                <c:pt idx="648">
                  <c:v>-2.6796932629442373E-4</c:v>
                </c:pt>
                <c:pt idx="649">
                  <c:v>-2.6569997079288634E-4</c:v>
                </c:pt>
                <c:pt idx="650">
                  <c:v>-2.5870098093591409E-4</c:v>
                </c:pt>
                <c:pt idx="651">
                  <c:v>-2.5647098581511212E-4</c:v>
                </c:pt>
                <c:pt idx="652">
                  <c:v>-2.5326678425757288E-4</c:v>
                </c:pt>
                <c:pt idx="653">
                  <c:v>-2.4716100287261737E-4</c:v>
                </c:pt>
                <c:pt idx="654">
                  <c:v>-1.9704933515538522E-4</c:v>
                </c:pt>
                <c:pt idx="655">
                  <c:v>-1.93807837973738E-4</c:v>
                </c:pt>
                <c:pt idx="656">
                  <c:v>-1.9316272991963036E-4</c:v>
                </c:pt>
                <c:pt idx="657">
                  <c:v>-1.9316272991963036E-4</c:v>
                </c:pt>
                <c:pt idx="658">
                  <c:v>-1.9230424063826847E-4</c:v>
                </c:pt>
                <c:pt idx="659">
                  <c:v>-1.8974011993097152E-4</c:v>
                </c:pt>
                <c:pt idx="660">
                  <c:v>-1.8508343852133264E-4</c:v>
                </c:pt>
                <c:pt idx="661">
                  <c:v>-1.8319492129826269E-4</c:v>
                </c:pt>
                <c:pt idx="662">
                  <c:v>-1.7944660929211889E-4</c:v>
                </c:pt>
                <c:pt idx="663">
                  <c:v>-1.7944660929211889E-4</c:v>
                </c:pt>
                <c:pt idx="664">
                  <c:v>-1.3854599479043214E-4</c:v>
                </c:pt>
                <c:pt idx="665">
                  <c:v>-1.3546305829362183E-4</c:v>
                </c:pt>
                <c:pt idx="666">
                  <c:v>-1.3384474476533045E-4</c:v>
                </c:pt>
                <c:pt idx="667">
                  <c:v>-1.3205784756023148E-4</c:v>
                </c:pt>
                <c:pt idx="668">
                  <c:v>-1.2922339749511512E-4</c:v>
                </c:pt>
                <c:pt idx="669">
                  <c:v>-1.2922339749511512E-4</c:v>
                </c:pt>
                <c:pt idx="670">
                  <c:v>-1.1954111213976854E-4</c:v>
                </c:pt>
                <c:pt idx="671">
                  <c:v>-8.4232715030600297E-5</c:v>
                </c:pt>
                <c:pt idx="672">
                  <c:v>-7.4655691481714901E-5</c:v>
                </c:pt>
                <c:pt idx="673">
                  <c:v>-7.2382538673849463E-5</c:v>
                </c:pt>
                <c:pt idx="674">
                  <c:v>-7.2249887596872485E-5</c:v>
                </c:pt>
                <c:pt idx="675">
                  <c:v>-7.1456463321183111E-5</c:v>
                </c:pt>
                <c:pt idx="676">
                  <c:v>-6.9882380298691592E-5</c:v>
                </c:pt>
                <c:pt idx="677">
                  <c:v>-6.5894779018396818E-5</c:v>
                </c:pt>
                <c:pt idx="678">
                  <c:v>-4.3312310895059888E-5</c:v>
                </c:pt>
                <c:pt idx="679">
                  <c:v>-4.3208736856103705E-5</c:v>
                </c:pt>
                <c:pt idx="680">
                  <c:v>-4.2384399720749928E-5</c:v>
                </c:pt>
                <c:pt idx="681">
                  <c:v>-4.1669310192746648E-5</c:v>
                </c:pt>
                <c:pt idx="682">
                  <c:v>-4.1263287990830254E-5</c:v>
                </c:pt>
                <c:pt idx="683">
                  <c:v>-4.0758419723619594E-5</c:v>
                </c:pt>
                <c:pt idx="684">
                  <c:v>-4.0456917155391774E-5</c:v>
                </c:pt>
                <c:pt idx="685">
                  <c:v>-3.975754813981436E-5</c:v>
                </c:pt>
                <c:pt idx="686">
                  <c:v>-3.9459591551832979E-5</c:v>
                </c:pt>
                <c:pt idx="687">
                  <c:v>-3.8670241421577392E-5</c:v>
                </c:pt>
                <c:pt idx="688">
                  <c:v>-3.3356603729842198E-5</c:v>
                </c:pt>
                <c:pt idx="689">
                  <c:v>-3.1370518243137213E-5</c:v>
                </c:pt>
                <c:pt idx="690">
                  <c:v>-1.4032314163825789E-5</c:v>
                </c:pt>
                <c:pt idx="691">
                  <c:v>-1.2290090407095853E-5</c:v>
                </c:pt>
                <c:pt idx="692">
                  <c:v>-1.0592396386369282E-5</c:v>
                </c:pt>
                <c:pt idx="693">
                  <c:v>-8.1958780036143205E-6</c:v>
                </c:pt>
                <c:pt idx="694">
                  <c:v>-9.4724435582662207E-7</c:v>
                </c:pt>
                <c:pt idx="695">
                  <c:v>-4.5706578369126222E-7</c:v>
                </c:pt>
                <c:pt idx="696">
                  <c:v>-3.204646450901329E-8</c:v>
                </c:pt>
                <c:pt idx="697">
                  <c:v>3.1359826497417207E-7</c:v>
                </c:pt>
                <c:pt idx="698">
                  <c:v>1.4195353558636176E-6</c:v>
                </c:pt>
                <c:pt idx="699">
                  <c:v>1.5186013314793034E-6</c:v>
                </c:pt>
                <c:pt idx="700">
                  <c:v>1.5879364408460548E-6</c:v>
                </c:pt>
                <c:pt idx="701">
                  <c:v>9.893664881985047E-7</c:v>
                </c:pt>
                <c:pt idx="702">
                  <c:v>-3.2237716869356456E-7</c:v>
                </c:pt>
                <c:pt idx="703">
                  <c:v>-1.290753366417057E-5</c:v>
                </c:pt>
                <c:pt idx="704">
                  <c:v>-1.525767936669581E-5</c:v>
                </c:pt>
                <c:pt idx="705">
                  <c:v>-3.5349852391854179E-5</c:v>
                </c:pt>
                <c:pt idx="706">
                  <c:v>-3.6011548794201161E-5</c:v>
                </c:pt>
                <c:pt idx="707">
                  <c:v>-3.9605301184912349E-5</c:v>
                </c:pt>
                <c:pt idx="708">
                  <c:v>-8.5590817990273497E-5</c:v>
                </c:pt>
                <c:pt idx="709">
                  <c:v>-8.5590817990273497E-5</c:v>
                </c:pt>
                <c:pt idx="710">
                  <c:v>-1.1776163489392263E-4</c:v>
                </c:pt>
                <c:pt idx="711">
                  <c:v>-1.2407125355538056E-4</c:v>
                </c:pt>
                <c:pt idx="712">
                  <c:v>-1.3054268711541761E-4</c:v>
                </c:pt>
                <c:pt idx="713">
                  <c:v>-1.3428764631876565E-4</c:v>
                </c:pt>
                <c:pt idx="714">
                  <c:v>-1.3428764631876565E-4</c:v>
                </c:pt>
                <c:pt idx="715">
                  <c:v>-1.8824554537080345E-4</c:v>
                </c:pt>
                <c:pt idx="716">
                  <c:v>-1.8941408334859514E-4</c:v>
                </c:pt>
                <c:pt idx="717">
                  <c:v>-1.919760316855487E-4</c:v>
                </c:pt>
                <c:pt idx="718">
                  <c:v>-2.6105737630599394E-4</c:v>
                </c:pt>
                <c:pt idx="719">
                  <c:v>-2.6405902619350578E-4</c:v>
                </c:pt>
                <c:pt idx="720">
                  <c:v>-2.6405902619350578E-4</c:v>
                </c:pt>
                <c:pt idx="721">
                  <c:v>-2.6922621990699166E-4</c:v>
                </c:pt>
                <c:pt idx="722">
                  <c:v>-2.7036713065462138E-4</c:v>
                </c:pt>
                <c:pt idx="723">
                  <c:v>-2.7062099142450614E-4</c:v>
                </c:pt>
                <c:pt idx="724">
                  <c:v>-2.740596805785042E-4</c:v>
                </c:pt>
                <c:pt idx="725">
                  <c:v>-3.406352952532614E-4</c:v>
                </c:pt>
                <c:pt idx="726">
                  <c:v>-3.406352952532614E-4</c:v>
                </c:pt>
                <c:pt idx="727">
                  <c:v>-3.406352952532614E-4</c:v>
                </c:pt>
                <c:pt idx="728">
                  <c:v>-3.4951629268597259E-4</c:v>
                </c:pt>
                <c:pt idx="729">
                  <c:v>-3.67175722871654E-4</c:v>
                </c:pt>
                <c:pt idx="730">
                  <c:v>-4.5076922399444041E-4</c:v>
                </c:pt>
                <c:pt idx="731">
                  <c:v>-4.5585507634073003E-4</c:v>
                </c:pt>
                <c:pt idx="732">
                  <c:v>-4.5766655963687169E-4</c:v>
                </c:pt>
                <c:pt idx="733">
                  <c:v>-4.6994583604320774E-4</c:v>
                </c:pt>
                <c:pt idx="734">
                  <c:v>-4.7631429246373241E-4</c:v>
                </c:pt>
                <c:pt idx="735">
                  <c:v>-5.5933810198705415E-4</c:v>
                </c:pt>
                <c:pt idx="736">
                  <c:v>-5.6848299064532004E-4</c:v>
                </c:pt>
                <c:pt idx="737">
                  <c:v>-5.7179323506155249E-4</c:v>
                </c:pt>
                <c:pt idx="738">
                  <c:v>-5.8215300050430891E-4</c:v>
                </c:pt>
                <c:pt idx="739">
                  <c:v>-5.8550260530127688E-4</c:v>
                </c:pt>
                <c:pt idx="740">
                  <c:v>-5.9260543423083885E-4</c:v>
                </c:pt>
                <c:pt idx="741">
                  <c:v>-5.9335558262012321E-4</c:v>
                </c:pt>
                <c:pt idx="742">
                  <c:v>-5.9975093312269968E-4</c:v>
                </c:pt>
                <c:pt idx="743">
                  <c:v>-7.1082167808811088E-4</c:v>
                </c:pt>
                <c:pt idx="744">
                  <c:v>-7.2236296414898032E-4</c:v>
                </c:pt>
                <c:pt idx="745">
                  <c:v>-8.4555634431918939E-4</c:v>
                </c:pt>
                <c:pt idx="746">
                  <c:v>-8.5678449637223734E-4</c:v>
                </c:pt>
                <c:pt idx="747">
                  <c:v>-8.5678449637223734E-4</c:v>
                </c:pt>
                <c:pt idx="748">
                  <c:v>-9.8082670333259829E-4</c:v>
                </c:pt>
                <c:pt idx="749">
                  <c:v>-9.8952265440330352E-4</c:v>
                </c:pt>
                <c:pt idx="750">
                  <c:v>-1.0021510826399096E-3</c:v>
                </c:pt>
                <c:pt idx="751">
                  <c:v>-1.0202600687707311E-3</c:v>
                </c:pt>
                <c:pt idx="752">
                  <c:v>-1.021243542660231E-3</c:v>
                </c:pt>
                <c:pt idx="753">
                  <c:v>-1.151031615571497E-3</c:v>
                </c:pt>
                <c:pt idx="754">
                  <c:v>-1.1688518167588559E-3</c:v>
                </c:pt>
                <c:pt idx="755">
                  <c:v>-1.1741190562573373E-3</c:v>
                </c:pt>
                <c:pt idx="756">
                  <c:v>-1.3236000791624846E-3</c:v>
                </c:pt>
                <c:pt idx="757">
                  <c:v>-1.3292041867843775E-3</c:v>
                </c:pt>
                <c:pt idx="758">
                  <c:v>-1.3647818641881926E-3</c:v>
                </c:pt>
                <c:pt idx="759">
                  <c:v>-1.365350371605278E-3</c:v>
                </c:pt>
                <c:pt idx="760">
                  <c:v>-1.3864682401745433E-3</c:v>
                </c:pt>
                <c:pt idx="761">
                  <c:v>-1.5183716367959852E-3</c:v>
                </c:pt>
                <c:pt idx="762">
                  <c:v>-1.5364108688269316E-3</c:v>
                </c:pt>
                <c:pt idx="763">
                  <c:v>-1.5521309190410653E-3</c:v>
                </c:pt>
                <c:pt idx="764">
                  <c:v>-1.5533434632544851E-3</c:v>
                </c:pt>
                <c:pt idx="765">
                  <c:v>-1.735448506950377E-3</c:v>
                </c:pt>
                <c:pt idx="766">
                  <c:v>-1.7540844406732177E-3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64-46FF-BCB4-8F54875C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309608"/>
        <c:axId val="1"/>
      </c:scatterChart>
      <c:valAx>
        <c:axId val="76630960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7056145675265557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587253414264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30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23368740515934"/>
          <c:y val="0.92192475940507435"/>
          <c:w val="0.7071320182094081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Aql - O-C Diagr.</a:t>
            </a:r>
          </a:p>
        </c:rich>
      </c:tx>
      <c:layout>
        <c:manualLayout>
          <c:xMode val="edge"/>
          <c:yMode val="edge"/>
          <c:x val="0.375758052970651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3960691821572"/>
          <c:y val="0.14371278494688106"/>
          <c:w val="0.8060617987420081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B-4F23-876F-B85D139C85D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-3.1252799999492709E-2</c:v>
                </c:pt>
                <c:pt idx="1">
                  <c:v>-4.5504000008804724E-3</c:v>
                </c:pt>
                <c:pt idx="2">
                  <c:v>-5.1067999993392732E-3</c:v>
                </c:pt>
                <c:pt idx="3">
                  <c:v>-2.4679999987711199E-3</c:v>
                </c:pt>
                <c:pt idx="4">
                  <c:v>-2.6780000007420313E-3</c:v>
                </c:pt>
                <c:pt idx="5">
                  <c:v>1.1000000085914508E-4</c:v>
                </c:pt>
                <c:pt idx="6">
                  <c:v>7.2700000018812716E-3</c:v>
                </c:pt>
                <c:pt idx="7">
                  <c:v>3.7488000016310252E-3</c:v>
                </c:pt>
                <c:pt idx="8">
                  <c:v>-2.2420000022975728E-3</c:v>
                </c:pt>
                <c:pt idx="9">
                  <c:v>8.4907999989809468E-3</c:v>
                </c:pt>
                <c:pt idx="10">
                  <c:v>-4.9640000361250713E-4</c:v>
                </c:pt>
                <c:pt idx="11">
                  <c:v>1.3267999966046773E-3</c:v>
                </c:pt>
                <c:pt idx="13">
                  <c:v>6.5476000017952174E-3</c:v>
                </c:pt>
                <c:pt idx="14">
                  <c:v>7.5568000029306859E-3</c:v>
                </c:pt>
                <c:pt idx="15">
                  <c:v>9.6027999970829114E-3</c:v>
                </c:pt>
                <c:pt idx="16">
                  <c:v>-4.65519999852404E-3</c:v>
                </c:pt>
                <c:pt idx="17">
                  <c:v>4.2931999996653758E-3</c:v>
                </c:pt>
                <c:pt idx="18">
                  <c:v>1.0293200000887737E-2</c:v>
                </c:pt>
                <c:pt idx="19">
                  <c:v>4.9303999985568225E-3</c:v>
                </c:pt>
                <c:pt idx="20">
                  <c:v>1.1665199999697506E-2</c:v>
                </c:pt>
                <c:pt idx="21">
                  <c:v>1.4665200003946666E-2</c:v>
                </c:pt>
                <c:pt idx="22">
                  <c:v>-7.6975999982096255E-3</c:v>
                </c:pt>
                <c:pt idx="23">
                  <c:v>7.6044000015826896E-3</c:v>
                </c:pt>
                <c:pt idx="24">
                  <c:v>3.1420000013895333E-3</c:v>
                </c:pt>
                <c:pt idx="25">
                  <c:v>3.1420000013895333E-3</c:v>
                </c:pt>
                <c:pt idx="26">
                  <c:v>7.2488000005250797E-3</c:v>
                </c:pt>
                <c:pt idx="27">
                  <c:v>2.6208000053884462E-3</c:v>
                </c:pt>
                <c:pt idx="28">
                  <c:v>1.1620800003584009E-2</c:v>
                </c:pt>
                <c:pt idx="29">
                  <c:v>8.6300000039045699E-3</c:v>
                </c:pt>
                <c:pt idx="30">
                  <c:v>3.7276000002748333E-3</c:v>
                </c:pt>
                <c:pt idx="31">
                  <c:v>5.5692000023555011E-3</c:v>
                </c:pt>
                <c:pt idx="32">
                  <c:v>5.0388000017846934E-3</c:v>
                </c:pt>
                <c:pt idx="33">
                  <c:v>8.311199999297969E-3</c:v>
                </c:pt>
                <c:pt idx="34">
                  <c:v>8.0644000045140274E-3</c:v>
                </c:pt>
                <c:pt idx="35">
                  <c:v>2.8359999996609986E-3</c:v>
                </c:pt>
                <c:pt idx="36">
                  <c:v>5.7235999993281439E-3</c:v>
                </c:pt>
                <c:pt idx="37">
                  <c:v>8.535599998140242E-3</c:v>
                </c:pt>
                <c:pt idx="38">
                  <c:v>2.7399999962653965E-3</c:v>
                </c:pt>
                <c:pt idx="39">
                  <c:v>2.8927999956067652E-3</c:v>
                </c:pt>
                <c:pt idx="40">
                  <c:v>9.6276000040234067E-3</c:v>
                </c:pt>
                <c:pt idx="41">
                  <c:v>1.3802400004351512E-2</c:v>
                </c:pt>
                <c:pt idx="42">
                  <c:v>1.4006799996423069E-2</c:v>
                </c:pt>
                <c:pt idx="43">
                  <c:v>-7.7959999907761812E-4</c:v>
                </c:pt>
                <c:pt idx="44">
                  <c:v>8.2203999991179444E-3</c:v>
                </c:pt>
                <c:pt idx="45">
                  <c:v>1.9552000012481585E-3</c:v>
                </c:pt>
                <c:pt idx="46">
                  <c:v>1.395520000369288E-2</c:v>
                </c:pt>
                <c:pt idx="47">
                  <c:v>-3.310000007331837E-3</c:v>
                </c:pt>
                <c:pt idx="48">
                  <c:v>6.3271999970311299E-3</c:v>
                </c:pt>
                <c:pt idx="49">
                  <c:v>1.1071199995058123E-2</c:v>
                </c:pt>
                <c:pt idx="50">
                  <c:v>3.6383999977260828E-3</c:v>
                </c:pt>
                <c:pt idx="51">
                  <c:v>1.0389600000053179E-2</c:v>
                </c:pt>
                <c:pt idx="52">
                  <c:v>7.8591999990749173E-3</c:v>
                </c:pt>
                <c:pt idx="53">
                  <c:v>8.6564000012003817E-3</c:v>
                </c:pt>
                <c:pt idx="54">
                  <c:v>1.5125999998417683E-2</c:v>
                </c:pt>
                <c:pt idx="55">
                  <c:v>6.7631999918376096E-3</c:v>
                </c:pt>
                <c:pt idx="56">
                  <c:v>7.7631999956793152E-3</c:v>
                </c:pt>
                <c:pt idx="57">
                  <c:v>9.7631999960867688E-3</c:v>
                </c:pt>
                <c:pt idx="58">
                  <c:v>1.276319999305997E-2</c:v>
                </c:pt>
                <c:pt idx="59">
                  <c:v>2.8607999993255362E-3</c:v>
                </c:pt>
                <c:pt idx="60">
                  <c:v>1.3860799997928552E-2</c:v>
                </c:pt>
                <c:pt idx="61">
                  <c:v>8.8771999944583513E-3</c:v>
                </c:pt>
                <c:pt idx="62">
                  <c:v>-2.4174400001356844E-2</c:v>
                </c:pt>
                <c:pt idx="63">
                  <c:v>6.1368000024231151E-3</c:v>
                </c:pt>
                <c:pt idx="64">
                  <c:v>9.0760000020964071E-3</c:v>
                </c:pt>
                <c:pt idx="65">
                  <c:v>8.8271999920834787E-3</c:v>
                </c:pt>
                <c:pt idx="66">
                  <c:v>3.9340000002994202E-3</c:v>
                </c:pt>
                <c:pt idx="67">
                  <c:v>1.351040000008652E-2</c:v>
                </c:pt>
                <c:pt idx="68">
                  <c:v>2.651039999909699E-2</c:v>
                </c:pt>
                <c:pt idx="69">
                  <c:v>4.1979999994509853E-2</c:v>
                </c:pt>
                <c:pt idx="70">
                  <c:v>1.6171999959624372E-3</c:v>
                </c:pt>
                <c:pt idx="71">
                  <c:v>9.1140000076848082E-3</c:v>
                </c:pt>
                <c:pt idx="72">
                  <c:v>-8.8400000022375025E-3</c:v>
                </c:pt>
                <c:pt idx="73">
                  <c:v>1.569759999983944E-2</c:v>
                </c:pt>
                <c:pt idx="74">
                  <c:v>1.6697600003681146E-2</c:v>
                </c:pt>
                <c:pt idx="75">
                  <c:v>1.6115599995828234E-2</c:v>
                </c:pt>
                <c:pt idx="76">
                  <c:v>2.0957199994882103E-2</c:v>
                </c:pt>
                <c:pt idx="77">
                  <c:v>1.069199999619741E-2</c:v>
                </c:pt>
                <c:pt idx="78">
                  <c:v>1.1692000000039116E-2</c:v>
                </c:pt>
                <c:pt idx="79">
                  <c:v>1.969200000166893E-2</c:v>
                </c:pt>
                <c:pt idx="80">
                  <c:v>2.7691999996022787E-2</c:v>
                </c:pt>
                <c:pt idx="81">
                  <c:v>7.5336000008974224E-3</c:v>
                </c:pt>
                <c:pt idx="82">
                  <c:v>9.5336000013048761E-3</c:v>
                </c:pt>
                <c:pt idx="83">
                  <c:v>1.4533599998685531E-2</c:v>
                </c:pt>
                <c:pt idx="84">
                  <c:v>1.5533599995251279E-2</c:v>
                </c:pt>
                <c:pt idx="85">
                  <c:v>1.2268400001630653E-2</c:v>
                </c:pt>
                <c:pt idx="86">
                  <c:v>1.1437600005592685E-2</c:v>
                </c:pt>
                <c:pt idx="87">
                  <c:v>7.4879999738186598E-4</c:v>
                </c:pt>
                <c:pt idx="88">
                  <c:v>1.8168000024161302E-3</c:v>
                </c:pt>
                <c:pt idx="89">
                  <c:v>1.3551599993661512E-2</c:v>
                </c:pt>
                <c:pt idx="90">
                  <c:v>2.5597599997126963E-2</c:v>
                </c:pt>
                <c:pt idx="91">
                  <c:v>2.5597599997126963E-2</c:v>
                </c:pt>
                <c:pt idx="92">
                  <c:v>1.3076399998681154E-2</c:v>
                </c:pt>
                <c:pt idx="93">
                  <c:v>1.6076400002930313E-2</c:v>
                </c:pt>
                <c:pt idx="94">
                  <c:v>1.4183200000843499E-2</c:v>
                </c:pt>
                <c:pt idx="95">
                  <c:v>1.4183200000843499E-2</c:v>
                </c:pt>
                <c:pt idx="96">
                  <c:v>1.4766799999051727E-2</c:v>
                </c:pt>
                <c:pt idx="97">
                  <c:v>1.5766800002893433E-2</c:v>
                </c:pt>
                <c:pt idx="98">
                  <c:v>6.6784000009647571E-3</c:v>
                </c:pt>
                <c:pt idx="99">
                  <c:v>1.0147999993932899E-2</c:v>
                </c:pt>
                <c:pt idx="100">
                  <c:v>1.062679999449756E-2</c:v>
                </c:pt>
                <c:pt idx="101">
                  <c:v>8.3615999974426813E-3</c:v>
                </c:pt>
                <c:pt idx="102">
                  <c:v>9.1848000010941178E-3</c:v>
                </c:pt>
                <c:pt idx="103">
                  <c:v>4.9196000036317855E-3</c:v>
                </c:pt>
                <c:pt idx="104">
                  <c:v>1.0468399996170774E-2</c:v>
                </c:pt>
                <c:pt idx="105">
                  <c:v>2.2915999943506904E-3</c:v>
                </c:pt>
                <c:pt idx="106">
                  <c:v>1.5291600000637118E-2</c:v>
                </c:pt>
                <c:pt idx="107">
                  <c:v>1.5291600000637118E-2</c:v>
                </c:pt>
                <c:pt idx="108">
                  <c:v>1.356600000144681E-2</c:v>
                </c:pt>
                <c:pt idx="109">
                  <c:v>1.0359600004449021E-2</c:v>
                </c:pt>
                <c:pt idx="110">
                  <c:v>-5.2439999853959307E-4</c:v>
                </c:pt>
                <c:pt idx="111">
                  <c:v>4.9359999975422397E-3</c:v>
                </c:pt>
                <c:pt idx="112">
                  <c:v>1.6307999998389278E-2</c:v>
                </c:pt>
                <c:pt idx="113">
                  <c:v>3.0520000000251457E-3</c:v>
                </c:pt>
                <c:pt idx="114">
                  <c:v>6.6892000031657517E-3</c:v>
                </c:pt>
                <c:pt idx="115">
                  <c:v>1.5149599996220786E-2</c:v>
                </c:pt>
                <c:pt idx="116">
                  <c:v>1.0884399998758454E-2</c:v>
                </c:pt>
                <c:pt idx="117">
                  <c:v>1.4088799995079171E-2</c:v>
                </c:pt>
                <c:pt idx="118">
                  <c:v>2.0460799998545554E-2</c:v>
                </c:pt>
                <c:pt idx="119">
                  <c:v>6.1143999992054887E-3</c:v>
                </c:pt>
                <c:pt idx="121">
                  <c:v>8.8491999995312653E-3</c:v>
                </c:pt>
                <c:pt idx="122">
                  <c:v>3.4864000044763088E-3</c:v>
                </c:pt>
                <c:pt idx="123">
                  <c:v>1.7416399998182897E-2</c:v>
                </c:pt>
                <c:pt idx="124">
                  <c:v>1.5053599992825184E-2</c:v>
                </c:pt>
                <c:pt idx="125">
                  <c:v>1.3279999984661117E-3</c:v>
                </c:pt>
                <c:pt idx="126">
                  <c:v>1.0425599997688551E-2</c:v>
                </c:pt>
                <c:pt idx="127">
                  <c:v>7.0628000030410476E-3</c:v>
                </c:pt>
                <c:pt idx="128">
                  <c:v>7.532399999035988E-3</c:v>
                </c:pt>
                <c:pt idx="129">
                  <c:v>5.1696000009542331E-3</c:v>
                </c:pt>
                <c:pt idx="130">
                  <c:v>9.8343999998178333E-3</c:v>
                </c:pt>
                <c:pt idx="131">
                  <c:v>1.256920000014361E-2</c:v>
                </c:pt>
                <c:pt idx="133">
                  <c:v>-9.4480000552721322E-4</c:v>
                </c:pt>
                <c:pt idx="134">
                  <c:v>1.0055200000351761E-2</c:v>
                </c:pt>
                <c:pt idx="135">
                  <c:v>1.1055199996917509E-2</c:v>
                </c:pt>
                <c:pt idx="136">
                  <c:v>1.0966800000460353E-2</c:v>
                </c:pt>
                <c:pt idx="137">
                  <c:v>1.5003600005002227E-2</c:v>
                </c:pt>
                <c:pt idx="138">
                  <c:v>1.0738400000263937E-2</c:v>
                </c:pt>
                <c:pt idx="140">
                  <c:v>1.4117599996097852E-2</c:v>
                </c:pt>
                <c:pt idx="143">
                  <c:v>6.6000000515487045E-5</c:v>
                </c:pt>
                <c:pt idx="144">
                  <c:v>1.0075199999846518E-2</c:v>
                </c:pt>
                <c:pt idx="145">
                  <c:v>1.171240000257967E-2</c:v>
                </c:pt>
                <c:pt idx="146">
                  <c:v>4.4719999277731404E-4</c:v>
                </c:pt>
                <c:pt idx="147">
                  <c:v>7.4471999978413805E-3</c:v>
                </c:pt>
                <c:pt idx="148">
                  <c:v>8.1820000050356612E-3</c:v>
                </c:pt>
                <c:pt idx="149">
                  <c:v>1.2642399997275788E-2</c:v>
                </c:pt>
                <c:pt idx="150">
                  <c:v>8.3771999998134561E-3</c:v>
                </c:pt>
                <c:pt idx="151">
                  <c:v>1.0112000003573485E-2</c:v>
                </c:pt>
                <c:pt idx="152">
                  <c:v>1.8581599993922282E-2</c:v>
                </c:pt>
                <c:pt idx="153">
                  <c:v>2.1800000031362288E-3</c:v>
                </c:pt>
                <c:pt idx="154">
                  <c:v>5.1800000001094304E-3</c:v>
                </c:pt>
                <c:pt idx="155">
                  <c:v>4.6495999995386228E-3</c:v>
                </c:pt>
                <c:pt idx="157">
                  <c:v>-4.7740000009071082E-3</c:v>
                </c:pt>
                <c:pt idx="158">
                  <c:v>4.2259999972884543E-3</c:v>
                </c:pt>
                <c:pt idx="159">
                  <c:v>1.6863199998624623E-2</c:v>
                </c:pt>
                <c:pt idx="160">
                  <c:v>1.8598000002384651E-2</c:v>
                </c:pt>
                <c:pt idx="161">
                  <c:v>1.133280000067316E-2</c:v>
                </c:pt>
                <c:pt idx="162">
                  <c:v>1.4332799997646362E-2</c:v>
                </c:pt>
                <c:pt idx="163">
                  <c:v>1.6332799998053815E-2</c:v>
                </c:pt>
                <c:pt idx="164">
                  <c:v>-1.0299999994458631E-3</c:v>
                </c:pt>
                <c:pt idx="165">
                  <c:v>7.9700000060256571E-3</c:v>
                </c:pt>
                <c:pt idx="166">
                  <c:v>1.2244400000781752E-2</c:v>
                </c:pt>
                <c:pt idx="167">
                  <c:v>6.7600005422718823E-5</c:v>
                </c:pt>
                <c:pt idx="168">
                  <c:v>6.0675999993691221E-3</c:v>
                </c:pt>
                <c:pt idx="169">
                  <c:v>1.7067600005248096E-2</c:v>
                </c:pt>
                <c:pt idx="170">
                  <c:v>1.3704799996048678E-2</c:v>
                </c:pt>
                <c:pt idx="171">
                  <c:v>7.9092000014497899E-3</c:v>
                </c:pt>
                <c:pt idx="172">
                  <c:v>1.3909200002672151E-2</c:v>
                </c:pt>
                <c:pt idx="173">
                  <c:v>1.6281199998047668E-2</c:v>
                </c:pt>
                <c:pt idx="174">
                  <c:v>1.5192799997748807E-2</c:v>
                </c:pt>
                <c:pt idx="175">
                  <c:v>4.0159999989555217E-3</c:v>
                </c:pt>
                <c:pt idx="176">
                  <c:v>5.0159999955212697E-3</c:v>
                </c:pt>
                <c:pt idx="177">
                  <c:v>1.0016000000177883E-2</c:v>
                </c:pt>
                <c:pt idx="178">
                  <c:v>1.7025199995259754E-2</c:v>
                </c:pt>
                <c:pt idx="179">
                  <c:v>4.4856000022264197E-3</c:v>
                </c:pt>
                <c:pt idx="180">
                  <c:v>3.8576000006287359E-3</c:v>
                </c:pt>
                <c:pt idx="181">
                  <c:v>4.8575999971944839E-3</c:v>
                </c:pt>
                <c:pt idx="182">
                  <c:v>1.1857599994982593E-2</c:v>
                </c:pt>
                <c:pt idx="183">
                  <c:v>3.3067999975173734E-3</c:v>
                </c:pt>
                <c:pt idx="185">
                  <c:v>4.501999996136874E-3</c:v>
                </c:pt>
                <c:pt idx="186">
                  <c:v>1.8236799995065667E-2</c:v>
                </c:pt>
                <c:pt idx="188">
                  <c:v>7.9715999963809736E-3</c:v>
                </c:pt>
                <c:pt idx="189">
                  <c:v>1.5971599998010788E-2</c:v>
                </c:pt>
                <c:pt idx="190">
                  <c:v>1.6971600001852494E-2</c:v>
                </c:pt>
                <c:pt idx="191">
                  <c:v>6.7064000031678006E-3</c:v>
                </c:pt>
                <c:pt idx="192">
                  <c:v>1.107840000622673E-2</c:v>
                </c:pt>
                <c:pt idx="193">
                  <c:v>1.7078400000173133E-2</c:v>
                </c:pt>
                <c:pt idx="194">
                  <c:v>7.7247999943210743E-3</c:v>
                </c:pt>
                <c:pt idx="195">
                  <c:v>6.5479999975650571E-3</c:v>
                </c:pt>
                <c:pt idx="196">
                  <c:v>9.5480000018142164E-3</c:v>
                </c:pt>
                <c:pt idx="198">
                  <c:v>9.2000000586267561E-4</c:v>
                </c:pt>
                <c:pt idx="199">
                  <c:v>1.3654799993673805E-2</c:v>
                </c:pt>
                <c:pt idx="200">
                  <c:v>1.9654799994896166E-2</c:v>
                </c:pt>
                <c:pt idx="201">
                  <c:v>1.1389599996618927E-2</c:v>
                </c:pt>
                <c:pt idx="202">
                  <c:v>1.5389599997433834E-2</c:v>
                </c:pt>
                <c:pt idx="203">
                  <c:v>6.02680000156397E-3</c:v>
                </c:pt>
                <c:pt idx="204">
                  <c:v>1.5301200000976678E-2</c:v>
                </c:pt>
                <c:pt idx="205">
                  <c:v>6.1243999953148887E-3</c:v>
                </c:pt>
                <c:pt idx="206">
                  <c:v>2.3124399995140266E-2</c:v>
                </c:pt>
                <c:pt idx="207">
                  <c:v>8.6620000001857989E-3</c:v>
                </c:pt>
                <c:pt idx="208">
                  <c:v>1.7299199993431102E-2</c:v>
                </c:pt>
                <c:pt idx="209">
                  <c:v>1.0034000006271526E-2</c:v>
                </c:pt>
                <c:pt idx="210">
                  <c:v>1.203400000667898E-2</c:v>
                </c:pt>
                <c:pt idx="211">
                  <c:v>3.4060000034514815E-3</c:v>
                </c:pt>
                <c:pt idx="213">
                  <c:v>1.5140800001972821E-2</c:v>
                </c:pt>
                <c:pt idx="214">
                  <c:v>8.4151999981258996E-3</c:v>
                </c:pt>
                <c:pt idx="216">
                  <c:v>2.0875599999271799E-2</c:v>
                </c:pt>
                <c:pt idx="217">
                  <c:v>7.5127999953110702E-3</c:v>
                </c:pt>
                <c:pt idx="218">
                  <c:v>1.6982399996777531E-2</c:v>
                </c:pt>
                <c:pt idx="219">
                  <c:v>1.1619599994446617E-2</c:v>
                </c:pt>
                <c:pt idx="220">
                  <c:v>7.1720000414643437E-4</c:v>
                </c:pt>
                <c:pt idx="221">
                  <c:v>2.717200004553888E-3</c:v>
                </c:pt>
                <c:pt idx="222">
                  <c:v>5.7172000015270896E-3</c:v>
                </c:pt>
                <c:pt idx="223">
                  <c:v>7.7172000019345433E-3</c:v>
                </c:pt>
                <c:pt idx="224">
                  <c:v>1.1717200002749451E-2</c:v>
                </c:pt>
                <c:pt idx="225">
                  <c:v>1.2717199999315199E-2</c:v>
                </c:pt>
                <c:pt idx="226">
                  <c:v>1.4717199999722652E-2</c:v>
                </c:pt>
                <c:pt idx="227">
                  <c:v>8.4519999945769086E-3</c:v>
                </c:pt>
                <c:pt idx="228">
                  <c:v>1.145199999155011E-2</c:v>
                </c:pt>
                <c:pt idx="229">
                  <c:v>2.2936000023037195E-3</c:v>
                </c:pt>
                <c:pt idx="230">
                  <c:v>7.2935999996843748E-3</c:v>
                </c:pt>
                <c:pt idx="231">
                  <c:v>4.0284000060637482E-3</c:v>
                </c:pt>
                <c:pt idx="232">
                  <c:v>1.1028400003851857E-2</c:v>
                </c:pt>
                <c:pt idx="233">
                  <c:v>1.3939999997091945E-2</c:v>
                </c:pt>
                <c:pt idx="234">
                  <c:v>8.7631999995210208E-3</c:v>
                </c:pt>
                <c:pt idx="235">
                  <c:v>1.1400399998819921E-2</c:v>
                </c:pt>
                <c:pt idx="236">
                  <c:v>-6.8648000014945865E-3</c:v>
                </c:pt>
                <c:pt idx="237">
                  <c:v>9.1352000017650425E-3</c:v>
                </c:pt>
                <c:pt idx="238">
                  <c:v>8.8699999978416599E-3</c:v>
                </c:pt>
                <c:pt idx="239">
                  <c:v>1.2888400000520051E-2</c:v>
                </c:pt>
                <c:pt idx="240">
                  <c:v>-4.2883999994955957E-3</c:v>
                </c:pt>
                <c:pt idx="242">
                  <c:v>3.691199999593664E-3</c:v>
                </c:pt>
                <c:pt idx="243">
                  <c:v>7.514400000218302E-3</c:v>
                </c:pt>
                <c:pt idx="244">
                  <c:v>1.2514399997598957E-2</c:v>
                </c:pt>
                <c:pt idx="245">
                  <c:v>7.1607999998377636E-3</c:v>
                </c:pt>
                <c:pt idx="246">
                  <c:v>5.0907999975606799E-3</c:v>
                </c:pt>
                <c:pt idx="247">
                  <c:v>9.0907999983755872E-3</c:v>
                </c:pt>
                <c:pt idx="248">
                  <c:v>9.0907999983755872E-3</c:v>
                </c:pt>
                <c:pt idx="249">
                  <c:v>1.0090800002217293E-2</c:v>
                </c:pt>
                <c:pt idx="250">
                  <c:v>1.7090800000005402E-2</c:v>
                </c:pt>
                <c:pt idx="251">
                  <c:v>9.8255999982939102E-3</c:v>
                </c:pt>
                <c:pt idx="252">
                  <c:v>1.3197599997511134E-2</c:v>
                </c:pt>
                <c:pt idx="253">
                  <c:v>7.4720000047818758E-3</c:v>
                </c:pt>
                <c:pt idx="254">
                  <c:v>1.6667199997755233E-2</c:v>
                </c:pt>
                <c:pt idx="255">
                  <c:v>6.9415999969351105E-3</c:v>
                </c:pt>
                <c:pt idx="256">
                  <c:v>1.0313600003428292E-2</c:v>
                </c:pt>
                <c:pt idx="257">
                  <c:v>8.0483999990974553E-3</c:v>
                </c:pt>
                <c:pt idx="258">
                  <c:v>5.5307999937213026E-3</c:v>
                </c:pt>
                <c:pt idx="259">
                  <c:v>1.7576799997186754E-2</c:v>
                </c:pt>
                <c:pt idx="260">
                  <c:v>4.0463999976054765E-3</c:v>
                </c:pt>
                <c:pt idx="262">
                  <c:v>1.1888000000908505E-2</c:v>
                </c:pt>
                <c:pt idx="263">
                  <c:v>2.8199200001836289E-2</c:v>
                </c:pt>
                <c:pt idx="264">
                  <c:v>6.8363999962457456E-3</c:v>
                </c:pt>
                <c:pt idx="265">
                  <c:v>9.8363999932189472E-3</c:v>
                </c:pt>
                <c:pt idx="266">
                  <c:v>1.8836399998690467E-2</c:v>
                </c:pt>
                <c:pt idx="267">
                  <c:v>1.011080000171205E-2</c:v>
                </c:pt>
                <c:pt idx="268">
                  <c:v>1.8748000002233312E-2</c:v>
                </c:pt>
                <c:pt idx="269">
                  <c:v>2.5440000172238797E-4</c:v>
                </c:pt>
                <c:pt idx="270">
                  <c:v>-1.8010800005868077E-2</c:v>
                </c:pt>
                <c:pt idx="271">
                  <c:v>1.2224800004332792E-2</c:v>
                </c:pt>
                <c:pt idx="272">
                  <c:v>9.8619999989750795E-3</c:v>
                </c:pt>
                <c:pt idx="274">
                  <c:v>1.2694400000327732E-2</c:v>
                </c:pt>
                <c:pt idx="275">
                  <c:v>9.6879999182419851E-4</c:v>
                </c:pt>
                <c:pt idx="276">
                  <c:v>1.1066400002164301E-2</c:v>
                </c:pt>
                <c:pt idx="277">
                  <c:v>6.703600003675092E-3</c:v>
                </c:pt>
                <c:pt idx="278">
                  <c:v>6.7495999974198639E-3</c:v>
                </c:pt>
                <c:pt idx="279">
                  <c:v>1.0856400003831368E-2</c:v>
                </c:pt>
                <c:pt idx="280">
                  <c:v>7.0515999977942556E-3</c:v>
                </c:pt>
                <c:pt idx="281">
                  <c:v>1.0051600002043415E-2</c:v>
                </c:pt>
                <c:pt idx="282">
                  <c:v>1.9632000039564446E-3</c:v>
                </c:pt>
                <c:pt idx="283">
                  <c:v>9.9631999983103015E-3</c:v>
                </c:pt>
                <c:pt idx="284">
                  <c:v>6.393999996362254E-3</c:v>
                </c:pt>
                <c:pt idx="285">
                  <c:v>5.6960000001708977E-3</c:v>
                </c:pt>
                <c:pt idx="286">
                  <c:v>7.6960000005783513E-3</c:v>
                </c:pt>
                <c:pt idx="288">
                  <c:v>8.6959999971440993E-3</c:v>
                </c:pt>
                <c:pt idx="289">
                  <c:v>7.9703999945195392E-3</c:v>
                </c:pt>
                <c:pt idx="290">
                  <c:v>6.6076000002794899E-3</c:v>
                </c:pt>
                <c:pt idx="291">
                  <c:v>2.7143999977852218E-3</c:v>
                </c:pt>
                <c:pt idx="292">
                  <c:v>5.7143999947584234E-3</c:v>
                </c:pt>
                <c:pt idx="293">
                  <c:v>4.8120000064955093E-3</c:v>
                </c:pt>
                <c:pt idx="294">
                  <c:v>7.449199998518452E-3</c:v>
                </c:pt>
                <c:pt idx="295">
                  <c:v>9.6444000009796582E-3</c:v>
                </c:pt>
                <c:pt idx="296">
                  <c:v>8.0256000001099892E-3</c:v>
                </c:pt>
                <c:pt idx="297">
                  <c:v>1.4848799997707829E-2</c:v>
                </c:pt>
                <c:pt idx="298">
                  <c:v>9.7603999965940602E-3</c:v>
                </c:pt>
                <c:pt idx="299">
                  <c:v>1.2159999998402782E-2</c:v>
                </c:pt>
                <c:pt idx="300">
                  <c:v>8.8744000022416003E-3</c:v>
                </c:pt>
                <c:pt idx="301">
                  <c:v>1.0874400002649054E-2</c:v>
                </c:pt>
                <c:pt idx="302">
                  <c:v>1.1874399999214802E-2</c:v>
                </c:pt>
                <c:pt idx="304">
                  <c:v>2.3531999977421947E-3</c:v>
                </c:pt>
                <c:pt idx="305">
                  <c:v>-1.9119999997201376E-3</c:v>
                </c:pt>
                <c:pt idx="306">
                  <c:v>9.027200001582969E-3</c:v>
                </c:pt>
                <c:pt idx="307">
                  <c:v>6.6439999500289559E-4</c:v>
                </c:pt>
                <c:pt idx="308">
                  <c:v>-1.6708000039216131E-3</c:v>
                </c:pt>
                <c:pt idx="309">
                  <c:v>4.3291999973007478E-3</c:v>
                </c:pt>
                <c:pt idx="310">
                  <c:v>1.1329199995088857E-2</c:v>
                </c:pt>
                <c:pt idx="311">
                  <c:v>-1.0936000006040558E-2</c:v>
                </c:pt>
                <c:pt idx="312">
                  <c:v>-7.936000001791399E-3</c:v>
                </c:pt>
                <c:pt idx="313">
                  <c:v>-1.5564000001177192E-2</c:v>
                </c:pt>
                <c:pt idx="314">
                  <c:v>-3.5722400003578514E-2</c:v>
                </c:pt>
                <c:pt idx="315">
                  <c:v>7.0123999976203777E-3</c:v>
                </c:pt>
                <c:pt idx="316">
                  <c:v>1.11927999969339E-2</c:v>
                </c:pt>
                <c:pt idx="317">
                  <c:v>1.0778399999253452E-2</c:v>
                </c:pt>
                <c:pt idx="319">
                  <c:v>7.6199999966775067E-3</c:v>
                </c:pt>
                <c:pt idx="320">
                  <c:v>3.815199997916352E-3</c:v>
                </c:pt>
                <c:pt idx="321">
                  <c:v>4.7267999980249442E-3</c:v>
                </c:pt>
                <c:pt idx="322">
                  <c:v>1.0922000001301058E-2</c:v>
                </c:pt>
                <c:pt idx="323">
                  <c:v>1.0656799997377675E-2</c:v>
                </c:pt>
                <c:pt idx="324">
                  <c:v>1.9656800002849195E-2</c:v>
                </c:pt>
                <c:pt idx="325">
                  <c:v>1.2233200002810918E-2</c:v>
                </c:pt>
                <c:pt idx="326">
                  <c:v>1.4339999994263053E-2</c:v>
                </c:pt>
                <c:pt idx="327">
                  <c:v>5.8095999993383884E-3</c:v>
                </c:pt>
                <c:pt idx="328">
                  <c:v>1.1809600000560749E-2</c:v>
                </c:pt>
                <c:pt idx="329">
                  <c:v>1.271919999999227E-2</c:v>
                </c:pt>
                <c:pt idx="330">
                  <c:v>1.0453999995661434E-2</c:v>
                </c:pt>
                <c:pt idx="331">
                  <c:v>1.4453999996476341E-2</c:v>
                </c:pt>
                <c:pt idx="332">
                  <c:v>1.2560799994389527E-2</c:v>
                </c:pt>
                <c:pt idx="333">
                  <c:v>1.9560799999453593E-2</c:v>
                </c:pt>
                <c:pt idx="334">
                  <c:v>3.0560799998056609E-2</c:v>
                </c:pt>
                <c:pt idx="335">
                  <c:v>6.0303999998723157E-3</c:v>
                </c:pt>
                <c:pt idx="336">
                  <c:v>1.2765200001013E-2</c:v>
                </c:pt>
                <c:pt idx="337">
                  <c:v>-5.9760000294772908E-4</c:v>
                </c:pt>
                <c:pt idx="338">
                  <c:v>7.4999999997089617E-3</c:v>
                </c:pt>
                <c:pt idx="339">
                  <c:v>6.2440000037895516E-3</c:v>
                </c:pt>
                <c:pt idx="340">
                  <c:v>2.0046800003910903E-2</c:v>
                </c:pt>
                <c:pt idx="341">
                  <c:v>1.2790799999493174E-2</c:v>
                </c:pt>
                <c:pt idx="342">
                  <c:v>1.2986000001546927E-2</c:v>
                </c:pt>
                <c:pt idx="343">
                  <c:v>9.951999963959679E-4</c:v>
                </c:pt>
                <c:pt idx="344">
                  <c:v>1.0562399998889305E-2</c:v>
                </c:pt>
                <c:pt idx="345">
                  <c:v>8.9344000007258728E-3</c:v>
                </c:pt>
                <c:pt idx="346">
                  <c:v>9.9344000045675784E-3</c:v>
                </c:pt>
                <c:pt idx="347">
                  <c:v>2.6691999955801293E-3</c:v>
                </c:pt>
                <c:pt idx="348">
                  <c:v>7.4039999963133596E-3</c:v>
                </c:pt>
                <c:pt idx="349">
                  <c:v>1.4138799997454043E-2</c:v>
                </c:pt>
                <c:pt idx="350">
                  <c:v>4.6176000032573938E-3</c:v>
                </c:pt>
                <c:pt idx="351">
                  <c:v>6.8219999957364053E-3</c:v>
                </c:pt>
                <c:pt idx="352">
                  <c:v>7.3320000010426156E-3</c:v>
                </c:pt>
                <c:pt idx="353">
                  <c:v>8.8900000046123751E-3</c:v>
                </c:pt>
                <c:pt idx="354">
                  <c:v>1.4801599994825665E-2</c:v>
                </c:pt>
                <c:pt idx="355">
                  <c:v>1.243879999674391E-2</c:v>
                </c:pt>
                <c:pt idx="356">
                  <c:v>1.8536399998993147E-2</c:v>
                </c:pt>
                <c:pt idx="357">
                  <c:v>1.1035999996238388E-3</c:v>
                </c:pt>
                <c:pt idx="358">
                  <c:v>3.1036000000312924E-3</c:v>
                </c:pt>
                <c:pt idx="359">
                  <c:v>5.1036000004387461E-3</c:v>
                </c:pt>
                <c:pt idx="360">
                  <c:v>5.1036000004387461E-3</c:v>
                </c:pt>
                <c:pt idx="361">
                  <c:v>9.1036000012536533E-3</c:v>
                </c:pt>
                <c:pt idx="362">
                  <c:v>1.0103599997819401E-2</c:v>
                </c:pt>
                <c:pt idx="363">
                  <c:v>1.0103599997819401E-2</c:v>
                </c:pt>
                <c:pt idx="364">
                  <c:v>1.0103599997819401E-2</c:v>
                </c:pt>
                <c:pt idx="365">
                  <c:v>1.1103600001661107E-2</c:v>
                </c:pt>
                <c:pt idx="366">
                  <c:v>1.2103599998226855E-2</c:v>
                </c:pt>
                <c:pt idx="367">
                  <c:v>1.4103599998634309E-2</c:v>
                </c:pt>
                <c:pt idx="368">
                  <c:v>1.4103599998634309E-2</c:v>
                </c:pt>
                <c:pt idx="369">
                  <c:v>1.6103599999041762E-2</c:v>
                </c:pt>
                <c:pt idx="370">
                  <c:v>1.0573200001090299E-2</c:v>
                </c:pt>
                <c:pt idx="371">
                  <c:v>7.1219999954337254E-3</c:v>
                </c:pt>
                <c:pt idx="372">
                  <c:v>2.2195999990799464E-3</c:v>
                </c:pt>
                <c:pt idx="373">
                  <c:v>9.3264000024646521E-3</c:v>
                </c:pt>
                <c:pt idx="374">
                  <c:v>5.9911999996984378E-3</c:v>
                </c:pt>
                <c:pt idx="375">
                  <c:v>1.1217599996598437E-2</c:v>
                </c:pt>
                <c:pt idx="376">
                  <c:v>6.6872000024886802E-3</c:v>
                </c:pt>
                <c:pt idx="377">
                  <c:v>1.1687199999869335E-2</c:v>
                </c:pt>
                <c:pt idx="378">
                  <c:v>8.9984000005642883E-3</c:v>
                </c:pt>
                <c:pt idx="379">
                  <c:v>1.2635599996428937E-2</c:v>
                </c:pt>
                <c:pt idx="380">
                  <c:v>1.2728000001516193E-3</c:v>
                </c:pt>
                <c:pt idx="381">
                  <c:v>1.2388799994369037E-2</c:v>
                </c:pt>
                <c:pt idx="382">
                  <c:v>7.5839999917661771E-3</c:v>
                </c:pt>
                <c:pt idx="383">
                  <c:v>7.681600000069011E-3</c:v>
                </c:pt>
                <c:pt idx="384">
                  <c:v>1.2646399998629931E-2</c:v>
                </c:pt>
                <c:pt idx="385">
                  <c:v>-4.2400002712383866E-5</c:v>
                </c:pt>
                <c:pt idx="386">
                  <c:v>1.2957600003574044E-2</c:v>
                </c:pt>
                <c:pt idx="387">
                  <c:v>9.0644000010797754E-3</c:v>
                </c:pt>
                <c:pt idx="388">
                  <c:v>8.5340000005089678E-3</c:v>
                </c:pt>
                <c:pt idx="389">
                  <c:v>7.0035999960964546E-3</c:v>
                </c:pt>
                <c:pt idx="390">
                  <c:v>7.8063999972073361E-3</c:v>
                </c:pt>
                <c:pt idx="391">
                  <c:v>8.2783999969251454E-3</c:v>
                </c:pt>
                <c:pt idx="392">
                  <c:v>4.9131999985547736E-3</c:v>
                </c:pt>
                <c:pt idx="393">
                  <c:v>5.0199999968754128E-3</c:v>
                </c:pt>
                <c:pt idx="394">
                  <c:v>5.0199999968754128E-3</c:v>
                </c:pt>
                <c:pt idx="395">
                  <c:v>6.0200000007171184E-3</c:v>
                </c:pt>
                <c:pt idx="396">
                  <c:v>8.020000001124572E-3</c:v>
                </c:pt>
                <c:pt idx="397">
                  <c:v>8.020000001124572E-3</c:v>
                </c:pt>
                <c:pt idx="398">
                  <c:v>1.0020000001532026E-2</c:v>
                </c:pt>
                <c:pt idx="399">
                  <c:v>1.0020000001532026E-2</c:v>
                </c:pt>
                <c:pt idx="400">
                  <c:v>1.1019999998097774E-2</c:v>
                </c:pt>
                <c:pt idx="401">
                  <c:v>1.1019999998097774E-2</c:v>
                </c:pt>
                <c:pt idx="402">
                  <c:v>1.2020000001939479E-2</c:v>
                </c:pt>
                <c:pt idx="403">
                  <c:v>1.3019999998505227E-2</c:v>
                </c:pt>
                <c:pt idx="404">
                  <c:v>1.4019999995070975E-2</c:v>
                </c:pt>
                <c:pt idx="405">
                  <c:v>1.6019999995478429E-2</c:v>
                </c:pt>
                <c:pt idx="406">
                  <c:v>1.7019999999320135E-2</c:v>
                </c:pt>
                <c:pt idx="407">
                  <c:v>1.248959999793442E-2</c:v>
                </c:pt>
                <c:pt idx="408">
                  <c:v>8.1267999994452111E-3</c:v>
                </c:pt>
                <c:pt idx="409">
                  <c:v>9.1267999960109591E-3</c:v>
                </c:pt>
                <c:pt idx="410">
                  <c:v>9.8615999959292822E-3</c:v>
                </c:pt>
                <c:pt idx="411">
                  <c:v>1.3861599996744189E-2</c:v>
                </c:pt>
                <c:pt idx="412">
                  <c:v>1.0870799997064751E-2</c:v>
                </c:pt>
                <c:pt idx="413">
                  <c:v>1.1870799993630499E-2</c:v>
                </c:pt>
                <c:pt idx="414">
                  <c:v>6.0660000017378479E-3</c:v>
                </c:pt>
                <c:pt idx="415">
                  <c:v>9.9775999988196418E-3</c:v>
                </c:pt>
                <c:pt idx="416">
                  <c:v>8.5540000000037253E-3</c:v>
                </c:pt>
                <c:pt idx="417">
                  <c:v>9.2887999926460907E-3</c:v>
                </c:pt>
                <c:pt idx="418">
                  <c:v>1.4603599993279204E-2</c:v>
                </c:pt>
                <c:pt idx="419">
                  <c:v>1.5603599997120909E-2</c:v>
                </c:pt>
                <c:pt idx="420">
                  <c:v>1.0240799994789995E-2</c:v>
                </c:pt>
                <c:pt idx="421">
                  <c:v>1.0622000001603737E-2</c:v>
                </c:pt>
                <c:pt idx="422">
                  <c:v>1.4452000032179058E-3</c:v>
                </c:pt>
                <c:pt idx="423">
                  <c:v>9.9147999935667031E-3</c:v>
                </c:pt>
                <c:pt idx="424">
                  <c:v>5.1008000009460375E-3</c:v>
                </c:pt>
                <c:pt idx="425">
                  <c:v>1.2375199999951292E-2</c:v>
                </c:pt>
                <c:pt idx="426">
                  <c:v>-4.4296000050962903E-3</c:v>
                </c:pt>
                <c:pt idx="427">
                  <c:v>6.3936000005924143E-3</c:v>
                </c:pt>
                <c:pt idx="428">
                  <c:v>8.3051999972667545E-3</c:v>
                </c:pt>
                <c:pt idx="429">
                  <c:v>1.9423999983700924E-3</c:v>
                </c:pt>
                <c:pt idx="430">
                  <c:v>9.1284000009181909E-3</c:v>
                </c:pt>
                <c:pt idx="431">
                  <c:v>1.5128400002140552E-2</c:v>
                </c:pt>
                <c:pt idx="432">
                  <c:v>1.5128400002140552E-2</c:v>
                </c:pt>
                <c:pt idx="433">
                  <c:v>3.7655999985872768E-3</c:v>
                </c:pt>
                <c:pt idx="434">
                  <c:v>4.7656000024289824E-3</c:v>
                </c:pt>
                <c:pt idx="435">
                  <c:v>5.7655999989947304E-3</c:v>
                </c:pt>
                <c:pt idx="436">
                  <c:v>6.765600002836436E-3</c:v>
                </c:pt>
                <c:pt idx="437">
                  <c:v>1.0765600003651343E-2</c:v>
                </c:pt>
                <c:pt idx="438">
                  <c:v>1.0765600003651343E-2</c:v>
                </c:pt>
                <c:pt idx="439">
                  <c:v>1.1765600000217091E-2</c:v>
                </c:pt>
                <c:pt idx="440">
                  <c:v>1.1765600000217091E-2</c:v>
                </c:pt>
                <c:pt idx="441">
                  <c:v>1.2765600004058797E-2</c:v>
                </c:pt>
                <c:pt idx="442">
                  <c:v>1.5500400004384574E-2</c:v>
                </c:pt>
                <c:pt idx="443">
                  <c:v>1.5500400004384574E-2</c:v>
                </c:pt>
                <c:pt idx="444">
                  <c:v>1.0774800000945106E-2</c:v>
                </c:pt>
                <c:pt idx="445">
                  <c:v>1.0411999995994847E-2</c:v>
                </c:pt>
                <c:pt idx="446">
                  <c:v>1.2351999976090156E-3</c:v>
                </c:pt>
                <c:pt idx="447">
                  <c:v>8.1467999989399686E-3</c:v>
                </c:pt>
                <c:pt idx="448">
                  <c:v>9.9699999991571531E-3</c:v>
                </c:pt>
                <c:pt idx="449">
                  <c:v>5.7048000016948208E-3</c:v>
                </c:pt>
                <c:pt idx="450">
                  <c:v>8.3420000009937212E-3</c:v>
                </c:pt>
                <c:pt idx="451">
                  <c:v>2.9184000013628975E-3</c:v>
                </c:pt>
                <c:pt idx="452">
                  <c:v>1.0456000003614463E-2</c:v>
                </c:pt>
                <c:pt idx="453">
                  <c:v>1.1456000000180211E-2</c:v>
                </c:pt>
                <c:pt idx="454">
                  <c:v>1.0102399995957967E-2</c:v>
                </c:pt>
                <c:pt idx="455">
                  <c:v>1.2236800001119263E-2</c:v>
                </c:pt>
                <c:pt idx="456">
                  <c:v>1.2608800003363285E-2</c:v>
                </c:pt>
                <c:pt idx="457">
                  <c:v>-1.284400001168251E-3</c:v>
                </c:pt>
                <c:pt idx="458">
                  <c:v>9.7227999940514565E-3</c:v>
                </c:pt>
                <c:pt idx="459">
                  <c:v>4.3599999989964999E-3</c:v>
                </c:pt>
                <c:pt idx="460">
                  <c:v>1.0457600001245737E-2</c:v>
                </c:pt>
                <c:pt idx="461">
                  <c:v>1.5094800000952091E-2</c:v>
                </c:pt>
                <c:pt idx="462">
                  <c:v>1.1475999992399011E-2</c:v>
                </c:pt>
                <c:pt idx="463">
                  <c:v>1.5936399999191053E-2</c:v>
                </c:pt>
                <c:pt idx="464">
                  <c:v>9.2475999990710989E-3</c:v>
                </c:pt>
                <c:pt idx="465">
                  <c:v>1.2247600003320258E-2</c:v>
                </c:pt>
                <c:pt idx="466">
                  <c:v>4.3089200000395067E-2</c:v>
                </c:pt>
                <c:pt idx="467">
                  <c:v>9.1056000019307248E-3</c:v>
                </c:pt>
                <c:pt idx="468">
                  <c:v>8.8404000052832998E-3</c:v>
                </c:pt>
                <c:pt idx="469">
                  <c:v>1.7840400003478862E-2</c:v>
                </c:pt>
                <c:pt idx="470">
                  <c:v>7.5751999975182116E-3</c:v>
                </c:pt>
                <c:pt idx="471">
                  <c:v>1.8575199996121228E-2</c:v>
                </c:pt>
                <c:pt idx="472">
                  <c:v>1.0309999997843988E-2</c:v>
                </c:pt>
                <c:pt idx="473">
                  <c:v>1.9471999985398725E-3</c:v>
                </c:pt>
                <c:pt idx="474">
                  <c:v>5.9471999993547797E-3</c:v>
                </c:pt>
                <c:pt idx="475">
                  <c:v>6.9472000031964853E-3</c:v>
                </c:pt>
                <c:pt idx="476">
                  <c:v>9.947200000169687E-3</c:v>
                </c:pt>
                <c:pt idx="477">
                  <c:v>6.2216000005719252E-3</c:v>
                </c:pt>
                <c:pt idx="480">
                  <c:v>-4.0640000224811956E-4</c:v>
                </c:pt>
                <c:pt idx="481">
                  <c:v>9.7888000018429011E-3</c:v>
                </c:pt>
                <c:pt idx="482">
                  <c:v>6.4259999999194406E-3</c:v>
                </c:pt>
                <c:pt idx="483">
                  <c:v>6.0631999949691817E-3</c:v>
                </c:pt>
                <c:pt idx="484">
                  <c:v>1.2063199996191543E-2</c:v>
                </c:pt>
                <c:pt idx="485">
                  <c:v>1.2258399998245295E-2</c:v>
                </c:pt>
                <c:pt idx="486">
                  <c:v>1.3258400002087001E-2</c:v>
                </c:pt>
                <c:pt idx="487">
                  <c:v>6.1700000005657785E-3</c:v>
                </c:pt>
                <c:pt idx="488">
                  <c:v>1.0904799994023051E-2</c:v>
                </c:pt>
                <c:pt idx="489">
                  <c:v>8.4627999967779033E-3</c:v>
                </c:pt>
                <c:pt idx="490">
                  <c:v>1.1600001016631722E-5</c:v>
                </c:pt>
                <c:pt idx="491">
                  <c:v>1.0304399998858571E-2</c:v>
                </c:pt>
                <c:pt idx="492">
                  <c:v>1.1588000001211185E-2</c:v>
                </c:pt>
                <c:pt idx="493">
                  <c:v>1.2372399993182626E-2</c:v>
                </c:pt>
                <c:pt idx="496">
                  <c:v>3.851199995551724E-3</c:v>
                </c:pt>
                <c:pt idx="497">
                  <c:v>1.2948799994774163E-2</c:v>
                </c:pt>
                <c:pt idx="498">
                  <c:v>1.4948799995181616E-2</c:v>
                </c:pt>
                <c:pt idx="499">
                  <c:v>7.4275999941164628E-3</c:v>
                </c:pt>
                <c:pt idx="500">
                  <c:v>4.7019999983604066E-3</c:v>
                </c:pt>
                <c:pt idx="501">
                  <c:v>7.6320000007399358E-3</c:v>
                </c:pt>
                <c:pt idx="502">
                  <c:v>7.3668000040925108E-3</c:v>
                </c:pt>
                <c:pt idx="503">
                  <c:v>8.2084000023314729E-3</c:v>
                </c:pt>
                <c:pt idx="504">
                  <c:v>8.117999997921288E-3</c:v>
                </c:pt>
                <c:pt idx="505">
                  <c:v>6.3923999987309799E-3</c:v>
                </c:pt>
                <c:pt idx="507">
                  <c:v>1.3852800002496224E-2</c:v>
                </c:pt>
                <c:pt idx="508">
                  <c:v>1.7587599999387749E-2</c:v>
                </c:pt>
                <c:pt idx="509">
                  <c:v>6.9687999930465594E-3</c:v>
                </c:pt>
                <c:pt idx="510">
                  <c:v>3.0755999978282489E-3</c:v>
                </c:pt>
                <c:pt idx="511">
                  <c:v>9.8103999916929752E-3</c:v>
                </c:pt>
                <c:pt idx="512">
                  <c:v>5.4548000043723732E-3</c:v>
                </c:pt>
                <c:pt idx="513">
                  <c:v>1.3031200003752019E-2</c:v>
                </c:pt>
                <c:pt idx="514">
                  <c:v>-5.4016000067349523E-3</c:v>
                </c:pt>
                <c:pt idx="515">
                  <c:v>5.9839999448740855E-4</c:v>
                </c:pt>
                <c:pt idx="516">
                  <c:v>6.5983999957097694E-3</c:v>
                </c:pt>
                <c:pt idx="518">
                  <c:v>1.4598399997339584E-2</c:v>
                </c:pt>
                <c:pt idx="519">
                  <c:v>8.8727999973343685E-3</c:v>
                </c:pt>
                <c:pt idx="520">
                  <c:v>1.0705200002121273E-2</c:v>
                </c:pt>
                <c:pt idx="521">
                  <c:v>1.5705199999501929E-2</c:v>
                </c:pt>
                <c:pt idx="522">
                  <c:v>1.870519999647513E-2</c:v>
                </c:pt>
                <c:pt idx="523">
                  <c:v>1.0979599996062461E-2</c:v>
                </c:pt>
                <c:pt idx="524">
                  <c:v>9.616800001822412E-3</c:v>
                </c:pt>
                <c:pt idx="525">
                  <c:v>9.4400000016321428E-3</c:v>
                </c:pt>
                <c:pt idx="526">
                  <c:v>6.4095999987330288E-3</c:v>
                </c:pt>
                <c:pt idx="527">
                  <c:v>1.1909599998034537E-2</c:v>
                </c:pt>
                <c:pt idx="528">
                  <c:v>1.2130400005844422E-2</c:v>
                </c:pt>
                <c:pt idx="529">
                  <c:v>2.0130400000198279E-2</c:v>
                </c:pt>
                <c:pt idx="530">
                  <c:v>2.0130400000198279E-2</c:v>
                </c:pt>
                <c:pt idx="531">
                  <c:v>1.2343999995209742E-2</c:v>
                </c:pt>
                <c:pt idx="532">
                  <c:v>6.0879999946337193E-3</c:v>
                </c:pt>
                <c:pt idx="533">
                  <c:v>1.5088000000105239E-2</c:v>
                </c:pt>
                <c:pt idx="534">
                  <c:v>3.725200003827922E-3</c:v>
                </c:pt>
                <c:pt idx="535">
                  <c:v>6.9275999994715676E-3</c:v>
                </c:pt>
                <c:pt idx="536">
                  <c:v>5.8391999991727062E-3</c:v>
                </c:pt>
                <c:pt idx="537">
                  <c:v>7.7875999995740131E-3</c:v>
                </c:pt>
                <c:pt idx="538">
                  <c:v>8.7875999961397611E-3</c:v>
                </c:pt>
                <c:pt idx="539">
                  <c:v>9.6107999997911975E-3</c:v>
                </c:pt>
                <c:pt idx="540">
                  <c:v>1.3610800000606105E-2</c:v>
                </c:pt>
                <c:pt idx="541">
                  <c:v>9.9919999993289821E-3</c:v>
                </c:pt>
                <c:pt idx="542">
                  <c:v>9.0988000010838732E-3</c:v>
                </c:pt>
                <c:pt idx="543">
                  <c:v>7.5684000039473176E-3</c:v>
                </c:pt>
                <c:pt idx="544">
                  <c:v>1.0780000004160684E-2</c:v>
                </c:pt>
                <c:pt idx="545">
                  <c:v>1.7780000001948792E-2</c:v>
                </c:pt>
                <c:pt idx="546">
                  <c:v>7.4171999949612655E-3</c:v>
                </c:pt>
                <c:pt idx="547">
                  <c:v>9.514800003671553E-3</c:v>
                </c:pt>
                <c:pt idx="548">
                  <c:v>9.514800003671553E-3</c:v>
                </c:pt>
                <c:pt idx="549">
                  <c:v>1.1514800004079007E-2</c:v>
                </c:pt>
                <c:pt idx="550">
                  <c:v>1.1514800004079007E-2</c:v>
                </c:pt>
                <c:pt idx="551">
                  <c:v>1.351480000448646E-2</c:v>
                </c:pt>
                <c:pt idx="552">
                  <c:v>1.351480000448646E-2</c:v>
                </c:pt>
                <c:pt idx="553">
                  <c:v>1.4514800001052208E-2</c:v>
                </c:pt>
                <c:pt idx="554">
                  <c:v>1.8514800001867115E-2</c:v>
                </c:pt>
                <c:pt idx="555">
                  <c:v>1.9514800005708821E-2</c:v>
                </c:pt>
                <c:pt idx="556">
                  <c:v>1.9514800005708821E-2</c:v>
                </c:pt>
                <c:pt idx="557">
                  <c:v>7.9843999992590398E-3</c:v>
                </c:pt>
                <c:pt idx="558">
                  <c:v>6.8959999989601783E-3</c:v>
                </c:pt>
                <c:pt idx="559">
                  <c:v>9.3563999980688095E-3</c:v>
                </c:pt>
                <c:pt idx="560">
                  <c:v>9.6399999965797178E-3</c:v>
                </c:pt>
                <c:pt idx="561">
                  <c:v>9.1979999997420236E-3</c:v>
                </c:pt>
                <c:pt idx="562">
                  <c:v>7.932799999252893E-3</c:v>
                </c:pt>
                <c:pt idx="563">
                  <c:v>5.8356000008643605E-3</c:v>
                </c:pt>
                <c:pt idx="564">
                  <c:v>7.7356000037980266E-3</c:v>
                </c:pt>
                <c:pt idx="565">
                  <c:v>7.5771999981952831E-3</c:v>
                </c:pt>
                <c:pt idx="566">
                  <c:v>-5.5111999972723424E-3</c:v>
                </c:pt>
                <c:pt idx="567">
                  <c:v>1.0488799998711329E-2</c:v>
                </c:pt>
                <c:pt idx="568">
                  <c:v>1.2488799999118783E-2</c:v>
                </c:pt>
                <c:pt idx="569">
                  <c:v>6.3120000049821101E-3</c:v>
                </c:pt>
                <c:pt idx="571">
                  <c:v>1.6311999999743421E-2</c:v>
                </c:pt>
                <c:pt idx="572">
                  <c:v>5.6839999961084686E-3</c:v>
                </c:pt>
                <c:pt idx="573">
                  <c:v>7.7907999948365614E-3</c:v>
                </c:pt>
                <c:pt idx="574">
                  <c:v>8.4280000010039657E-3</c:v>
                </c:pt>
                <c:pt idx="575">
                  <c:v>6.8000000028405339E-3</c:v>
                </c:pt>
                <c:pt idx="576">
                  <c:v>6.4831999989110045E-3</c:v>
                </c:pt>
                <c:pt idx="577">
                  <c:v>1.1597199998504948E-2</c:v>
                </c:pt>
                <c:pt idx="580">
                  <c:v>2.0527200002106838E-2</c:v>
                </c:pt>
                <c:pt idx="581">
                  <c:v>3.1736000019009225E-3</c:v>
                </c:pt>
                <c:pt idx="582">
                  <c:v>3.3687999966787174E-3</c:v>
                </c:pt>
                <c:pt idx="585">
                  <c:v>8.5679999756393954E-4</c:v>
                </c:pt>
                <c:pt idx="587">
                  <c:v>5.7663999978103675E-3</c:v>
                </c:pt>
                <c:pt idx="588">
                  <c:v>9.9707999979727902E-3</c:v>
                </c:pt>
                <c:pt idx="593">
                  <c:v>9.7056000013253652E-3</c:v>
                </c:pt>
                <c:pt idx="594">
                  <c:v>6.3427999994019046E-3</c:v>
                </c:pt>
                <c:pt idx="598">
                  <c:v>5.812399998831097E-3</c:v>
                </c:pt>
                <c:pt idx="599">
                  <c:v>9.7423999977763742E-3</c:v>
                </c:pt>
                <c:pt idx="600">
                  <c:v>3.7960000190651044E-4</c:v>
                </c:pt>
                <c:pt idx="604">
                  <c:v>-1.3460000045597553E-3</c:v>
                </c:pt>
                <c:pt idx="605">
                  <c:v>6.0260000027483329E-3</c:v>
                </c:pt>
                <c:pt idx="606">
                  <c:v>3.7680000023101456E-3</c:v>
                </c:pt>
                <c:pt idx="607">
                  <c:v>7.8747999941697344E-3</c:v>
                </c:pt>
                <c:pt idx="608">
                  <c:v>4.5119999995222315E-3</c:v>
                </c:pt>
                <c:pt idx="614">
                  <c:v>5.3535999977611937E-3</c:v>
                </c:pt>
                <c:pt idx="615">
                  <c:v>7.4511999991955236E-3</c:v>
                </c:pt>
                <c:pt idx="616">
                  <c:v>4.5580000005429611E-3</c:v>
                </c:pt>
                <c:pt idx="617">
                  <c:v>7.2927999935927801E-3</c:v>
                </c:pt>
                <c:pt idx="618">
                  <c:v>5.3995999987819232E-3</c:v>
                </c:pt>
                <c:pt idx="619">
                  <c:v>6.5136000048369169E-3</c:v>
                </c:pt>
                <c:pt idx="621">
                  <c:v>4.6204000027501024E-3</c:v>
                </c:pt>
                <c:pt idx="622">
                  <c:v>6.5319999994244426E-3</c:v>
                </c:pt>
                <c:pt idx="623">
                  <c:v>3.3552000022609718E-3</c:v>
                </c:pt>
                <c:pt idx="624">
                  <c:v>4.3551999988267198E-3</c:v>
                </c:pt>
                <c:pt idx="625">
                  <c:v>4.6387999973376282E-3</c:v>
                </c:pt>
                <c:pt idx="626">
                  <c:v>3.5503999970387667E-3</c:v>
                </c:pt>
                <c:pt idx="627">
                  <c:v>4.461999997147359E-3</c:v>
                </c:pt>
                <c:pt idx="628">
                  <c:v>5.2852000007987954E-3</c:v>
                </c:pt>
                <c:pt idx="629">
                  <c:v>4.196800000499934E-3</c:v>
                </c:pt>
                <c:pt idx="630">
                  <c:v>7.1967999974731356E-3</c:v>
                </c:pt>
                <c:pt idx="631">
                  <c:v>4.0383999948971905E-3</c:v>
                </c:pt>
                <c:pt idx="632">
                  <c:v>1.614799999515526E-3</c:v>
                </c:pt>
                <c:pt idx="633">
                  <c:v>3.6147999999229796E-3</c:v>
                </c:pt>
                <c:pt idx="634">
                  <c:v>3.0915999959688634E-3</c:v>
                </c:pt>
                <c:pt idx="636">
                  <c:v>5.091599996376317E-3</c:v>
                </c:pt>
                <c:pt idx="641">
                  <c:v>-2.7944000030402094E-3</c:v>
                </c:pt>
                <c:pt idx="642">
                  <c:v>2.4100000009639189E-3</c:v>
                </c:pt>
                <c:pt idx="646">
                  <c:v>2.3584000009577721E-3</c:v>
                </c:pt>
                <c:pt idx="652">
                  <c:v>4.2276000021956861E-3</c:v>
                </c:pt>
                <c:pt idx="658">
                  <c:v>3.185599998687394E-3</c:v>
                </c:pt>
                <c:pt idx="668">
                  <c:v>-6.098799996834714E-3</c:v>
                </c:pt>
                <c:pt idx="671">
                  <c:v>6.5916000021388754E-3</c:v>
                </c:pt>
                <c:pt idx="677">
                  <c:v>-2.749200000835117E-3</c:v>
                </c:pt>
                <c:pt idx="689">
                  <c:v>-3.8452000007964671E-3</c:v>
                </c:pt>
                <c:pt idx="700">
                  <c:v>-5.6760000006761402E-4</c:v>
                </c:pt>
                <c:pt idx="728">
                  <c:v>-3.0279999919002876E-4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B-4F23-876F-B85D139C85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2">
                  <c:v>3.7348000041674823E-3</c:v>
                </c:pt>
                <c:pt idx="120">
                  <c:v>1.0747999986051582E-3</c:v>
                </c:pt>
                <c:pt idx="132">
                  <c:v>1.0750800000096206E-2</c:v>
                </c:pt>
                <c:pt idx="139">
                  <c:v>5.2079999950365163E-3</c:v>
                </c:pt>
                <c:pt idx="141">
                  <c:v>7.4639999947976321E-3</c:v>
                </c:pt>
                <c:pt idx="142">
                  <c:v>7.7592000016011298E-3</c:v>
                </c:pt>
                <c:pt idx="156">
                  <c:v>1.0839999995368998E-2</c:v>
                </c:pt>
                <c:pt idx="184">
                  <c:v>8.6159999991650693E-3</c:v>
                </c:pt>
                <c:pt idx="187">
                  <c:v>7.7716000014333986E-3</c:v>
                </c:pt>
                <c:pt idx="197">
                  <c:v>7.2827999974833801E-3</c:v>
                </c:pt>
                <c:pt idx="212">
                  <c:v>8.9919999954872765E-3</c:v>
                </c:pt>
                <c:pt idx="241">
                  <c:v>1.1067999999795575E-2</c:v>
                </c:pt>
                <c:pt idx="261">
                  <c:v>9.4439999957103282E-3</c:v>
                </c:pt>
                <c:pt idx="273">
                  <c:v>9.819999999308493E-3</c:v>
                </c:pt>
                <c:pt idx="287">
                  <c:v>8.3959999974467792E-3</c:v>
                </c:pt>
                <c:pt idx="303">
                  <c:v>4.7720000002300367E-3</c:v>
                </c:pt>
                <c:pt idx="318">
                  <c:v>8.1852000002982095E-3</c:v>
                </c:pt>
                <c:pt idx="478">
                  <c:v>8.1820000050356612E-3</c:v>
                </c:pt>
                <c:pt idx="479">
                  <c:v>8.1820000050356612E-3</c:v>
                </c:pt>
                <c:pt idx="494">
                  <c:v>7.2443999961251393E-3</c:v>
                </c:pt>
                <c:pt idx="495">
                  <c:v>7.2543999995104969E-3</c:v>
                </c:pt>
                <c:pt idx="506">
                  <c:v>7.05279999965569E-3</c:v>
                </c:pt>
                <c:pt idx="517">
                  <c:v>7.0983999976306222E-3</c:v>
                </c:pt>
                <c:pt idx="570">
                  <c:v>6.9120000043767504E-3</c:v>
                </c:pt>
                <c:pt idx="578">
                  <c:v>3.3575999987078831E-3</c:v>
                </c:pt>
                <c:pt idx="579">
                  <c:v>4.0575999955763109E-3</c:v>
                </c:pt>
                <c:pt idx="583">
                  <c:v>5.2687999996123835E-3</c:v>
                </c:pt>
                <c:pt idx="584">
                  <c:v>5.2687999996123835E-3</c:v>
                </c:pt>
                <c:pt idx="586">
                  <c:v>1.0547999998379964E-2</c:v>
                </c:pt>
                <c:pt idx="589">
                  <c:v>-9.8316000003251247E-3</c:v>
                </c:pt>
                <c:pt idx="590">
                  <c:v>-2.2316000031423755E-3</c:v>
                </c:pt>
                <c:pt idx="591">
                  <c:v>7.4683999991975725E-3</c:v>
                </c:pt>
                <c:pt idx="592">
                  <c:v>7.4683999991975725E-3</c:v>
                </c:pt>
                <c:pt idx="595">
                  <c:v>8.3799999993061647E-4</c:v>
                </c:pt>
                <c:pt idx="596">
                  <c:v>8.5380000018631108E-3</c:v>
                </c:pt>
                <c:pt idx="597">
                  <c:v>1.0637999999744352E-2</c:v>
                </c:pt>
                <c:pt idx="601">
                  <c:v>3.6795999985770322E-3</c:v>
                </c:pt>
                <c:pt idx="602">
                  <c:v>4.179600000497885E-3</c:v>
                </c:pt>
                <c:pt idx="603">
                  <c:v>4.179600000497885E-3</c:v>
                </c:pt>
                <c:pt idx="609">
                  <c:v>2.9848000049241818E-3</c:v>
                </c:pt>
                <c:pt idx="610">
                  <c:v>4.2419999954290688E-3</c:v>
                </c:pt>
                <c:pt idx="611">
                  <c:v>6.0420000008889474E-3</c:v>
                </c:pt>
                <c:pt idx="612">
                  <c:v>1.2341999994532671E-2</c:v>
                </c:pt>
                <c:pt idx="613">
                  <c:v>1.5741999995952938E-2</c:v>
                </c:pt>
                <c:pt idx="620">
                  <c:v>4.1459999993094243E-3</c:v>
                </c:pt>
                <c:pt idx="655">
                  <c:v>1.2252000014996156E-3</c:v>
                </c:pt>
                <c:pt idx="670">
                  <c:v>1.0843999989447184E-3</c:v>
                </c:pt>
                <c:pt idx="675">
                  <c:v>3.5119999665766954E-4</c:v>
                </c:pt>
                <c:pt idx="681">
                  <c:v>5.3719999414170161E-4</c:v>
                </c:pt>
                <c:pt idx="691">
                  <c:v>1.4895999993314035E-3</c:v>
                </c:pt>
                <c:pt idx="697">
                  <c:v>1.0563999967416748E-3</c:v>
                </c:pt>
                <c:pt idx="706">
                  <c:v>1.4379999993252568E-3</c:v>
                </c:pt>
                <c:pt idx="707">
                  <c:v>1.0143999970750883E-3</c:v>
                </c:pt>
                <c:pt idx="712">
                  <c:v>1.2920000008307397E-3</c:v>
                </c:pt>
                <c:pt idx="721">
                  <c:v>8.9673999973456375E-3</c:v>
                </c:pt>
                <c:pt idx="722">
                  <c:v>-4.6520000614691526E-4</c:v>
                </c:pt>
                <c:pt idx="723">
                  <c:v>7.7199999941512942E-4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CB-4F23-876F-B85D139C85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635">
                  <c:v>3.3915999956661835E-3</c:v>
                </c:pt>
                <c:pt idx="637">
                  <c:v>5.4915999935474247E-3</c:v>
                </c:pt>
                <c:pt idx="638">
                  <c:v>6.5704000007826835E-3</c:v>
                </c:pt>
                <c:pt idx="639">
                  <c:v>6.41199999517994E-3</c:v>
                </c:pt>
                <c:pt idx="640">
                  <c:v>1.4187999986461364E-3</c:v>
                </c:pt>
                <c:pt idx="643">
                  <c:v>3.2100000025820918E-3</c:v>
                </c:pt>
                <c:pt idx="644">
                  <c:v>1.1563999942154624E-3</c:v>
                </c:pt>
                <c:pt idx="645">
                  <c:v>3.7911999970674515E-3</c:v>
                </c:pt>
                <c:pt idx="647">
                  <c:v>3.1583999952999875E-3</c:v>
                </c:pt>
                <c:pt idx="648">
                  <c:v>8.6327999961213209E-3</c:v>
                </c:pt>
                <c:pt idx="649">
                  <c:v>1.0675999947125092E-3</c:v>
                </c:pt>
                <c:pt idx="650">
                  <c:v>9.0919999638572335E-4</c:v>
                </c:pt>
                <c:pt idx="651">
                  <c:v>1.3439999966067262E-3</c:v>
                </c:pt>
                <c:pt idx="653">
                  <c:v>-8.4239999705459923E-4</c:v>
                </c:pt>
                <c:pt idx="654">
                  <c:v>6.7199995100963861E-5</c:v>
                </c:pt>
                <c:pt idx="656">
                  <c:v>5.3679999837186188E-4</c:v>
                </c:pt>
                <c:pt idx="657">
                  <c:v>5.3679999837186188E-4</c:v>
                </c:pt>
                <c:pt idx="659">
                  <c:v>9.1199999587843195E-4</c:v>
                </c:pt>
                <c:pt idx="660">
                  <c:v>3.7503999992622994E-3</c:v>
                </c:pt>
                <c:pt idx="661">
                  <c:v>4.4851999991806224E-3</c:v>
                </c:pt>
                <c:pt idx="662">
                  <c:v>1.1547999965841882E-3</c:v>
                </c:pt>
                <c:pt idx="663">
                  <c:v>1.9547999982023612E-3</c:v>
                </c:pt>
                <c:pt idx="664">
                  <c:v>7.2679999721003696E-4</c:v>
                </c:pt>
                <c:pt idx="665">
                  <c:v>1.4991999996709637E-3</c:v>
                </c:pt>
                <c:pt idx="666">
                  <c:v>-6.6599999991012737E-4</c:v>
                </c:pt>
                <c:pt idx="667">
                  <c:v>-1.2940000015078112E-3</c:v>
                </c:pt>
                <c:pt idx="669">
                  <c:v>-5.4088000033516437E-3</c:v>
                </c:pt>
                <c:pt idx="672">
                  <c:v>1.2583999923663214E-3</c:v>
                </c:pt>
                <c:pt idx="673">
                  <c:v>4.9079999735113233E-4</c:v>
                </c:pt>
                <c:pt idx="674">
                  <c:v>-2.9720000020461157E-3</c:v>
                </c:pt>
                <c:pt idx="676">
                  <c:v>3.4976000024471432E-3</c:v>
                </c:pt>
                <c:pt idx="678">
                  <c:v>6.4199999906122684E-4</c:v>
                </c:pt>
                <c:pt idx="679">
                  <c:v>6.7919999855803326E-4</c:v>
                </c:pt>
                <c:pt idx="680">
                  <c:v>8.7679999705869704E-4</c:v>
                </c:pt>
                <c:pt idx="682">
                  <c:v>3.0859999969834462E-3</c:v>
                </c:pt>
                <c:pt idx="683">
                  <c:v>-1.2799999967683107E-4</c:v>
                </c:pt>
                <c:pt idx="684">
                  <c:v>9.8359999537933618E-4</c:v>
                </c:pt>
                <c:pt idx="685">
                  <c:v>-1.5555999998468906E-2</c:v>
                </c:pt>
                <c:pt idx="686">
                  <c:v>9.5560000045225024E-4</c:v>
                </c:pt>
                <c:pt idx="687">
                  <c:v>5.531999995582737E-4</c:v>
                </c:pt>
                <c:pt idx="688">
                  <c:v>-2.8635999988182448E-3</c:v>
                </c:pt>
                <c:pt idx="690">
                  <c:v>1.5907999986666255E-3</c:v>
                </c:pt>
                <c:pt idx="692">
                  <c:v>-6.9439999788301066E-4</c:v>
                </c:pt>
                <c:pt idx="693">
                  <c:v>-3.8320000021485612E-4</c:v>
                </c:pt>
                <c:pt idx="694">
                  <c:v>3.8479999784613028E-4</c:v>
                </c:pt>
                <c:pt idx="695">
                  <c:v>1.3915999952587299E-3</c:v>
                </c:pt>
                <c:pt idx="696">
                  <c:v>3.2611999995424412E-3</c:v>
                </c:pt>
                <c:pt idx="698">
                  <c:v>1.0115999975823797E-3</c:v>
                </c:pt>
                <c:pt idx="699">
                  <c:v>8.0919999891193584E-4</c:v>
                </c:pt>
                <c:pt idx="701">
                  <c:v>1.4000000010128133E-3</c:v>
                </c:pt>
                <c:pt idx="702">
                  <c:v>1.3179999950807542E-3</c:v>
                </c:pt>
                <c:pt idx="703">
                  <c:v>1.4151999930618331E-3</c:v>
                </c:pt>
                <c:pt idx="704">
                  <c:v>3.2288000002154149E-3</c:v>
                </c:pt>
                <c:pt idx="705">
                  <c:v>1.2776000003213994E-3</c:v>
                </c:pt>
                <c:pt idx="708">
                  <c:v>1.1759999979403801E-3</c:v>
                </c:pt>
                <c:pt idx="709">
                  <c:v>1.2759999954141676E-3</c:v>
                </c:pt>
                <c:pt idx="710">
                  <c:v>1.6992000018944964E-3</c:v>
                </c:pt>
                <c:pt idx="711">
                  <c:v>1.7956000010599382E-3</c:v>
                </c:pt>
                <c:pt idx="713">
                  <c:v>1.5731999956187792E-3</c:v>
                </c:pt>
                <c:pt idx="714">
                  <c:v>1.6731999930925667E-3</c:v>
                </c:pt>
                <c:pt idx="715">
                  <c:v>-5.5982000048970804E-3</c:v>
                </c:pt>
                <c:pt idx="716">
                  <c:v>8.5640000179409981E-4</c:v>
                </c:pt>
                <c:pt idx="717">
                  <c:v>7.7279999823076651E-4</c:v>
                </c:pt>
                <c:pt idx="718">
                  <c:v>2.4839999969117343E-4</c:v>
                </c:pt>
                <c:pt idx="719">
                  <c:v>4.0479999734088778E-4</c:v>
                </c:pt>
                <c:pt idx="720">
                  <c:v>4.0479999734088778E-4</c:v>
                </c:pt>
                <c:pt idx="724">
                  <c:v>-8.558000045013614E-4</c:v>
                </c:pt>
                <c:pt idx="725">
                  <c:v>-2.5600006483728066E-4</c:v>
                </c:pt>
                <c:pt idx="726">
                  <c:v>-2.5600006483728066E-4</c:v>
                </c:pt>
                <c:pt idx="727">
                  <c:v>-2.5599999935366213E-4</c:v>
                </c:pt>
                <c:pt idx="729">
                  <c:v>-6.7922000016551465E-3</c:v>
                </c:pt>
                <c:pt idx="730">
                  <c:v>1.3359999938984402E-3</c:v>
                </c:pt>
                <c:pt idx="732">
                  <c:v>-1.1827999987872317E-3</c:v>
                </c:pt>
                <c:pt idx="733">
                  <c:v>1.6936000029090792E-3</c:v>
                </c:pt>
                <c:pt idx="734">
                  <c:v>-1.4996000027167611E-3</c:v>
                </c:pt>
                <c:pt idx="735">
                  <c:v>-1.3831999967806041E-3</c:v>
                </c:pt>
                <c:pt idx="736">
                  <c:v>-1.3532000011764467E-3</c:v>
                </c:pt>
                <c:pt idx="737">
                  <c:v>-7.1839999873191118E-4</c:v>
                </c:pt>
                <c:pt idx="738">
                  <c:v>-1.2768000015057623E-3</c:v>
                </c:pt>
                <c:pt idx="739">
                  <c:v>-1.0420000035082921E-3</c:v>
                </c:pt>
                <c:pt idx="740">
                  <c:v>-1.135200000135228E-3</c:v>
                </c:pt>
                <c:pt idx="741">
                  <c:v>-1.0708000845625065E-3</c:v>
                </c:pt>
                <c:pt idx="742">
                  <c:v>-1.2284000040381216E-3</c:v>
                </c:pt>
                <c:pt idx="743">
                  <c:v>-1.5380000040750019E-3</c:v>
                </c:pt>
                <c:pt idx="744">
                  <c:v>-1.5964000049280003E-3</c:v>
                </c:pt>
                <c:pt idx="745">
                  <c:v>-2.4572000038460828E-3</c:v>
                </c:pt>
                <c:pt idx="746">
                  <c:v>-2.9272000028868206E-3</c:v>
                </c:pt>
                <c:pt idx="747">
                  <c:v>-2.9272000028868206E-3</c:v>
                </c:pt>
                <c:pt idx="748">
                  <c:v>-4.8319999987143092E-3</c:v>
                </c:pt>
                <c:pt idx="749">
                  <c:v>-1.7624000029172748E-3</c:v>
                </c:pt>
                <c:pt idx="750">
                  <c:v>-1.9952000002376735E-3</c:v>
                </c:pt>
                <c:pt idx="751">
                  <c:v>-2.9188000044086948E-3</c:v>
                </c:pt>
                <c:pt idx="752">
                  <c:v>-2.3444000034942292E-3</c:v>
                </c:pt>
                <c:pt idx="753">
                  <c:v>-3.4212000027764589E-3</c:v>
                </c:pt>
                <c:pt idx="754">
                  <c:v>-3.5564000063459389E-3</c:v>
                </c:pt>
                <c:pt idx="755">
                  <c:v>-3.5844000012730248E-3</c:v>
                </c:pt>
                <c:pt idx="756">
                  <c:v>-3.4544000009191222E-3</c:v>
                </c:pt>
                <c:pt idx="757">
                  <c:v>-3.2824000008986332E-3</c:v>
                </c:pt>
                <c:pt idx="758">
                  <c:v>-4.2388000074424781E-3</c:v>
                </c:pt>
                <c:pt idx="759">
                  <c:v>-4.001600005722139E-3</c:v>
                </c:pt>
                <c:pt idx="760">
                  <c:v>-4.2252000057487749E-3</c:v>
                </c:pt>
                <c:pt idx="761">
                  <c:v>-4.1551997856004164E-3</c:v>
                </c:pt>
                <c:pt idx="762">
                  <c:v>-4.6392000076593831E-3</c:v>
                </c:pt>
                <c:pt idx="763">
                  <c:v>-4.7720000075059943E-3</c:v>
                </c:pt>
                <c:pt idx="764">
                  <c:v>-4.997600000933744E-3</c:v>
                </c:pt>
                <c:pt idx="765">
                  <c:v>-5.7352000003447756E-3</c:v>
                </c:pt>
                <c:pt idx="766">
                  <c:v>-5.6563999969512224E-3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CB-4F23-876F-B85D139C85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CB-4F23-876F-B85D139C85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CB-4F23-876F-B85D139C85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CB-4F23-876F-B85D139C85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20">
                  <c:v>2.1661661489000843E-3</c:v>
                </c:pt>
                <c:pt idx="621">
                  <c:v>2.1648579004184955E-3</c:v>
                </c:pt>
                <c:pt idx="622">
                  <c:v>2.1628955276961114E-3</c:v>
                </c:pt>
                <c:pt idx="623">
                  <c:v>2.1589707822513441E-3</c:v>
                </c:pt>
                <c:pt idx="624">
                  <c:v>2.1589707822513441E-3</c:v>
                </c:pt>
                <c:pt idx="625">
                  <c:v>2.1504671671210146E-3</c:v>
                </c:pt>
                <c:pt idx="626">
                  <c:v>2.1485047943986305E-3</c:v>
                </c:pt>
                <c:pt idx="627">
                  <c:v>2.1465424216762469E-3</c:v>
                </c:pt>
                <c:pt idx="628">
                  <c:v>2.1426176762314795E-3</c:v>
                </c:pt>
                <c:pt idx="629">
                  <c:v>2.1406553035090954E-3</c:v>
                </c:pt>
                <c:pt idx="630">
                  <c:v>2.1406553035090954E-3</c:v>
                </c:pt>
                <c:pt idx="631">
                  <c:v>2.1223398247668473E-3</c:v>
                </c:pt>
                <c:pt idx="632">
                  <c:v>2.0981372278574477E-3</c:v>
                </c:pt>
                <c:pt idx="633">
                  <c:v>2.0981372278574477E-3</c:v>
                </c:pt>
                <c:pt idx="634">
                  <c:v>1.9385309131035682E-3</c:v>
                </c:pt>
                <c:pt idx="635">
                  <c:v>1.9385309131035682E-3</c:v>
                </c:pt>
                <c:pt idx="636">
                  <c:v>1.9385309131035682E-3</c:v>
                </c:pt>
                <c:pt idx="637">
                  <c:v>1.9385309131035682E-3</c:v>
                </c:pt>
                <c:pt idx="638">
                  <c:v>1.9195613101205254E-3</c:v>
                </c:pt>
                <c:pt idx="639">
                  <c:v>1.901245831378277E-3</c:v>
                </c:pt>
                <c:pt idx="640">
                  <c:v>1.8888174708031797E-3</c:v>
                </c:pt>
                <c:pt idx="641">
                  <c:v>1.7782704741088947E-3</c:v>
                </c:pt>
                <c:pt idx="642">
                  <c:v>1.7606091196074407E-3</c:v>
                </c:pt>
                <c:pt idx="643">
                  <c:v>1.7606091196074407E-3</c:v>
                </c:pt>
                <c:pt idx="644">
                  <c:v>1.7527596287179056E-3</c:v>
                </c:pt>
                <c:pt idx="645">
                  <c:v>1.7468725105507545E-3</c:v>
                </c:pt>
                <c:pt idx="646">
                  <c:v>1.7298652802900953E-3</c:v>
                </c:pt>
                <c:pt idx="647">
                  <c:v>1.7298652802900953E-3</c:v>
                </c:pt>
                <c:pt idx="648">
                  <c:v>1.7285570318085061E-3</c:v>
                </c:pt>
                <c:pt idx="649">
                  <c:v>1.7226699136413549E-3</c:v>
                </c:pt>
                <c:pt idx="650">
                  <c:v>1.7043544348991062E-3</c:v>
                </c:pt>
                <c:pt idx="651">
                  <c:v>1.6984673167319551E-3</c:v>
                </c:pt>
                <c:pt idx="652">
                  <c:v>1.6899637016016254E-3</c:v>
                </c:pt>
                <c:pt idx="653">
                  <c:v>1.6736105955817608E-3</c:v>
                </c:pt>
                <c:pt idx="654">
                  <c:v>1.5310115110885409E-3</c:v>
                </c:pt>
                <c:pt idx="655">
                  <c:v>1.5211996474766222E-3</c:v>
                </c:pt>
                <c:pt idx="656">
                  <c:v>1.5192372747542383E-3</c:v>
                </c:pt>
                <c:pt idx="657">
                  <c:v>1.5192372747542383E-3</c:v>
                </c:pt>
                <c:pt idx="658">
                  <c:v>1.5166207777910601E-3</c:v>
                </c:pt>
                <c:pt idx="659">
                  <c:v>1.508771286901525E-3</c:v>
                </c:pt>
                <c:pt idx="660">
                  <c:v>1.4943805536040441E-3</c:v>
                </c:pt>
                <c:pt idx="661">
                  <c:v>1.4884934354368927E-3</c:v>
                </c:pt>
                <c:pt idx="662">
                  <c:v>1.4767191991025904E-3</c:v>
                </c:pt>
                <c:pt idx="663">
                  <c:v>1.4767191991025904E-3</c:v>
                </c:pt>
                <c:pt idx="664">
                  <c:v>1.3393531085357272E-3</c:v>
                </c:pt>
                <c:pt idx="665">
                  <c:v>1.3282329964422193E-3</c:v>
                </c:pt>
                <c:pt idx="666">
                  <c:v>1.3223458782750679E-3</c:v>
                </c:pt>
                <c:pt idx="667">
                  <c:v>1.315804635867122E-3</c:v>
                </c:pt>
                <c:pt idx="668">
                  <c:v>1.3053386480144087E-3</c:v>
                </c:pt>
                <c:pt idx="669">
                  <c:v>1.3053386480144087E-3</c:v>
                </c:pt>
                <c:pt idx="670">
                  <c:v>1.2687076905299117E-3</c:v>
                </c:pt>
                <c:pt idx="671">
                  <c:v>1.1208756121103352E-3</c:v>
                </c:pt>
                <c:pt idx="672">
                  <c:v>1.0757410394955089E-3</c:v>
                </c:pt>
                <c:pt idx="673">
                  <c:v>1.064620927402001E-3</c:v>
                </c:pt>
                <c:pt idx="674">
                  <c:v>1.0639668031612063E-3</c:v>
                </c:pt>
                <c:pt idx="675">
                  <c:v>1.0600420577164388E-3</c:v>
                </c:pt>
                <c:pt idx="676">
                  <c:v>1.0521925668269037E-3</c:v>
                </c:pt>
                <c:pt idx="677">
                  <c:v>1.0319147153622715E-3</c:v>
                </c:pt>
                <c:pt idx="678">
                  <c:v>9.0370636416653265E-4</c:v>
                </c:pt>
                <c:pt idx="679">
                  <c:v>9.0305223992573802E-4</c:v>
                </c:pt>
                <c:pt idx="680">
                  <c:v>8.9781924599938124E-4</c:v>
                </c:pt>
                <c:pt idx="681">
                  <c:v>8.932403763138193E-4</c:v>
                </c:pt>
                <c:pt idx="682">
                  <c:v>8.9062387935064081E-4</c:v>
                </c:pt>
                <c:pt idx="683">
                  <c:v>8.873532581466679E-4</c:v>
                </c:pt>
                <c:pt idx="684">
                  <c:v>8.8539088542428424E-4</c:v>
                </c:pt>
                <c:pt idx="685">
                  <c:v>8.8081201573872209E-4</c:v>
                </c:pt>
                <c:pt idx="686">
                  <c:v>8.7884964301633843E-4</c:v>
                </c:pt>
                <c:pt idx="687">
                  <c:v>8.7361664908998165E-4</c:v>
                </c:pt>
                <c:pt idx="688">
                  <c:v>8.3698569160548485E-4</c:v>
                </c:pt>
                <c:pt idx="689">
                  <c:v>8.2259495830800397E-4</c:v>
                </c:pt>
                <c:pt idx="690">
                  <c:v>6.72146382925249E-4</c:v>
                </c:pt>
                <c:pt idx="691">
                  <c:v>6.5317677994220598E-4</c:v>
                </c:pt>
                <c:pt idx="692">
                  <c:v>6.3355305271836843E-4</c:v>
                </c:pt>
                <c:pt idx="693">
                  <c:v>6.0346333764181744E-4</c:v>
                </c:pt>
                <c:pt idx="694">
                  <c:v>4.7917973189084604E-4</c:v>
                </c:pt>
                <c:pt idx="695">
                  <c:v>4.6675137131574888E-4</c:v>
                </c:pt>
                <c:pt idx="696">
                  <c:v>4.5497713498144634E-4</c:v>
                </c:pt>
                <c:pt idx="697">
                  <c:v>4.4451114712873294E-4</c:v>
                </c:pt>
                <c:pt idx="698">
                  <c:v>4.0133894723629027E-4</c:v>
                </c:pt>
                <c:pt idx="699">
                  <c:v>3.9610595330993355E-4</c:v>
                </c:pt>
                <c:pt idx="700">
                  <c:v>3.9218120786516602E-4</c:v>
                </c:pt>
                <c:pt idx="701">
                  <c:v>2.3977025976002739E-4</c:v>
                </c:pt>
                <c:pt idx="702">
                  <c:v>1.9725218410837929E-4</c:v>
                </c:pt>
                <c:pt idx="703">
                  <c:v>3.6078762920876473E-7</c:v>
                </c:pt>
                <c:pt idx="704">
                  <c:v>-2.4495933520985531E-5</c:v>
                </c:pt>
                <c:pt idx="705">
                  <c:v>-1.9064349068281046E-4</c:v>
                </c:pt>
                <c:pt idx="706">
                  <c:v>-1.9522236036837256E-4</c:v>
                </c:pt>
                <c:pt idx="707">
                  <c:v>-2.1942495727777226E-4</c:v>
                </c:pt>
                <c:pt idx="708">
                  <c:v>-4.6668392029812592E-4</c:v>
                </c:pt>
                <c:pt idx="709">
                  <c:v>-4.6668392029812592E-4</c:v>
                </c:pt>
                <c:pt idx="710">
                  <c:v>-6.0143351390181082E-4</c:v>
                </c:pt>
                <c:pt idx="711">
                  <c:v>-6.2563611081121041E-4</c:v>
                </c:pt>
                <c:pt idx="712">
                  <c:v>-6.4983870772061022E-4</c:v>
                </c:pt>
                <c:pt idx="713">
                  <c:v>-6.6357531677729647E-4</c:v>
                </c:pt>
                <c:pt idx="714">
                  <c:v>-6.6357531677729647E-4</c:v>
                </c:pt>
                <c:pt idx="715">
                  <c:v>-8.4378654511620501E-4</c:v>
                </c:pt>
                <c:pt idx="716">
                  <c:v>-8.4738422844057534E-4</c:v>
                </c:pt>
                <c:pt idx="717">
                  <c:v>-8.552337193301104E-4</c:v>
                </c:pt>
                <c:pt idx="718">
                  <c:v>-1.050162743086897E-3</c:v>
                </c:pt>
                <c:pt idx="719">
                  <c:v>-1.0580122339764321E-3</c:v>
                </c:pt>
                <c:pt idx="720">
                  <c:v>-1.0580122339764321E-3</c:v>
                </c:pt>
                <c:pt idx="721">
                  <c:v>-1.0714217809127211E-3</c:v>
                </c:pt>
                <c:pt idx="722">
                  <c:v>-1.0743653399962968E-3</c:v>
                </c:pt>
                <c:pt idx="723">
                  <c:v>-1.0750194642370915E-3</c:v>
                </c:pt>
                <c:pt idx="724">
                  <c:v>-1.0838501414878183E-3</c:v>
                </c:pt>
                <c:pt idx="725">
                  <c:v>-1.2450917668436839E-3</c:v>
                </c:pt>
                <c:pt idx="726">
                  <c:v>-1.2450917668436839E-3</c:v>
                </c:pt>
                <c:pt idx="727">
                  <c:v>-1.2450917668436839E-3</c:v>
                </c:pt>
                <c:pt idx="728">
                  <c:v>-1.2653696183083161E-3</c:v>
                </c:pt>
                <c:pt idx="729">
                  <c:v>-1.3049441348763884E-3</c:v>
                </c:pt>
                <c:pt idx="730">
                  <c:v>-1.480576493529735E-3</c:v>
                </c:pt>
                <c:pt idx="731">
                  <c:v>-1.490715419262051E-3</c:v>
                </c:pt>
                <c:pt idx="732">
                  <c:v>-1.4943131025864213E-3</c:v>
                </c:pt>
                <c:pt idx="733">
                  <c:v>-1.5185156994958211E-3</c:v>
                </c:pt>
                <c:pt idx="734">
                  <c:v>-1.5309440600709181E-3</c:v>
                </c:pt>
                <c:pt idx="735">
                  <c:v>-1.685971505139235E-3</c:v>
                </c:pt>
                <c:pt idx="736">
                  <c:v>-1.7023246111590997E-3</c:v>
                </c:pt>
                <c:pt idx="737">
                  <c:v>-1.7082117293262511E-3</c:v>
                </c:pt>
                <c:pt idx="738">
                  <c:v>-1.7265272080684995E-3</c:v>
                </c:pt>
                <c:pt idx="739">
                  <c:v>-1.732414326235651E-3</c:v>
                </c:pt>
                <c:pt idx="740">
                  <c:v>-1.7448426868107477E-3</c:v>
                </c:pt>
                <c:pt idx="741">
                  <c:v>-1.746150935292337E-3</c:v>
                </c:pt>
                <c:pt idx="742">
                  <c:v>-1.757271047385845E-3</c:v>
                </c:pt>
                <c:pt idx="743">
                  <c:v>-1.9417340832899182E-3</c:v>
                </c:pt>
                <c:pt idx="744">
                  <c:v>-1.9600495620321666E-3</c:v>
                </c:pt>
                <c:pt idx="745">
                  <c:v>-2.1471290948994184E-3</c:v>
                </c:pt>
                <c:pt idx="746">
                  <c:v>-2.1634822009192829E-3</c:v>
                </c:pt>
                <c:pt idx="747">
                  <c:v>-2.1634822009192829E-3</c:v>
                </c:pt>
                <c:pt idx="748">
                  <c:v>-2.3374792489706431E-3</c:v>
                </c:pt>
                <c:pt idx="749">
                  <c:v>-2.3492534853049455E-3</c:v>
                </c:pt>
                <c:pt idx="750">
                  <c:v>-2.3662607155656048E-3</c:v>
                </c:pt>
                <c:pt idx="751">
                  <c:v>-2.3904633124750044E-3</c:v>
                </c:pt>
                <c:pt idx="752">
                  <c:v>-2.3917715609565937E-3</c:v>
                </c:pt>
                <c:pt idx="753">
                  <c:v>-2.5592273666000076E-3</c:v>
                </c:pt>
                <c:pt idx="754">
                  <c:v>-2.5814675907870235E-3</c:v>
                </c:pt>
                <c:pt idx="755">
                  <c:v>-2.5880088331949698E-3</c:v>
                </c:pt>
                <c:pt idx="756">
                  <c:v>-2.7678929994134809E-3</c:v>
                </c:pt>
                <c:pt idx="757">
                  <c:v>-2.7744342418214267E-3</c:v>
                </c:pt>
                <c:pt idx="758">
                  <c:v>-2.8156440689914857E-3</c:v>
                </c:pt>
                <c:pt idx="759">
                  <c:v>-2.8162981932322801E-3</c:v>
                </c:pt>
                <c:pt idx="760">
                  <c:v>-2.8405007901416801E-3</c:v>
                </c:pt>
                <c:pt idx="761">
                  <c:v>-2.9876787443204617E-3</c:v>
                </c:pt>
                <c:pt idx="762">
                  <c:v>-3.0073024715442996E-3</c:v>
                </c:pt>
                <c:pt idx="763">
                  <c:v>-3.0243097018049585E-3</c:v>
                </c:pt>
                <c:pt idx="764">
                  <c:v>-3.0256179502865478E-3</c:v>
                </c:pt>
                <c:pt idx="765">
                  <c:v>-3.2166222285985673E-3</c:v>
                </c:pt>
                <c:pt idx="766">
                  <c:v>-3.2355918315816103E-3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CB-4F23-876F-B85D139C85D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Active!$P$21:$P$984</c:f>
              <c:numCache>
                <c:formatCode>0.00E+00</c:formatCode>
                <c:ptCount val="964"/>
                <c:pt idx="0">
                  <c:v>-3.6745608352510117E-2</c:v>
                </c:pt>
                <c:pt idx="1">
                  <c:v>-2.5921439229404146E-2</c:v>
                </c:pt>
                <c:pt idx="2">
                  <c:v>-2.5152385356178336E-2</c:v>
                </c:pt>
                <c:pt idx="3">
                  <c:v>-2.4356501739157786E-2</c:v>
                </c:pt>
                <c:pt idx="4">
                  <c:v>-2.4176860023691227E-2</c:v>
                </c:pt>
                <c:pt idx="5">
                  <c:v>-2.3488501090705303E-2</c:v>
                </c:pt>
                <c:pt idx="6">
                  <c:v>-2.2786866284515823E-2</c:v>
                </c:pt>
                <c:pt idx="7">
                  <c:v>-2.2719605456543029E-2</c:v>
                </c:pt>
                <c:pt idx="8">
                  <c:v>-2.2694118732546419E-2</c:v>
                </c:pt>
                <c:pt idx="9">
                  <c:v>-2.2178227359648639E-2</c:v>
                </c:pt>
                <c:pt idx="10">
                  <c:v>-2.1895194904359178E-2</c:v>
                </c:pt>
                <c:pt idx="11">
                  <c:v>-2.1881545883298052E-2</c:v>
                </c:pt>
                <c:pt idx="12">
                  <c:v>-2.1733954233449818E-2</c:v>
                </c:pt>
                <c:pt idx="13">
                  <c:v>-2.1285201581141319E-2</c:v>
                </c:pt>
                <c:pt idx="14">
                  <c:v>-2.1260532678388878E-2</c:v>
                </c:pt>
                <c:pt idx="15">
                  <c:v>-2.1137402696431593E-2</c:v>
                </c:pt>
                <c:pt idx="16">
                  <c:v>-2.0615329506995517E-2</c:v>
                </c:pt>
                <c:pt idx="17">
                  <c:v>-2.0511698176144743E-2</c:v>
                </c:pt>
                <c:pt idx="18">
                  <c:v>-2.0511698176144743E-2</c:v>
                </c:pt>
                <c:pt idx="19">
                  <c:v>-2.0509496090995945E-2</c:v>
                </c:pt>
                <c:pt idx="20">
                  <c:v>-2.0489682643627129E-2</c:v>
                </c:pt>
                <c:pt idx="21">
                  <c:v>-2.0489682643627129E-2</c:v>
                </c:pt>
                <c:pt idx="22">
                  <c:v>-2.0487481740471748E-2</c:v>
                </c:pt>
                <c:pt idx="23">
                  <c:v>-2.041052459561853E-2</c:v>
                </c:pt>
                <c:pt idx="24">
                  <c:v>-1.9956166411393299E-2</c:v>
                </c:pt>
                <c:pt idx="25">
                  <c:v>-1.9956166411393299E-2</c:v>
                </c:pt>
                <c:pt idx="26">
                  <c:v>-1.9914917435675854E-2</c:v>
                </c:pt>
                <c:pt idx="27">
                  <c:v>-1.9893224587360668E-2</c:v>
                </c:pt>
                <c:pt idx="28">
                  <c:v>-1.9893224587360668E-2</c:v>
                </c:pt>
                <c:pt idx="29">
                  <c:v>-1.9869376106237912E-2</c:v>
                </c:pt>
                <c:pt idx="30">
                  <c:v>-1.9852040739480412E-2</c:v>
                </c:pt>
                <c:pt idx="31">
                  <c:v>-1.9791426528297299E-2</c:v>
                </c:pt>
                <c:pt idx="32">
                  <c:v>-1.9752509184206988E-2</c:v>
                </c:pt>
                <c:pt idx="33">
                  <c:v>-1.9286352768162648E-2</c:v>
                </c:pt>
                <c:pt idx="34">
                  <c:v>-1.922021335271094E-2</c:v>
                </c:pt>
                <c:pt idx="35">
                  <c:v>-1.910739939931811E-2</c:v>
                </c:pt>
                <c:pt idx="36">
                  <c:v>-1.8931395608258319E-2</c:v>
                </c:pt>
                <c:pt idx="37">
                  <c:v>-1.8489721214343738E-2</c:v>
                </c:pt>
                <c:pt idx="38">
                  <c:v>-1.8433312685347997E-2</c:v>
                </c:pt>
                <c:pt idx="39">
                  <c:v>-1.8279153242743498E-2</c:v>
                </c:pt>
                <c:pt idx="40">
                  <c:v>-1.8260448268799721E-2</c:v>
                </c:pt>
                <c:pt idx="41">
                  <c:v>-1.7828769906416266E-2</c:v>
                </c:pt>
                <c:pt idx="42">
                  <c:v>-1.7773379428349279E-2</c:v>
                </c:pt>
                <c:pt idx="43">
                  <c:v>-1.7695568435404783E-2</c:v>
                </c:pt>
                <c:pt idx="44">
                  <c:v>-1.7695568435404783E-2</c:v>
                </c:pt>
                <c:pt idx="45">
                  <c:v>-1.7677164515183929E-2</c:v>
                </c:pt>
                <c:pt idx="46">
                  <c:v>-1.7677164515183929E-2</c:v>
                </c:pt>
                <c:pt idx="47">
                  <c:v>-1.7658770169109741E-2</c:v>
                </c:pt>
                <c:pt idx="48">
                  <c:v>-1.7656726943875982E-2</c:v>
                </c:pt>
                <c:pt idx="49">
                  <c:v>-1.7615887261062554E-2</c:v>
                </c:pt>
                <c:pt idx="50">
                  <c:v>-1.7562866356611345E-2</c:v>
                </c:pt>
                <c:pt idx="51">
                  <c:v>-1.7065161507051479E-2</c:v>
                </c:pt>
                <c:pt idx="52">
                  <c:v>-1.7029024920670419E-2</c:v>
                </c:pt>
                <c:pt idx="53">
                  <c:v>-1.6430415584141891E-2</c:v>
                </c:pt>
                <c:pt idx="54">
                  <c:v>-1.6394957698380001E-2</c:v>
                </c:pt>
                <c:pt idx="55">
                  <c:v>-1.6392988938731416E-2</c:v>
                </c:pt>
                <c:pt idx="56">
                  <c:v>-1.6392988938731416E-2</c:v>
                </c:pt>
                <c:pt idx="57">
                  <c:v>-1.6392988938731416E-2</c:v>
                </c:pt>
                <c:pt idx="58">
                  <c:v>-1.6392988938731416E-2</c:v>
                </c:pt>
                <c:pt idx="59">
                  <c:v>-1.6377243116719054E-2</c:v>
                </c:pt>
                <c:pt idx="60">
                  <c:v>-1.6377243116719054E-2</c:v>
                </c:pt>
                <c:pt idx="61">
                  <c:v>-1.5914204761986257E-2</c:v>
                </c:pt>
                <c:pt idx="62">
                  <c:v>-1.5823167452778071E-2</c:v>
                </c:pt>
                <c:pt idx="63">
                  <c:v>-1.5734319935987159E-2</c:v>
                </c:pt>
                <c:pt idx="64">
                  <c:v>-1.5664961558987618E-2</c:v>
                </c:pt>
                <c:pt idx="65">
                  <c:v>-1.5195112511851669E-2</c:v>
                </c:pt>
                <c:pt idx="66">
                  <c:v>-1.515912092464693E-2</c:v>
                </c:pt>
                <c:pt idx="67">
                  <c:v>-1.5089154498818704E-2</c:v>
                </c:pt>
                <c:pt idx="68">
                  <c:v>-1.5089154498818704E-2</c:v>
                </c:pt>
                <c:pt idx="69">
                  <c:v>-1.5055175286819579E-2</c:v>
                </c:pt>
                <c:pt idx="70">
                  <c:v>-1.5053288675713372E-2</c:v>
                </c:pt>
                <c:pt idx="71">
                  <c:v>-1.3953529275268248E-2</c:v>
                </c:pt>
                <c:pt idx="72">
                  <c:v>-1.3853809263901236E-2</c:v>
                </c:pt>
                <c:pt idx="73">
                  <c:v>-1.3479919300212372E-2</c:v>
                </c:pt>
                <c:pt idx="74">
                  <c:v>-1.3479919300212372E-2</c:v>
                </c:pt>
                <c:pt idx="75">
                  <c:v>-1.3364127410217485E-2</c:v>
                </c:pt>
                <c:pt idx="76">
                  <c:v>-1.3314401722377769E-2</c:v>
                </c:pt>
                <c:pt idx="77">
                  <c:v>-1.3298438145762512E-2</c:v>
                </c:pt>
                <c:pt idx="78">
                  <c:v>-1.3298438145762512E-2</c:v>
                </c:pt>
                <c:pt idx="79">
                  <c:v>-1.3298438145762512E-2</c:v>
                </c:pt>
                <c:pt idx="80">
                  <c:v>-1.3298438145762512E-2</c:v>
                </c:pt>
                <c:pt idx="81">
                  <c:v>-1.3248834912440638E-2</c:v>
                </c:pt>
                <c:pt idx="82">
                  <c:v>-1.3248834912440638E-2</c:v>
                </c:pt>
                <c:pt idx="83">
                  <c:v>-1.3248834912440638E-2</c:v>
                </c:pt>
                <c:pt idx="84">
                  <c:v>-1.3248834912440638E-2</c:v>
                </c:pt>
                <c:pt idx="85">
                  <c:v>-1.3232910696206119E-2</c:v>
                </c:pt>
                <c:pt idx="86">
                  <c:v>-1.2688522156670903E-2</c:v>
                </c:pt>
                <c:pt idx="87">
                  <c:v>-1.2608972200086152E-2</c:v>
                </c:pt>
                <c:pt idx="88">
                  <c:v>-1.2283046321690996E-2</c:v>
                </c:pt>
                <c:pt idx="89">
                  <c:v>-1.2267713574961583E-2</c:v>
                </c:pt>
                <c:pt idx="90">
                  <c:v>-1.2174221486900729E-2</c:v>
                </c:pt>
                <c:pt idx="91">
                  <c:v>-1.2174221486900729E-2</c:v>
                </c:pt>
                <c:pt idx="92">
                  <c:v>-1.2125069625448468E-2</c:v>
                </c:pt>
                <c:pt idx="93">
                  <c:v>-1.2125069625448468E-2</c:v>
                </c:pt>
                <c:pt idx="94">
                  <c:v>-1.2092920580638111E-2</c:v>
                </c:pt>
                <c:pt idx="95">
                  <c:v>-1.2092920580638111E-2</c:v>
                </c:pt>
                <c:pt idx="96">
                  <c:v>-1.1652293304445793E-2</c:v>
                </c:pt>
                <c:pt idx="97">
                  <c:v>-1.1652293304445793E-2</c:v>
                </c:pt>
                <c:pt idx="98">
                  <c:v>-1.1647314299334488E-2</c:v>
                </c:pt>
                <c:pt idx="99">
                  <c:v>-1.1617462608342217E-2</c:v>
                </c:pt>
                <c:pt idx="100">
                  <c:v>-1.1569448770150377E-2</c:v>
                </c:pt>
                <c:pt idx="101">
                  <c:v>-1.1554568135902384E-2</c:v>
                </c:pt>
                <c:pt idx="102">
                  <c:v>-1.1544653032040757E-2</c:v>
                </c:pt>
                <c:pt idx="103">
                  <c:v>-1.1529788354703873E-2</c:v>
                </c:pt>
                <c:pt idx="104">
                  <c:v>-1.1523184904625916E-2</c:v>
                </c:pt>
                <c:pt idx="105">
                  <c:v>-1.1513283275489228E-2</c:v>
                </c:pt>
                <c:pt idx="106">
                  <c:v>-1.1513283275489228E-2</c:v>
                </c:pt>
                <c:pt idx="107">
                  <c:v>-1.1513283275489228E-2</c:v>
                </c:pt>
                <c:pt idx="108">
                  <c:v>-1.1509983678038396E-2</c:v>
                </c:pt>
                <c:pt idx="109">
                  <c:v>-1.1201932557900345E-2</c:v>
                </c:pt>
                <c:pt idx="110">
                  <c:v>-1.1153161976108158E-2</c:v>
                </c:pt>
                <c:pt idx="111">
                  <c:v>-1.1141797480504711E-2</c:v>
                </c:pt>
                <c:pt idx="112">
                  <c:v>-1.1125572533729531E-2</c:v>
                </c:pt>
                <c:pt idx="113">
                  <c:v>-1.109315809998164E-2</c:v>
                </c:pt>
                <c:pt idx="114">
                  <c:v>-1.1091538619387331E-2</c:v>
                </c:pt>
                <c:pt idx="115">
                  <c:v>-1.1080205564808735E-2</c:v>
                </c:pt>
                <c:pt idx="116">
                  <c:v>-1.1065643004988848E-2</c:v>
                </c:pt>
                <c:pt idx="117">
                  <c:v>-1.1022012770409177E-2</c:v>
                </c:pt>
                <c:pt idx="118">
                  <c:v>-1.1005875291146742E-2</c:v>
                </c:pt>
                <c:pt idx="119">
                  <c:v>-1.0625291583668605E-2</c:v>
                </c:pt>
                <c:pt idx="120">
                  <c:v>-1.0614199301148743E-2</c:v>
                </c:pt>
                <c:pt idx="121">
                  <c:v>-1.0611031141365712E-2</c:v>
                </c:pt>
                <c:pt idx="122">
                  <c:v>-1.0609447238773209E-2</c:v>
                </c:pt>
                <c:pt idx="123">
                  <c:v>-1.0569888088746652E-2</c:v>
                </c:pt>
                <c:pt idx="124">
                  <c:v>-1.056830725933703E-2</c:v>
                </c:pt>
                <c:pt idx="125">
                  <c:v>-1.0565145955115809E-2</c:v>
                </c:pt>
                <c:pt idx="126">
                  <c:v>-1.0552505466204593E-2</c:v>
                </c:pt>
                <c:pt idx="127">
                  <c:v>-1.0550925936987728E-2</c:v>
                </c:pt>
                <c:pt idx="128">
                  <c:v>-1.052251462317156E-2</c:v>
                </c:pt>
                <c:pt idx="129">
                  <c:v>-1.0520937339742183E-2</c:v>
                </c:pt>
                <c:pt idx="130">
                  <c:v>-1.0467380031751631E-2</c:v>
                </c:pt>
                <c:pt idx="131">
                  <c:v>-1.0453225968856131E-2</c:v>
                </c:pt>
                <c:pt idx="132">
                  <c:v>-1.0097849885313447E-2</c:v>
                </c:pt>
                <c:pt idx="133">
                  <c:v>-1.0056172776653513E-2</c:v>
                </c:pt>
                <c:pt idx="134">
                  <c:v>-1.0056172776653513E-2</c:v>
                </c:pt>
                <c:pt idx="135">
                  <c:v>-1.0056172776653513E-2</c:v>
                </c:pt>
                <c:pt idx="136">
                  <c:v>-1.0051547305772778E-2</c:v>
                </c:pt>
                <c:pt idx="137">
                  <c:v>-9.9838292843078373E-3</c:v>
                </c:pt>
                <c:pt idx="138">
                  <c:v>-9.9700060613693332E-3</c:v>
                </c:pt>
                <c:pt idx="139">
                  <c:v>-9.9423883379323175E-3</c:v>
                </c:pt>
                <c:pt idx="140">
                  <c:v>-9.6109475806126655E-3</c:v>
                </c:pt>
                <c:pt idx="141">
                  <c:v>-9.5928662503469569E-3</c:v>
                </c:pt>
                <c:pt idx="142">
                  <c:v>-9.5687842866451853E-3</c:v>
                </c:pt>
                <c:pt idx="143">
                  <c:v>-9.5402262560303954E-3</c:v>
                </c:pt>
                <c:pt idx="144">
                  <c:v>-9.5237121622500313E-3</c:v>
                </c:pt>
                <c:pt idx="145">
                  <c:v>-9.5222115901933187E-3</c:v>
                </c:pt>
                <c:pt idx="146">
                  <c:v>-9.5087117606532899E-3</c:v>
                </c:pt>
                <c:pt idx="147">
                  <c:v>-9.5087117606532899E-3</c:v>
                </c:pt>
                <c:pt idx="148">
                  <c:v>-9.4952215052599223E-3</c:v>
                </c:pt>
                <c:pt idx="149">
                  <c:v>-9.4847357035615434E-3</c:v>
                </c:pt>
                <c:pt idx="150">
                  <c:v>-9.4712624688733614E-3</c:v>
                </c:pt>
                <c:pt idx="151">
                  <c:v>-9.4577988083318441E-3</c:v>
                </c:pt>
                <c:pt idx="152">
                  <c:v>-9.430900209688807E-3</c:v>
                </c:pt>
                <c:pt idx="153">
                  <c:v>-9.1758005332295608E-3</c:v>
                </c:pt>
                <c:pt idx="154">
                  <c:v>-9.1758005332295608E-3</c:v>
                </c:pt>
                <c:pt idx="155">
                  <c:v>-9.1493061763346165E-3</c:v>
                </c:pt>
                <c:pt idx="156">
                  <c:v>-9.1022996568835106E-3</c:v>
                </c:pt>
                <c:pt idx="157">
                  <c:v>-9.0949658216583698E-3</c:v>
                </c:pt>
                <c:pt idx="158">
                  <c:v>-9.0949658216583698E-3</c:v>
                </c:pt>
                <c:pt idx="159">
                  <c:v>-9.0934994092113659E-3</c:v>
                </c:pt>
                <c:pt idx="160">
                  <c:v>-9.0803070161587004E-3</c:v>
                </c:pt>
                <c:pt idx="161">
                  <c:v>-9.0671241972527013E-3</c:v>
                </c:pt>
                <c:pt idx="162">
                  <c:v>-9.0671241972527013E-3</c:v>
                </c:pt>
                <c:pt idx="163">
                  <c:v>-9.0671241972527013E-3</c:v>
                </c:pt>
                <c:pt idx="164">
                  <c:v>-9.0656600305931874E-3</c:v>
                </c:pt>
                <c:pt idx="165">
                  <c:v>-9.0656600305931874E-3</c:v>
                </c:pt>
                <c:pt idx="166">
                  <c:v>-9.0627320518721841E-3</c:v>
                </c:pt>
                <c:pt idx="167">
                  <c:v>-9.053950952493367E-3</c:v>
                </c:pt>
                <c:pt idx="168">
                  <c:v>-9.053950952493367E-3</c:v>
                </c:pt>
                <c:pt idx="169">
                  <c:v>-9.053950952493367E-3</c:v>
                </c:pt>
                <c:pt idx="170">
                  <c:v>-9.0524878496279285E-3</c:v>
                </c:pt>
                <c:pt idx="171">
                  <c:v>-9.0130287516121399E-3</c:v>
                </c:pt>
                <c:pt idx="172">
                  <c:v>-9.0130287516121399E-3</c:v>
                </c:pt>
                <c:pt idx="173">
                  <c:v>-8.9984361377437386E-3</c:v>
                </c:pt>
                <c:pt idx="174">
                  <c:v>-8.9940606584703788E-3</c:v>
                </c:pt>
                <c:pt idx="175">
                  <c:v>-8.9853128913058803E-3</c:v>
                </c:pt>
                <c:pt idx="176">
                  <c:v>-8.9853128913058803E-3</c:v>
                </c:pt>
                <c:pt idx="177">
                  <c:v>-8.9853128913058803E-3</c:v>
                </c:pt>
                <c:pt idx="178">
                  <c:v>-8.9692863698094E-3</c:v>
                </c:pt>
                <c:pt idx="179">
                  <c:v>-8.9590951208701579E-3</c:v>
                </c:pt>
                <c:pt idx="180">
                  <c:v>-8.9445462407581298E-3</c:v>
                </c:pt>
                <c:pt idx="181">
                  <c:v>-8.9445462407581298E-3</c:v>
                </c:pt>
                <c:pt idx="182">
                  <c:v>-8.9445462407581298E-3</c:v>
                </c:pt>
                <c:pt idx="183">
                  <c:v>-8.6403207471421849E-3</c:v>
                </c:pt>
                <c:pt idx="184">
                  <c:v>-8.6246049717146334E-3</c:v>
                </c:pt>
                <c:pt idx="185">
                  <c:v>-8.6174661654030461E-3</c:v>
                </c:pt>
                <c:pt idx="186">
                  <c:v>-8.6046237606007044E-3</c:v>
                </c:pt>
                <c:pt idx="187">
                  <c:v>-8.5917909299450292E-3</c:v>
                </c:pt>
                <c:pt idx="188">
                  <c:v>-8.5917909299450292E-3</c:v>
                </c:pt>
                <c:pt idx="189">
                  <c:v>-8.5917909299450292E-3</c:v>
                </c:pt>
                <c:pt idx="190">
                  <c:v>-8.5917909299450292E-3</c:v>
                </c:pt>
                <c:pt idx="191">
                  <c:v>-8.5789676734360186E-3</c:v>
                </c:pt>
                <c:pt idx="192">
                  <c:v>-8.5647308395856766E-3</c:v>
                </c:pt>
                <c:pt idx="193">
                  <c:v>-8.5647308395856766E-3</c:v>
                </c:pt>
                <c:pt idx="194">
                  <c:v>-8.547662241278349E-3</c:v>
                </c:pt>
                <c:pt idx="195">
                  <c:v>-8.5391343248891315E-3</c:v>
                </c:pt>
                <c:pt idx="196">
                  <c:v>-8.5391343248891315E-3</c:v>
                </c:pt>
                <c:pt idx="197">
                  <c:v>-8.5263504287608569E-3</c:v>
                </c:pt>
                <c:pt idx="198">
                  <c:v>-8.5249305868544227E-3</c:v>
                </c:pt>
                <c:pt idx="199">
                  <c:v>-8.5121573286668882E-3</c:v>
                </c:pt>
                <c:pt idx="200">
                  <c:v>-8.5121573286668882E-3</c:v>
                </c:pt>
                <c:pt idx="201">
                  <c:v>-8.4993936446260167E-3</c:v>
                </c:pt>
                <c:pt idx="202">
                  <c:v>-8.4993936446260167E-3</c:v>
                </c:pt>
                <c:pt idx="203">
                  <c:v>-8.4979760485070707E-3</c:v>
                </c:pt>
                <c:pt idx="204">
                  <c:v>-8.4951412108672086E-3</c:v>
                </c:pt>
                <c:pt idx="205">
                  <c:v>-8.4866395347318133E-3</c:v>
                </c:pt>
                <c:pt idx="206">
                  <c:v>-8.4866395347318133E-3</c:v>
                </c:pt>
                <c:pt idx="207">
                  <c:v>-8.1945454065835768E-3</c:v>
                </c:pt>
                <c:pt idx="208">
                  <c:v>-8.1931534597217501E-3</c:v>
                </c:pt>
                <c:pt idx="209">
                  <c:v>-8.180631256935661E-3</c:v>
                </c:pt>
                <c:pt idx="210">
                  <c:v>-8.180631256935661E-3</c:v>
                </c:pt>
                <c:pt idx="211">
                  <c:v>-8.1667289272218998E-3</c:v>
                </c:pt>
                <c:pt idx="212">
                  <c:v>-8.159782194840327E-3</c:v>
                </c:pt>
                <c:pt idx="213">
                  <c:v>-8.1542269365232154E-3</c:v>
                </c:pt>
                <c:pt idx="214">
                  <c:v>-8.1514500165607105E-3</c:v>
                </c:pt>
                <c:pt idx="215">
                  <c:v>-8.150755860444673E-3</c:v>
                </c:pt>
                <c:pt idx="216">
                  <c:v>-8.1417345199711992E-3</c:v>
                </c:pt>
                <c:pt idx="217">
                  <c:v>-8.1403470646843491E-3</c:v>
                </c:pt>
                <c:pt idx="218">
                  <c:v>-8.1153930816084581E-3</c:v>
                </c:pt>
                <c:pt idx="219">
                  <c:v>-8.1140078721090979E-3</c:v>
                </c:pt>
                <c:pt idx="220">
                  <c:v>-8.1029304512905114E-3</c:v>
                </c:pt>
                <c:pt idx="221">
                  <c:v>-8.1029304512905114E-3</c:v>
                </c:pt>
                <c:pt idx="222">
                  <c:v>-8.1029304512905114E-3</c:v>
                </c:pt>
                <c:pt idx="223">
                  <c:v>-8.1029304512905114E-3</c:v>
                </c:pt>
                <c:pt idx="224">
                  <c:v>-8.1029304512905114E-3</c:v>
                </c:pt>
                <c:pt idx="225">
                  <c:v>-8.1029304512905114E-3</c:v>
                </c:pt>
                <c:pt idx="226">
                  <c:v>-8.1029304512905114E-3</c:v>
                </c:pt>
                <c:pt idx="227">
                  <c:v>-8.0904773951192277E-3</c:v>
                </c:pt>
                <c:pt idx="228">
                  <c:v>-8.0904773951192277E-3</c:v>
                </c:pt>
                <c:pt idx="229">
                  <c:v>-8.0517957809563834E-3</c:v>
                </c:pt>
                <c:pt idx="230">
                  <c:v>-8.0517957809563834E-3</c:v>
                </c:pt>
                <c:pt idx="231">
                  <c:v>-8.0393820851658374E-3</c:v>
                </c:pt>
                <c:pt idx="232">
                  <c:v>-8.0393820851658374E-3</c:v>
                </c:pt>
                <c:pt idx="233">
                  <c:v>-8.0352463141571354E-3</c:v>
                </c:pt>
                <c:pt idx="234">
                  <c:v>-8.0269779635219543E-3</c:v>
                </c:pt>
                <c:pt idx="235">
                  <c:v>-8.0256003187804542E-3</c:v>
                </c:pt>
                <c:pt idx="236">
                  <c:v>-8.0132068350773113E-3</c:v>
                </c:pt>
                <c:pt idx="237">
                  <c:v>-8.0132068350773113E-3</c:v>
                </c:pt>
                <c:pt idx="238">
                  <c:v>-8.0008229255208348E-3</c:v>
                </c:pt>
                <c:pt idx="239">
                  <c:v>-7.9705914525804705E-3</c:v>
                </c:pt>
                <c:pt idx="240">
                  <c:v>-7.9623564341596079E-3</c:v>
                </c:pt>
                <c:pt idx="241">
                  <c:v>-7.7078313262605889E-3</c:v>
                </c:pt>
                <c:pt idx="242">
                  <c:v>-7.6997331826772382E-3</c:v>
                </c:pt>
                <c:pt idx="243">
                  <c:v>-7.691639294270183E-3</c:v>
                </c:pt>
                <c:pt idx="244">
                  <c:v>-7.691639294270183E-3</c:v>
                </c:pt>
                <c:pt idx="245">
                  <c:v>-7.6754642829849583E-3</c:v>
                </c:pt>
                <c:pt idx="246">
                  <c:v>-7.6418210100028744E-3</c:v>
                </c:pt>
                <c:pt idx="247">
                  <c:v>-7.6418210100028744E-3</c:v>
                </c:pt>
                <c:pt idx="248">
                  <c:v>-7.6418210100028744E-3</c:v>
                </c:pt>
                <c:pt idx="249">
                  <c:v>-7.6418210100028744E-3</c:v>
                </c:pt>
                <c:pt idx="250">
                  <c:v>-7.6418210100028744E-3</c:v>
                </c:pt>
                <c:pt idx="251">
                  <c:v>-7.6297275162285818E-3</c:v>
                </c:pt>
                <c:pt idx="252">
                  <c:v>-7.6163015298612571E-3</c:v>
                </c:pt>
                <c:pt idx="253">
                  <c:v>-7.6136177509798907E-3</c:v>
                </c:pt>
                <c:pt idx="254">
                  <c:v>-7.5921645406341453E-3</c:v>
                </c:pt>
                <c:pt idx="255">
                  <c:v>-7.5894850169290753E-3</c:v>
                </c:pt>
                <c:pt idx="256">
                  <c:v>-7.5760944903642156E-3</c:v>
                </c:pt>
                <c:pt idx="257">
                  <c:v>-7.5640531224995455E-3</c:v>
                </c:pt>
                <c:pt idx="258">
                  <c:v>-7.3753343113310303E-3</c:v>
                </c:pt>
                <c:pt idx="259">
                  <c:v>-7.3028793420788782E-3</c:v>
                </c:pt>
                <c:pt idx="260">
                  <c:v>-7.2792444636546631E-3</c:v>
                </c:pt>
                <c:pt idx="261">
                  <c:v>-7.2687523659754208E-3</c:v>
                </c:pt>
                <c:pt idx="262">
                  <c:v>-7.2425552175929492E-3</c:v>
                </c:pt>
                <c:pt idx="263">
                  <c:v>-7.1824812029137345E-3</c:v>
                </c:pt>
                <c:pt idx="264">
                  <c:v>-7.1811780237574091E-3</c:v>
                </c:pt>
                <c:pt idx="265">
                  <c:v>-7.1811780237574091E-3</c:v>
                </c:pt>
                <c:pt idx="266">
                  <c:v>-7.1811780237574091E-3</c:v>
                </c:pt>
                <c:pt idx="267">
                  <c:v>-7.1785720200427811E-3</c:v>
                </c:pt>
                <c:pt idx="268">
                  <c:v>-7.1772691954844802E-3</c:v>
                </c:pt>
                <c:pt idx="269">
                  <c:v>-7.0967249161838332E-3</c:v>
                </c:pt>
                <c:pt idx="270">
                  <c:v>-7.0850707693620729E-3</c:v>
                </c:pt>
                <c:pt idx="271">
                  <c:v>-6.8629129815777909E-3</c:v>
                </c:pt>
                <c:pt idx="272">
                  <c:v>-6.8616391158581687E-3</c:v>
                </c:pt>
                <c:pt idx="273">
                  <c:v>-6.842545313984821E-3</c:v>
                </c:pt>
                <c:pt idx="274">
                  <c:v>-6.8400014831238483E-3</c:v>
                </c:pt>
                <c:pt idx="275">
                  <c:v>-6.8374581250602411E-3</c:v>
                </c:pt>
                <c:pt idx="276">
                  <c:v>-6.827289420779474E-3</c:v>
                </c:pt>
                <c:pt idx="277">
                  <c:v>-6.8260188646414154E-3</c:v>
                </c:pt>
                <c:pt idx="278">
                  <c:v>-6.7563203040341612E-3</c:v>
                </c:pt>
                <c:pt idx="279">
                  <c:v>-6.7323257135978535E-3</c:v>
                </c:pt>
                <c:pt idx="280">
                  <c:v>-6.7121528385197544E-3</c:v>
                </c:pt>
                <c:pt idx="281">
                  <c:v>-6.7121528385197544E-3</c:v>
                </c:pt>
                <c:pt idx="282">
                  <c:v>-6.7083737931238454E-3</c:v>
                </c:pt>
                <c:pt idx="283">
                  <c:v>-6.7083737931238454E-3</c:v>
                </c:pt>
                <c:pt idx="284">
                  <c:v>-6.4724385420345991E-3</c:v>
                </c:pt>
                <c:pt idx="285">
                  <c:v>-6.4292101702887921E-3</c:v>
                </c:pt>
                <c:pt idx="286">
                  <c:v>-6.4292101702887921E-3</c:v>
                </c:pt>
                <c:pt idx="287">
                  <c:v>-6.4292101702887921E-3</c:v>
                </c:pt>
                <c:pt idx="288">
                  <c:v>-6.4292101702887921E-3</c:v>
                </c:pt>
                <c:pt idx="289">
                  <c:v>-6.4267443509932395E-3</c:v>
                </c:pt>
                <c:pt idx="290">
                  <c:v>-6.425511618644476E-3</c:v>
                </c:pt>
                <c:pt idx="291">
                  <c:v>-6.4021121618928626E-3</c:v>
                </c:pt>
                <c:pt idx="292">
                  <c:v>-6.4021121618928626E-3</c:v>
                </c:pt>
                <c:pt idx="293">
                  <c:v>-6.3922725245789663E-3</c:v>
                </c:pt>
                <c:pt idx="294">
                  <c:v>-6.3910431018117655E-3</c:v>
                </c:pt>
                <c:pt idx="295">
                  <c:v>-6.3713884126470124E-3</c:v>
                </c:pt>
                <c:pt idx="296">
                  <c:v>-6.3456375535624662E-3</c:v>
                </c:pt>
                <c:pt idx="297">
                  <c:v>-6.338289739399261E-3</c:v>
                </c:pt>
                <c:pt idx="298">
                  <c:v>-6.3346174280087698E-3</c:v>
                </c:pt>
                <c:pt idx="299">
                  <c:v>-6.2820978638938466E-3</c:v>
                </c:pt>
                <c:pt idx="300">
                  <c:v>-6.0383028937815129E-3</c:v>
                </c:pt>
                <c:pt idx="301">
                  <c:v>-6.0383028937815129E-3</c:v>
                </c:pt>
                <c:pt idx="302">
                  <c:v>-6.0383028937815129E-3</c:v>
                </c:pt>
                <c:pt idx="303">
                  <c:v>-6.0287469348873305E-3</c:v>
                </c:pt>
                <c:pt idx="304">
                  <c:v>-6.0036985344896036E-3</c:v>
                </c:pt>
                <c:pt idx="305">
                  <c:v>-5.9929794626588295E-3</c:v>
                </c:pt>
                <c:pt idx="306">
                  <c:v>-5.9501989168023869E-3</c:v>
                </c:pt>
                <c:pt idx="307">
                  <c:v>-5.9490127549941939E-3</c:v>
                </c:pt>
                <c:pt idx="308">
                  <c:v>-5.9087535821238301E-3</c:v>
                </c:pt>
                <c:pt idx="309">
                  <c:v>-5.9087535821238301E-3</c:v>
                </c:pt>
                <c:pt idx="310">
                  <c:v>-5.9087535821238301E-3</c:v>
                </c:pt>
                <c:pt idx="311">
                  <c:v>-5.8981196138189708E-3</c:v>
                </c:pt>
                <c:pt idx="312">
                  <c:v>-5.8981196138189708E-3</c:v>
                </c:pt>
                <c:pt idx="313">
                  <c:v>-5.886315322417685E-3</c:v>
                </c:pt>
                <c:pt idx="314">
                  <c:v>-5.8533261885437872E-3</c:v>
                </c:pt>
                <c:pt idx="315">
                  <c:v>-5.8427422185604021E-3</c:v>
                </c:pt>
                <c:pt idx="316">
                  <c:v>-5.7176441205382521E-3</c:v>
                </c:pt>
                <c:pt idx="317">
                  <c:v>-5.6619650491442942E-3</c:v>
                </c:pt>
                <c:pt idx="318">
                  <c:v>-5.6400006505984146E-3</c:v>
                </c:pt>
                <c:pt idx="319">
                  <c:v>-5.6296113549305594E-3</c:v>
                </c:pt>
                <c:pt idx="320">
                  <c:v>-5.6111651358337926E-3</c:v>
                </c:pt>
                <c:pt idx="321">
                  <c:v>-5.6077098384343825E-3</c:v>
                </c:pt>
                <c:pt idx="322">
                  <c:v>-5.5892995519374461E-3</c:v>
                </c:pt>
                <c:pt idx="323">
                  <c:v>-5.5789570632088451E-3</c:v>
                </c:pt>
                <c:pt idx="324">
                  <c:v>-5.5789570632088451E-3</c:v>
                </c:pt>
                <c:pt idx="325">
                  <c:v>-5.5365385305198023E-3</c:v>
                </c:pt>
                <c:pt idx="326">
                  <c:v>-5.5148189228102686E-3</c:v>
                </c:pt>
                <c:pt idx="327">
                  <c:v>-5.4942818127293406E-3</c:v>
                </c:pt>
                <c:pt idx="328">
                  <c:v>-5.4942818127293406E-3</c:v>
                </c:pt>
                <c:pt idx="329">
                  <c:v>-5.2485951505000759E-3</c:v>
                </c:pt>
                <c:pt idx="330">
                  <c:v>-5.2385728637877266E-3</c:v>
                </c:pt>
                <c:pt idx="331">
                  <c:v>-5.2385728637877266E-3</c:v>
                </c:pt>
                <c:pt idx="332">
                  <c:v>-5.2174461439753973E-3</c:v>
                </c:pt>
                <c:pt idx="333">
                  <c:v>-5.2174461439753973E-3</c:v>
                </c:pt>
                <c:pt idx="334">
                  <c:v>-5.2174461439753973E-3</c:v>
                </c:pt>
                <c:pt idx="335">
                  <c:v>-5.197470717165505E-3</c:v>
                </c:pt>
                <c:pt idx="336">
                  <c:v>-5.1874973649805563E-3</c:v>
                </c:pt>
                <c:pt idx="337">
                  <c:v>-5.1863898057344926E-3</c:v>
                </c:pt>
                <c:pt idx="338">
                  <c:v>-5.1775335869422732E-3</c:v>
                </c:pt>
                <c:pt idx="339">
                  <c:v>-5.155426135777361E-3</c:v>
                </c:pt>
                <c:pt idx="340">
                  <c:v>-4.9380326194384773E-3</c:v>
                </c:pt>
                <c:pt idx="341">
                  <c:v>-4.9164428813895438E-3</c:v>
                </c:pt>
                <c:pt idx="342">
                  <c:v>-4.8992051323607632E-3</c:v>
                </c:pt>
                <c:pt idx="343">
                  <c:v>-4.8873717325056973E-3</c:v>
                </c:pt>
                <c:pt idx="344">
                  <c:v>-4.8594587321860961E-3</c:v>
                </c:pt>
                <c:pt idx="345">
                  <c:v>-4.8487442387138823E-3</c:v>
                </c:pt>
                <c:pt idx="346">
                  <c:v>-4.8487442387138823E-3</c:v>
                </c:pt>
                <c:pt idx="347">
                  <c:v>-4.8391113006325918E-3</c:v>
                </c:pt>
                <c:pt idx="348">
                  <c:v>-4.829487936697967E-3</c:v>
                </c:pt>
                <c:pt idx="349">
                  <c:v>-4.8198741469100076E-3</c:v>
                </c:pt>
                <c:pt idx="350">
                  <c:v>-4.7889615076526643E-3</c:v>
                </c:pt>
                <c:pt idx="351">
                  <c:v>-4.760270133253211E-3</c:v>
                </c:pt>
                <c:pt idx="352">
                  <c:v>-4.5763966947667571E-3</c:v>
                </c:pt>
                <c:pt idx="353">
                  <c:v>-4.5608045483867673E-3</c:v>
                </c:pt>
                <c:pt idx="354">
                  <c:v>-4.5576893104929917E-3</c:v>
                </c:pt>
                <c:pt idx="355">
                  <c:v>-4.5566511342604154E-3</c:v>
                </c:pt>
                <c:pt idx="356">
                  <c:v>-4.5483499795761061E-3</c:v>
                </c:pt>
                <c:pt idx="357">
                  <c:v>-4.5214234709610645E-3</c:v>
                </c:pt>
                <c:pt idx="358">
                  <c:v>-4.5214234709610645E-3</c:v>
                </c:pt>
                <c:pt idx="359">
                  <c:v>-4.5214234709610645E-3</c:v>
                </c:pt>
                <c:pt idx="360">
                  <c:v>-4.5214234709610645E-3</c:v>
                </c:pt>
                <c:pt idx="361">
                  <c:v>-4.5214234709610645E-3</c:v>
                </c:pt>
                <c:pt idx="362">
                  <c:v>-4.5214234709610645E-3</c:v>
                </c:pt>
                <c:pt idx="363">
                  <c:v>-4.5214234709610645E-3</c:v>
                </c:pt>
                <c:pt idx="364">
                  <c:v>-4.5214234709610645E-3</c:v>
                </c:pt>
                <c:pt idx="365">
                  <c:v>-4.5214234709610645E-3</c:v>
                </c:pt>
                <c:pt idx="366">
                  <c:v>-4.5214234709610645E-3</c:v>
                </c:pt>
                <c:pt idx="367">
                  <c:v>-4.5214234709610645E-3</c:v>
                </c:pt>
                <c:pt idx="368">
                  <c:v>-4.5214234709610645E-3</c:v>
                </c:pt>
                <c:pt idx="369">
                  <c:v>-4.5214234709610645E-3</c:v>
                </c:pt>
                <c:pt idx="370">
                  <c:v>-4.5028288488591353E-3</c:v>
                </c:pt>
                <c:pt idx="371">
                  <c:v>-4.4987019113852901E-3</c:v>
                </c:pt>
                <c:pt idx="372">
                  <c:v>-4.4904537100059934E-3</c:v>
                </c:pt>
                <c:pt idx="373">
                  <c:v>-4.4708945498612724E-3</c:v>
                </c:pt>
                <c:pt idx="374">
                  <c:v>-4.4360004451037697E-3</c:v>
                </c:pt>
                <c:pt idx="375">
                  <c:v>-4.271616831652671E-3</c:v>
                </c:pt>
                <c:pt idx="376">
                  <c:v>-4.2535434686469678E-3</c:v>
                </c:pt>
                <c:pt idx="377">
                  <c:v>-4.2535434686469678E-3</c:v>
                </c:pt>
                <c:pt idx="378">
                  <c:v>-4.2075299748409291E-3</c:v>
                </c:pt>
                <c:pt idx="379">
                  <c:v>-4.2065324591818451E-3</c:v>
                </c:pt>
                <c:pt idx="380">
                  <c:v>-4.2055350617221038E-3</c:v>
                </c:pt>
                <c:pt idx="381">
                  <c:v>-4.1756681006236756E-3</c:v>
                </c:pt>
                <c:pt idx="382">
                  <c:v>-4.1597825520622031E-3</c:v>
                </c:pt>
                <c:pt idx="383">
                  <c:v>-4.1518511249182552E-3</c:v>
                </c:pt>
                <c:pt idx="384">
                  <c:v>-3.8751864788060604E-3</c:v>
                </c:pt>
                <c:pt idx="385">
                  <c:v>-3.8312717325085462E-3</c:v>
                </c:pt>
                <c:pt idx="386">
                  <c:v>-3.8312717325085462E-3</c:v>
                </c:pt>
                <c:pt idx="387">
                  <c:v>-3.8132060210442835E-3</c:v>
                </c:pt>
                <c:pt idx="388">
                  <c:v>-3.7961304968799274E-3</c:v>
                </c:pt>
                <c:pt idx="389">
                  <c:v>-3.7790932693022336E-3</c:v>
                </c:pt>
                <c:pt idx="390">
                  <c:v>-3.5932893543874243E-3</c:v>
                </c:pt>
                <c:pt idx="391">
                  <c:v>-3.5840759925528688E-3</c:v>
                </c:pt>
                <c:pt idx="392">
                  <c:v>-3.5757940729454715E-3</c:v>
                </c:pt>
                <c:pt idx="393">
                  <c:v>-3.5583414614658178E-3</c:v>
                </c:pt>
                <c:pt idx="394">
                  <c:v>-3.5583414614658178E-3</c:v>
                </c:pt>
                <c:pt idx="395">
                  <c:v>-3.5583414614658178E-3</c:v>
                </c:pt>
                <c:pt idx="396">
                  <c:v>-3.5583414614658178E-3</c:v>
                </c:pt>
                <c:pt idx="397">
                  <c:v>-3.5583414614658178E-3</c:v>
                </c:pt>
                <c:pt idx="398">
                  <c:v>-3.5583414614658178E-3</c:v>
                </c:pt>
                <c:pt idx="399">
                  <c:v>-3.5583414614658178E-3</c:v>
                </c:pt>
                <c:pt idx="400">
                  <c:v>-3.5583414614658178E-3</c:v>
                </c:pt>
                <c:pt idx="401">
                  <c:v>-3.5583414614658178E-3</c:v>
                </c:pt>
                <c:pt idx="402">
                  <c:v>-3.5583414614658178E-3</c:v>
                </c:pt>
                <c:pt idx="403">
                  <c:v>-3.5583414614658178E-3</c:v>
                </c:pt>
                <c:pt idx="404">
                  <c:v>-3.5583414614658178E-3</c:v>
                </c:pt>
                <c:pt idx="405">
                  <c:v>-3.5583414614658178E-3</c:v>
                </c:pt>
                <c:pt idx="406">
                  <c:v>-3.5583414614658178E-3</c:v>
                </c:pt>
                <c:pt idx="407">
                  <c:v>-3.5418467688658286E-3</c:v>
                </c:pt>
                <c:pt idx="408">
                  <c:v>-3.5409315199484625E-3</c:v>
                </c:pt>
                <c:pt idx="409">
                  <c:v>-3.5409315199484625E-3</c:v>
                </c:pt>
                <c:pt idx="410">
                  <c:v>-3.5326995986625399E-3</c:v>
                </c:pt>
                <c:pt idx="411">
                  <c:v>-3.5326995986625399E-3</c:v>
                </c:pt>
                <c:pt idx="412">
                  <c:v>-3.5226513634628717E-3</c:v>
                </c:pt>
                <c:pt idx="413">
                  <c:v>-3.5226513634628717E-3</c:v>
                </c:pt>
                <c:pt idx="414">
                  <c:v>-3.5080612796847647E-3</c:v>
                </c:pt>
                <c:pt idx="415">
                  <c:v>-3.5053290076576035E-3</c:v>
                </c:pt>
                <c:pt idx="416">
                  <c:v>-3.4717184535020306E-3</c:v>
                </c:pt>
                <c:pt idx="417">
                  <c:v>-3.4635673805657268E-3</c:v>
                </c:pt>
                <c:pt idx="418">
                  <c:v>-3.3211437624300739E-3</c:v>
                </c:pt>
                <c:pt idx="419">
                  <c:v>-3.3211437624300739E-3</c:v>
                </c:pt>
                <c:pt idx="420">
                  <c:v>-3.3202574723513872E-3</c:v>
                </c:pt>
                <c:pt idx="421">
                  <c:v>-3.3016726847468667E-3</c:v>
                </c:pt>
                <c:pt idx="422">
                  <c:v>-3.2963723195779549E-3</c:v>
                </c:pt>
                <c:pt idx="423">
                  <c:v>-3.280496755128994E-3</c:v>
                </c:pt>
                <c:pt idx="424">
                  <c:v>-3.2760936725775322E-3</c:v>
                </c:pt>
                <c:pt idx="425">
                  <c:v>-3.2743332669523386E-3</c:v>
                </c:pt>
                <c:pt idx="426">
                  <c:v>-3.2602670426559724E-3</c:v>
                </c:pt>
                <c:pt idx="427">
                  <c:v>-3.2550000097013765E-3</c:v>
                </c:pt>
                <c:pt idx="428">
                  <c:v>-3.2523680889151902E-3</c:v>
                </c:pt>
                <c:pt idx="429">
                  <c:v>-3.2514910183851441E-3</c:v>
                </c:pt>
                <c:pt idx="430">
                  <c:v>-3.247107438725038E-3</c:v>
                </c:pt>
                <c:pt idx="431">
                  <c:v>-3.247107438725038E-3</c:v>
                </c:pt>
                <c:pt idx="432">
                  <c:v>-3.247107438725038E-3</c:v>
                </c:pt>
                <c:pt idx="433">
                  <c:v>-3.246231077391042E-3</c:v>
                </c:pt>
                <c:pt idx="434">
                  <c:v>-3.246231077391042E-3</c:v>
                </c:pt>
                <c:pt idx="435">
                  <c:v>-3.246231077391042E-3</c:v>
                </c:pt>
                <c:pt idx="436">
                  <c:v>-3.246231077391042E-3</c:v>
                </c:pt>
                <c:pt idx="437">
                  <c:v>-3.246231077391042E-3</c:v>
                </c:pt>
                <c:pt idx="438">
                  <c:v>-3.246231077391042E-3</c:v>
                </c:pt>
                <c:pt idx="439">
                  <c:v>-3.246231077391042E-3</c:v>
                </c:pt>
                <c:pt idx="440">
                  <c:v>-3.246231077391042E-3</c:v>
                </c:pt>
                <c:pt idx="441">
                  <c:v>-3.246231077391042E-3</c:v>
                </c:pt>
                <c:pt idx="442">
                  <c:v>-3.2383491443554427E-3</c:v>
                </c:pt>
                <c:pt idx="443">
                  <c:v>-3.2383491443554427E-3</c:v>
                </c:pt>
                <c:pt idx="444">
                  <c:v>-3.236598903873622E-3</c:v>
                </c:pt>
                <c:pt idx="445">
                  <c:v>-3.2357239609317238E-3</c:v>
                </c:pt>
                <c:pt idx="446">
                  <c:v>-3.2304767854665086E-3</c:v>
                </c:pt>
                <c:pt idx="447">
                  <c:v>-3.2278547934250119E-3</c:v>
                </c:pt>
                <c:pt idx="448">
                  <c:v>-3.2226140007242401E-3</c:v>
                </c:pt>
                <c:pt idx="449">
                  <c:v>-3.2147607901286371E-3</c:v>
                </c:pt>
                <c:pt idx="450">
                  <c:v>-3.2138888021702779E-3</c:v>
                </c:pt>
                <c:pt idx="451">
                  <c:v>-3.1817083418480933E-3</c:v>
                </c:pt>
                <c:pt idx="452">
                  <c:v>-3.0038136895298049E-3</c:v>
                </c:pt>
                <c:pt idx="453">
                  <c:v>-3.0038136895298049E-3</c:v>
                </c:pt>
                <c:pt idx="454">
                  <c:v>-2.9937065596422853E-3</c:v>
                </c:pt>
                <c:pt idx="455">
                  <c:v>-2.9501056805007033E-3</c:v>
                </c:pt>
                <c:pt idx="456">
                  <c:v>-2.9417575378462785E-3</c:v>
                </c:pt>
                <c:pt idx="457">
                  <c:v>-2.9259286307214689E-3</c:v>
                </c:pt>
                <c:pt idx="458">
                  <c:v>-2.740920294744484E-3</c:v>
                </c:pt>
                <c:pt idx="459">
                  <c:v>-2.7401150894140994E-3</c:v>
                </c:pt>
                <c:pt idx="460">
                  <c:v>-2.7336777019473174E-3</c:v>
                </c:pt>
                <c:pt idx="461">
                  <c:v>-2.7328735604110065E-3</c:v>
                </c:pt>
                <c:pt idx="462">
                  <c:v>-2.7160138921963786E-3</c:v>
                </c:pt>
                <c:pt idx="463">
                  <c:v>-2.7104055863269743E-3</c:v>
                </c:pt>
                <c:pt idx="464">
                  <c:v>-2.6736950898968064E-3</c:v>
                </c:pt>
                <c:pt idx="465">
                  <c:v>-2.6736950898968064E-3</c:v>
                </c:pt>
                <c:pt idx="466">
                  <c:v>-2.6514720248484607E-3</c:v>
                </c:pt>
                <c:pt idx="467">
                  <c:v>-2.467081407655068E-3</c:v>
                </c:pt>
                <c:pt idx="468">
                  <c:v>-2.4602100789897037E-3</c:v>
                </c:pt>
                <c:pt idx="469">
                  <c:v>-2.4602100789897037E-3</c:v>
                </c:pt>
                <c:pt idx="470">
                  <c:v>-2.4533483244710045E-3</c:v>
                </c:pt>
                <c:pt idx="471">
                  <c:v>-2.4533483244710045E-3</c:v>
                </c:pt>
                <c:pt idx="472">
                  <c:v>-2.4464961440989709E-3</c:v>
                </c:pt>
                <c:pt idx="473">
                  <c:v>-2.4457353817210082E-3</c:v>
                </c:pt>
                <c:pt idx="474">
                  <c:v>-2.4457353817210082E-3</c:v>
                </c:pt>
                <c:pt idx="475">
                  <c:v>-2.4457353817210082E-3</c:v>
                </c:pt>
                <c:pt idx="476">
                  <c:v>-2.4457353817210082E-3</c:v>
                </c:pt>
                <c:pt idx="477">
                  <c:v>-2.4442142115631079E-3</c:v>
                </c:pt>
                <c:pt idx="478">
                  <c:v>-2.4388938392897143E-3</c:v>
                </c:pt>
                <c:pt idx="479">
                  <c:v>-2.4388938392897143E-3</c:v>
                </c:pt>
                <c:pt idx="480">
                  <c:v>-2.4366154527340972E-3</c:v>
                </c:pt>
                <c:pt idx="481">
                  <c:v>-2.4244820240707224E-3</c:v>
                </c:pt>
                <c:pt idx="482">
                  <c:v>-2.4237246894736643E-3</c:v>
                </c:pt>
                <c:pt idx="483">
                  <c:v>-2.422967473075948E-3</c:v>
                </c:pt>
                <c:pt idx="484">
                  <c:v>-2.422967473075948E-3</c:v>
                </c:pt>
                <c:pt idx="485">
                  <c:v>-2.4108680858229391E-3</c:v>
                </c:pt>
                <c:pt idx="486">
                  <c:v>-2.4108680858229391E-3</c:v>
                </c:pt>
                <c:pt idx="487">
                  <c:v>-2.408602819394234E-3</c:v>
                </c:pt>
                <c:pt idx="488">
                  <c:v>-2.4018134028725622E-3</c:v>
                </c:pt>
                <c:pt idx="489">
                  <c:v>-2.3905189845512551E-3</c:v>
                </c:pt>
                <c:pt idx="490">
                  <c:v>-2.3875116312405513E-3</c:v>
                </c:pt>
                <c:pt idx="491">
                  <c:v>-2.3695072263550925E-3</c:v>
                </c:pt>
                <c:pt idx="492">
                  <c:v>-2.3597832673171114E-3</c:v>
                </c:pt>
                <c:pt idx="493">
                  <c:v>-2.2293753469588783E-3</c:v>
                </c:pt>
                <c:pt idx="494">
                  <c:v>-2.2221181842269409E-3</c:v>
                </c:pt>
                <c:pt idx="495">
                  <c:v>-2.2221181842269409E-3</c:v>
                </c:pt>
                <c:pt idx="496">
                  <c:v>-2.2083621389548573E-3</c:v>
                </c:pt>
                <c:pt idx="497">
                  <c:v>-2.2025828854218147E-3</c:v>
                </c:pt>
                <c:pt idx="498">
                  <c:v>-2.2025828854218147E-3</c:v>
                </c:pt>
                <c:pt idx="499">
                  <c:v>-2.1816965053112741E-3</c:v>
                </c:pt>
                <c:pt idx="500">
                  <c:v>-2.1802597294832389E-3</c:v>
                </c:pt>
                <c:pt idx="501">
                  <c:v>-2.1623399239105679E-3</c:v>
                </c:pt>
                <c:pt idx="502">
                  <c:v>-2.1559068784036631E-3</c:v>
                </c:pt>
                <c:pt idx="503">
                  <c:v>-2.1359541863077707E-3</c:v>
                </c:pt>
                <c:pt idx="504">
                  <c:v>-1.9837776235625861E-3</c:v>
                </c:pt>
                <c:pt idx="505">
                  <c:v>-1.9824075121631832E-3</c:v>
                </c:pt>
                <c:pt idx="506">
                  <c:v>-1.9776158455445335E-3</c:v>
                </c:pt>
                <c:pt idx="507">
                  <c:v>-1.9776158455445335E-3</c:v>
                </c:pt>
                <c:pt idx="508">
                  <c:v>-1.971463641673147E-3</c:v>
                </c:pt>
                <c:pt idx="509">
                  <c:v>-1.9571457320991651E-3</c:v>
                </c:pt>
                <c:pt idx="510">
                  <c:v>-1.9442363487105888E-3</c:v>
                </c:pt>
                <c:pt idx="511">
                  <c:v>-1.9381362707488249E-3</c:v>
                </c:pt>
                <c:pt idx="512">
                  <c:v>-1.7874448363870313E-3</c:v>
                </c:pt>
                <c:pt idx="513">
                  <c:v>-1.7634600820090967E-3</c:v>
                </c:pt>
                <c:pt idx="514">
                  <c:v>-1.7467027355447895E-3</c:v>
                </c:pt>
                <c:pt idx="515">
                  <c:v>-1.7467027355447895E-3</c:v>
                </c:pt>
                <c:pt idx="516">
                  <c:v>-1.7467027355447895E-3</c:v>
                </c:pt>
                <c:pt idx="517">
                  <c:v>-1.7467027355447895E-3</c:v>
                </c:pt>
                <c:pt idx="518">
                  <c:v>-1.7467027355447895E-3</c:v>
                </c:pt>
                <c:pt idx="519">
                  <c:v>-1.7454170184752526E-3</c:v>
                </c:pt>
                <c:pt idx="520">
                  <c:v>-1.734507512577846E-3</c:v>
                </c:pt>
                <c:pt idx="521">
                  <c:v>-1.734507512577846E-3</c:v>
                </c:pt>
                <c:pt idx="522">
                  <c:v>-1.734507512577846E-3</c:v>
                </c:pt>
                <c:pt idx="523">
                  <c:v>-1.7332262870832875E-3</c:v>
                </c:pt>
                <c:pt idx="524">
                  <c:v>-1.7325858516350208E-3</c:v>
                </c:pt>
                <c:pt idx="525">
                  <c:v>-1.728745721131592E-3</c:v>
                </c:pt>
                <c:pt idx="526">
                  <c:v>-1.7172508606790801E-3</c:v>
                </c:pt>
                <c:pt idx="527">
                  <c:v>-1.7172508606790801E-3</c:v>
                </c:pt>
                <c:pt idx="528">
                  <c:v>-1.5530594263320195E-3</c:v>
                </c:pt>
                <c:pt idx="529">
                  <c:v>-1.5530594263320195E-3</c:v>
                </c:pt>
                <c:pt idx="530">
                  <c:v>-1.5530594263320195E-3</c:v>
                </c:pt>
                <c:pt idx="531">
                  <c:v>-1.5301040386038658E-3</c:v>
                </c:pt>
                <c:pt idx="532">
                  <c:v>-1.5180908112071459E-3</c:v>
                </c:pt>
                <c:pt idx="533">
                  <c:v>-1.5180908112071459E-3</c:v>
                </c:pt>
                <c:pt idx="534">
                  <c:v>-1.5174913909303961E-3</c:v>
                </c:pt>
                <c:pt idx="535">
                  <c:v>-1.3759070991964917E-3</c:v>
                </c:pt>
                <c:pt idx="536">
                  <c:v>-1.3741953602842557E-3</c:v>
                </c:pt>
                <c:pt idx="537">
                  <c:v>-1.3475170015522081E-3</c:v>
                </c:pt>
                <c:pt idx="538">
                  <c:v>-1.3475170015522081E-3</c:v>
                </c:pt>
                <c:pt idx="539">
                  <c:v>-1.3441300473242743E-3</c:v>
                </c:pt>
                <c:pt idx="540">
                  <c:v>-1.3441300473242743E-3</c:v>
                </c:pt>
                <c:pt idx="541">
                  <c:v>-1.3323092170398341E-3</c:v>
                </c:pt>
                <c:pt idx="542">
                  <c:v>-1.3216590958656052E-3</c:v>
                </c:pt>
                <c:pt idx="543">
                  <c:v>-1.3116088677654922E-3</c:v>
                </c:pt>
                <c:pt idx="544">
                  <c:v>-1.1743993790856221E-3</c:v>
                </c:pt>
                <c:pt idx="545">
                  <c:v>-1.1743993790856221E-3</c:v>
                </c:pt>
                <c:pt idx="546">
                  <c:v>-1.1738720604072166E-3</c:v>
                </c:pt>
                <c:pt idx="547">
                  <c:v>-1.1696577661562681E-3</c:v>
                </c:pt>
                <c:pt idx="548">
                  <c:v>-1.1696577661562681E-3</c:v>
                </c:pt>
                <c:pt idx="549">
                  <c:v>-1.1696577661562681E-3</c:v>
                </c:pt>
                <c:pt idx="550">
                  <c:v>-1.1696577661562681E-3</c:v>
                </c:pt>
                <c:pt idx="551">
                  <c:v>-1.1696577661562681E-3</c:v>
                </c:pt>
                <c:pt idx="552">
                  <c:v>-1.1696577661562681E-3</c:v>
                </c:pt>
                <c:pt idx="553">
                  <c:v>-1.1696577661562681E-3</c:v>
                </c:pt>
                <c:pt idx="554">
                  <c:v>-1.1696577661562681E-3</c:v>
                </c:pt>
                <c:pt idx="555">
                  <c:v>-1.1696577661562681E-3</c:v>
                </c:pt>
                <c:pt idx="556">
                  <c:v>-1.1696577661562681E-3</c:v>
                </c:pt>
                <c:pt idx="557">
                  <c:v>-1.1602032627375568E-3</c:v>
                </c:pt>
                <c:pt idx="558">
                  <c:v>-1.1586312354470302E-3</c:v>
                </c:pt>
                <c:pt idx="559">
                  <c:v>-1.1549673087460893E-3</c:v>
                </c:pt>
                <c:pt idx="560">
                  <c:v>-1.148178239358743E-3</c:v>
                </c:pt>
                <c:pt idx="561">
                  <c:v>-1.1403695196196837E-3</c:v>
                </c:pt>
                <c:pt idx="562">
                  <c:v>-1.1356970533051354E-3</c:v>
                </c:pt>
                <c:pt idx="563">
                  <c:v>-1.03482988503391E-3</c:v>
                </c:pt>
                <c:pt idx="564">
                  <c:v>-1.03482988503391E-3</c:v>
                </c:pt>
                <c:pt idx="565">
                  <c:v>-1.0210131571564531E-3</c:v>
                </c:pt>
                <c:pt idx="566">
                  <c:v>-1.0195382897246791E-3</c:v>
                </c:pt>
                <c:pt idx="567">
                  <c:v>-1.0195382897246791E-3</c:v>
                </c:pt>
                <c:pt idx="568">
                  <c:v>-1.0195382897246791E-3</c:v>
                </c:pt>
                <c:pt idx="569">
                  <c:v>-1.0165917462433526E-3</c:v>
                </c:pt>
                <c:pt idx="570">
                  <c:v>-1.0165917462433526E-3</c:v>
                </c:pt>
                <c:pt idx="571">
                  <c:v>-1.0165917462433526E-3</c:v>
                </c:pt>
                <c:pt idx="572">
                  <c:v>-1.0116902963884658E-3</c:v>
                </c:pt>
                <c:pt idx="573">
                  <c:v>-1.0024101055827773E-3</c:v>
                </c:pt>
                <c:pt idx="574">
                  <c:v>-1.0019228564811565E-3</c:v>
                </c:pt>
                <c:pt idx="575">
                  <c:v>-9.9705686642873417E-4</c:v>
                </c:pt>
                <c:pt idx="576">
                  <c:v>-9.7002575451834885E-4</c:v>
                </c:pt>
                <c:pt idx="577">
                  <c:v>-8.5612294513163936E-4</c:v>
                </c:pt>
                <c:pt idx="578">
                  <c:v>-8.5297283096840727E-4</c:v>
                </c:pt>
                <c:pt idx="579">
                  <c:v>-8.5297283096840727E-4</c:v>
                </c:pt>
                <c:pt idx="580">
                  <c:v>-8.4489913225765858E-4</c:v>
                </c:pt>
                <c:pt idx="581">
                  <c:v>-8.3953794233197158E-4</c:v>
                </c:pt>
                <c:pt idx="582">
                  <c:v>-8.3241616575022875E-4</c:v>
                </c:pt>
                <c:pt idx="583">
                  <c:v>-8.3241616575022875E-4</c:v>
                </c:pt>
                <c:pt idx="584">
                  <c:v>-8.3241616575022875E-4</c:v>
                </c:pt>
                <c:pt idx="585">
                  <c:v>-8.1474410755840538E-4</c:v>
                </c:pt>
                <c:pt idx="586">
                  <c:v>-7.3088473678979183E-4</c:v>
                </c:pt>
                <c:pt idx="587">
                  <c:v>-7.2175539229597926E-4</c:v>
                </c:pt>
                <c:pt idx="588">
                  <c:v>-7.1062938564527976E-4</c:v>
                </c:pt>
                <c:pt idx="589">
                  <c:v>-7.0734933898992632E-4</c:v>
                </c:pt>
                <c:pt idx="590">
                  <c:v>-7.0734933898992632E-4</c:v>
                </c:pt>
                <c:pt idx="591">
                  <c:v>-7.0734933898992632E-4</c:v>
                </c:pt>
                <c:pt idx="592">
                  <c:v>-7.0734933898992632E-4</c:v>
                </c:pt>
                <c:pt idx="593">
                  <c:v>-7.0693986505504416E-4</c:v>
                </c:pt>
                <c:pt idx="594">
                  <c:v>-7.0653050931950337E-4</c:v>
                </c:pt>
                <c:pt idx="595">
                  <c:v>-6.999968926613032E-4</c:v>
                </c:pt>
                <c:pt idx="596">
                  <c:v>-6.999968926613032E-4</c:v>
                </c:pt>
                <c:pt idx="597">
                  <c:v>-6.999968926613032E-4</c:v>
                </c:pt>
                <c:pt idx="598">
                  <c:v>-6.99182318167176E-4</c:v>
                </c:pt>
                <c:pt idx="599">
                  <c:v>-6.8904002926835871E-4</c:v>
                </c:pt>
                <c:pt idx="600">
                  <c:v>-6.8863587430384617E-4</c:v>
                </c:pt>
                <c:pt idx="601">
                  <c:v>-6.8863587430384617E-4</c:v>
                </c:pt>
                <c:pt idx="602">
                  <c:v>-6.8863587430384617E-4</c:v>
                </c:pt>
                <c:pt idx="603">
                  <c:v>-6.8863587430384617E-4</c:v>
                </c:pt>
                <c:pt idx="604">
                  <c:v>-6.8782791897284564E-4</c:v>
                </c:pt>
                <c:pt idx="605">
                  <c:v>-6.8379523427833605E-4</c:v>
                </c:pt>
                <c:pt idx="606">
                  <c:v>-5.9242980750217201E-4</c:v>
                </c:pt>
                <c:pt idx="607">
                  <c:v>-5.8532803056121174E-4</c:v>
                </c:pt>
                <c:pt idx="608">
                  <c:v>-5.8495543482089247E-4</c:v>
                </c:pt>
                <c:pt idx="609">
                  <c:v>-5.7604859685569444E-4</c:v>
                </c:pt>
                <c:pt idx="610">
                  <c:v>-5.7567895609891373E-4</c:v>
                </c:pt>
                <c:pt idx="611">
                  <c:v>-5.7567895609891373E-4</c:v>
                </c:pt>
                <c:pt idx="612">
                  <c:v>-5.7567895609891373E-4</c:v>
                </c:pt>
                <c:pt idx="613">
                  <c:v>-5.7567895609891373E-4</c:v>
                </c:pt>
                <c:pt idx="614">
                  <c:v>-5.7457074302462137E-4</c:v>
                </c:pt>
                <c:pt idx="615">
                  <c:v>-5.7162070893086963E-4</c:v>
                </c:pt>
                <c:pt idx="616">
                  <c:v>-5.646446960893165E-4</c:v>
                </c:pt>
                <c:pt idx="617">
                  <c:v>-5.6135516207087889E-4</c:v>
                </c:pt>
                <c:pt idx="618">
                  <c:v>-5.5444203127902911E-4</c:v>
                </c:pt>
                <c:pt idx="619">
                  <c:v>-4.6912159566873181E-4</c:v>
                </c:pt>
                <c:pt idx="620">
                  <c:v>-4.6346463211103227E-4</c:v>
                </c:pt>
                <c:pt idx="621">
                  <c:v>-4.6280135277408652E-4</c:v>
                </c:pt>
                <c:pt idx="622">
                  <c:v>-4.6180732026372928E-4</c:v>
                </c:pt>
                <c:pt idx="623">
                  <c:v>-4.5982244662523688E-4</c:v>
                </c:pt>
                <c:pt idx="624">
                  <c:v>-4.5982244662523688E-4</c:v>
                </c:pt>
                <c:pt idx="625">
                  <c:v>-4.5553648469385106E-4</c:v>
                </c:pt>
                <c:pt idx="626">
                  <c:v>-4.5455025334003609E-4</c:v>
                </c:pt>
                <c:pt idx="627">
                  <c:v>-4.5356508578029499E-4</c:v>
                </c:pt>
                <c:pt idx="628">
                  <c:v>-4.5159794204303476E-4</c:v>
                </c:pt>
                <c:pt idx="629">
                  <c:v>-4.5061596586551552E-4</c:v>
                </c:pt>
                <c:pt idx="630">
                  <c:v>-4.5061596586551552E-4</c:v>
                </c:pt>
                <c:pt idx="631">
                  <c:v>-4.4150215338956768E-4</c:v>
                </c:pt>
                <c:pt idx="632">
                  <c:v>-4.2960103589741953E-4</c:v>
                </c:pt>
                <c:pt idx="633">
                  <c:v>-4.2960103589741953E-4</c:v>
                </c:pt>
                <c:pt idx="634">
                  <c:v>-3.5517010064100988E-4</c:v>
                </c:pt>
                <c:pt idx="635">
                  <c:v>-3.5517010064100988E-4</c:v>
                </c:pt>
                <c:pt idx="636">
                  <c:v>-3.5517010064100988E-4</c:v>
                </c:pt>
                <c:pt idx="637">
                  <c:v>-3.5517010064100988E-4</c:v>
                </c:pt>
                <c:pt idx="638">
                  <c:v>-3.4679169305241309E-4</c:v>
                </c:pt>
                <c:pt idx="639">
                  <c:v>-3.3879651914487492E-4</c:v>
                </c:pt>
                <c:pt idx="640">
                  <c:v>-3.3342399857076081E-4</c:v>
                </c:pt>
                <c:pt idx="641">
                  <c:v>-2.875145566250503E-4</c:v>
                </c:pt>
                <c:pt idx="642">
                  <c:v>-2.8049266751157799E-4</c:v>
                </c:pt>
                <c:pt idx="643">
                  <c:v>-2.8049266751157799E-4</c:v>
                </c:pt>
                <c:pt idx="644">
                  <c:v>-2.7739948655151252E-4</c:v>
                </c:pt>
                <c:pt idx="645">
                  <c:v>-2.7509077066923966E-4</c:v>
                </c:pt>
                <c:pt idx="646">
                  <c:v>-2.6847492770974463E-4</c:v>
                </c:pt>
                <c:pt idx="647">
                  <c:v>-2.6847492770974463E-4</c:v>
                </c:pt>
                <c:pt idx="648">
                  <c:v>-2.6796932629442373E-4</c:v>
                </c:pt>
                <c:pt idx="649">
                  <c:v>-2.6569997079288634E-4</c:v>
                </c:pt>
                <c:pt idx="650">
                  <c:v>-2.5870098093591409E-4</c:v>
                </c:pt>
                <c:pt idx="651">
                  <c:v>-2.5647098581511212E-4</c:v>
                </c:pt>
                <c:pt idx="652">
                  <c:v>-2.5326678425757288E-4</c:v>
                </c:pt>
                <c:pt idx="653">
                  <c:v>-2.4716100287261737E-4</c:v>
                </c:pt>
                <c:pt idx="654">
                  <c:v>-1.9704933515538522E-4</c:v>
                </c:pt>
                <c:pt idx="655">
                  <c:v>-1.93807837973738E-4</c:v>
                </c:pt>
                <c:pt idx="656">
                  <c:v>-1.9316272991963036E-4</c:v>
                </c:pt>
                <c:pt idx="657">
                  <c:v>-1.9316272991963036E-4</c:v>
                </c:pt>
                <c:pt idx="658">
                  <c:v>-1.9230424063826847E-4</c:v>
                </c:pt>
                <c:pt idx="659">
                  <c:v>-1.8974011993097152E-4</c:v>
                </c:pt>
                <c:pt idx="660">
                  <c:v>-1.8508343852133264E-4</c:v>
                </c:pt>
                <c:pt idx="661">
                  <c:v>-1.8319492129826269E-4</c:v>
                </c:pt>
                <c:pt idx="662">
                  <c:v>-1.7944660929211889E-4</c:v>
                </c:pt>
                <c:pt idx="663">
                  <c:v>-1.7944660929211889E-4</c:v>
                </c:pt>
                <c:pt idx="664">
                  <c:v>-1.3854599479043214E-4</c:v>
                </c:pt>
                <c:pt idx="665">
                  <c:v>-1.3546305829362183E-4</c:v>
                </c:pt>
                <c:pt idx="666">
                  <c:v>-1.3384474476533045E-4</c:v>
                </c:pt>
                <c:pt idx="667">
                  <c:v>-1.3205784756023148E-4</c:v>
                </c:pt>
                <c:pt idx="668">
                  <c:v>-1.2922339749511512E-4</c:v>
                </c:pt>
                <c:pt idx="669">
                  <c:v>-1.2922339749511512E-4</c:v>
                </c:pt>
                <c:pt idx="670">
                  <c:v>-1.1954111213976854E-4</c:v>
                </c:pt>
                <c:pt idx="671">
                  <c:v>-8.4232715030600297E-5</c:v>
                </c:pt>
                <c:pt idx="672">
                  <c:v>-7.4655691481714901E-5</c:v>
                </c:pt>
                <c:pt idx="673">
                  <c:v>-7.2382538673849463E-5</c:v>
                </c:pt>
                <c:pt idx="674">
                  <c:v>-7.2249887596872485E-5</c:v>
                </c:pt>
                <c:pt idx="675">
                  <c:v>-7.1456463321183111E-5</c:v>
                </c:pt>
                <c:pt idx="676">
                  <c:v>-6.9882380298691592E-5</c:v>
                </c:pt>
                <c:pt idx="677">
                  <c:v>-6.5894779018396818E-5</c:v>
                </c:pt>
                <c:pt idx="678">
                  <c:v>-4.3312310895059888E-5</c:v>
                </c:pt>
                <c:pt idx="679">
                  <c:v>-4.3208736856103705E-5</c:v>
                </c:pt>
                <c:pt idx="680">
                  <c:v>-4.2384399720749928E-5</c:v>
                </c:pt>
                <c:pt idx="681">
                  <c:v>-4.1669310192746648E-5</c:v>
                </c:pt>
                <c:pt idx="682">
                  <c:v>-4.1263287990830254E-5</c:v>
                </c:pt>
                <c:pt idx="683">
                  <c:v>-4.0758419723619594E-5</c:v>
                </c:pt>
                <c:pt idx="684">
                  <c:v>-4.0456917155391774E-5</c:v>
                </c:pt>
                <c:pt idx="685">
                  <c:v>-3.975754813981436E-5</c:v>
                </c:pt>
                <c:pt idx="686">
                  <c:v>-3.9459591551832979E-5</c:v>
                </c:pt>
                <c:pt idx="687">
                  <c:v>-3.8670241421577392E-5</c:v>
                </c:pt>
                <c:pt idx="688">
                  <c:v>-3.3356603729842198E-5</c:v>
                </c:pt>
                <c:pt idx="689">
                  <c:v>-3.1370518243137213E-5</c:v>
                </c:pt>
                <c:pt idx="690">
                  <c:v>-1.4032314163825789E-5</c:v>
                </c:pt>
                <c:pt idx="691">
                  <c:v>-1.2290090407095853E-5</c:v>
                </c:pt>
                <c:pt idx="692">
                  <c:v>-1.0592396386369282E-5</c:v>
                </c:pt>
                <c:pt idx="693">
                  <c:v>-8.1958780036143205E-6</c:v>
                </c:pt>
                <c:pt idx="694">
                  <c:v>-9.4724435582662207E-7</c:v>
                </c:pt>
                <c:pt idx="695">
                  <c:v>-4.5706578369126222E-7</c:v>
                </c:pt>
                <c:pt idx="696">
                  <c:v>-3.204646450901329E-8</c:v>
                </c:pt>
                <c:pt idx="697">
                  <c:v>3.1359826497417207E-7</c:v>
                </c:pt>
                <c:pt idx="698">
                  <c:v>1.4195353558636176E-6</c:v>
                </c:pt>
                <c:pt idx="699">
                  <c:v>1.5186013314793034E-6</c:v>
                </c:pt>
                <c:pt idx="700">
                  <c:v>1.5879364408460548E-6</c:v>
                </c:pt>
                <c:pt idx="701">
                  <c:v>9.893664881985047E-7</c:v>
                </c:pt>
                <c:pt idx="702">
                  <c:v>-3.2237716869356456E-7</c:v>
                </c:pt>
                <c:pt idx="703">
                  <c:v>-1.290753366417057E-5</c:v>
                </c:pt>
                <c:pt idx="704">
                  <c:v>-1.525767936669581E-5</c:v>
                </c:pt>
                <c:pt idx="705">
                  <c:v>-3.5349852391854179E-5</c:v>
                </c:pt>
                <c:pt idx="706">
                  <c:v>-3.6011548794201161E-5</c:v>
                </c:pt>
                <c:pt idx="707">
                  <c:v>-3.9605301184912349E-5</c:v>
                </c:pt>
                <c:pt idx="708">
                  <c:v>-8.5590817990273497E-5</c:v>
                </c:pt>
                <c:pt idx="709">
                  <c:v>-8.5590817990273497E-5</c:v>
                </c:pt>
                <c:pt idx="710">
                  <c:v>-1.1776163489392263E-4</c:v>
                </c:pt>
                <c:pt idx="711">
                  <c:v>-1.2407125355538056E-4</c:v>
                </c:pt>
                <c:pt idx="712">
                  <c:v>-1.3054268711541761E-4</c:v>
                </c:pt>
                <c:pt idx="713">
                  <c:v>-1.3428764631876565E-4</c:v>
                </c:pt>
                <c:pt idx="714">
                  <c:v>-1.3428764631876565E-4</c:v>
                </c:pt>
                <c:pt idx="715">
                  <c:v>-1.8824554537080345E-4</c:v>
                </c:pt>
                <c:pt idx="716">
                  <c:v>-1.8941408334859514E-4</c:v>
                </c:pt>
                <c:pt idx="717">
                  <c:v>-1.919760316855487E-4</c:v>
                </c:pt>
                <c:pt idx="718">
                  <c:v>-2.6105737630599394E-4</c:v>
                </c:pt>
                <c:pt idx="719">
                  <c:v>-2.6405902619350578E-4</c:v>
                </c:pt>
                <c:pt idx="720">
                  <c:v>-2.6405902619350578E-4</c:v>
                </c:pt>
                <c:pt idx="721">
                  <c:v>-2.6922621990699166E-4</c:v>
                </c:pt>
                <c:pt idx="722">
                  <c:v>-2.7036713065462138E-4</c:v>
                </c:pt>
                <c:pt idx="723">
                  <c:v>-2.7062099142450614E-4</c:v>
                </c:pt>
                <c:pt idx="724">
                  <c:v>-2.740596805785042E-4</c:v>
                </c:pt>
                <c:pt idx="725">
                  <c:v>-3.406352952532614E-4</c:v>
                </c:pt>
                <c:pt idx="726">
                  <c:v>-3.406352952532614E-4</c:v>
                </c:pt>
                <c:pt idx="727">
                  <c:v>-3.406352952532614E-4</c:v>
                </c:pt>
                <c:pt idx="728">
                  <c:v>-3.4951629268597259E-4</c:v>
                </c:pt>
                <c:pt idx="729">
                  <c:v>-3.67175722871654E-4</c:v>
                </c:pt>
                <c:pt idx="730">
                  <c:v>-4.5076922399444041E-4</c:v>
                </c:pt>
                <c:pt idx="731">
                  <c:v>-4.5585507634073003E-4</c:v>
                </c:pt>
                <c:pt idx="732">
                  <c:v>-4.5766655963687169E-4</c:v>
                </c:pt>
                <c:pt idx="733">
                  <c:v>-4.6994583604320774E-4</c:v>
                </c:pt>
                <c:pt idx="734">
                  <c:v>-4.7631429246373241E-4</c:v>
                </c:pt>
                <c:pt idx="735">
                  <c:v>-5.5933810198705415E-4</c:v>
                </c:pt>
                <c:pt idx="736">
                  <c:v>-5.6848299064532004E-4</c:v>
                </c:pt>
                <c:pt idx="737">
                  <c:v>-5.7179323506155249E-4</c:v>
                </c:pt>
                <c:pt idx="738">
                  <c:v>-5.8215300050430891E-4</c:v>
                </c:pt>
                <c:pt idx="739">
                  <c:v>-5.8550260530127688E-4</c:v>
                </c:pt>
                <c:pt idx="740">
                  <c:v>-5.9260543423083885E-4</c:v>
                </c:pt>
                <c:pt idx="741">
                  <c:v>-5.9335558262012321E-4</c:v>
                </c:pt>
                <c:pt idx="742">
                  <c:v>-5.9975093312269968E-4</c:v>
                </c:pt>
                <c:pt idx="743">
                  <c:v>-7.1082167808811088E-4</c:v>
                </c:pt>
                <c:pt idx="744">
                  <c:v>-7.2236296414898032E-4</c:v>
                </c:pt>
                <c:pt idx="745">
                  <c:v>-8.4555634431918939E-4</c:v>
                </c:pt>
                <c:pt idx="746">
                  <c:v>-8.5678449637223734E-4</c:v>
                </c:pt>
                <c:pt idx="747">
                  <c:v>-8.5678449637223734E-4</c:v>
                </c:pt>
                <c:pt idx="748">
                  <c:v>-9.8082670333259829E-4</c:v>
                </c:pt>
                <c:pt idx="749">
                  <c:v>-9.8952265440330352E-4</c:v>
                </c:pt>
                <c:pt idx="750">
                  <c:v>-1.0021510826399096E-3</c:v>
                </c:pt>
                <c:pt idx="751">
                  <c:v>-1.0202600687707311E-3</c:v>
                </c:pt>
                <c:pt idx="752">
                  <c:v>-1.021243542660231E-3</c:v>
                </c:pt>
                <c:pt idx="753">
                  <c:v>-1.151031615571497E-3</c:v>
                </c:pt>
                <c:pt idx="754">
                  <c:v>-1.1688518167588559E-3</c:v>
                </c:pt>
                <c:pt idx="755">
                  <c:v>-1.1741190562573373E-3</c:v>
                </c:pt>
                <c:pt idx="756">
                  <c:v>-1.3236000791624846E-3</c:v>
                </c:pt>
                <c:pt idx="757">
                  <c:v>-1.3292041867843775E-3</c:v>
                </c:pt>
                <c:pt idx="758">
                  <c:v>-1.3647818641881926E-3</c:v>
                </c:pt>
                <c:pt idx="759">
                  <c:v>-1.365350371605278E-3</c:v>
                </c:pt>
                <c:pt idx="760">
                  <c:v>-1.3864682401745433E-3</c:v>
                </c:pt>
                <c:pt idx="761">
                  <c:v>-1.5183716367959852E-3</c:v>
                </c:pt>
                <c:pt idx="762">
                  <c:v>-1.5364108688269316E-3</c:v>
                </c:pt>
                <c:pt idx="763">
                  <c:v>-1.5521309190410653E-3</c:v>
                </c:pt>
                <c:pt idx="764">
                  <c:v>-1.5533434632544851E-3</c:v>
                </c:pt>
                <c:pt idx="765">
                  <c:v>-1.735448506950377E-3</c:v>
                </c:pt>
                <c:pt idx="766">
                  <c:v>-1.7540844406732177E-3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CB-4F23-876F-B85D139C85DB}"/>
            </c:ext>
          </c:extLst>
        </c:ser>
        <c:ser>
          <c:idx val="14"/>
          <c:order val="14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4934</c:v>
                </c:pt>
                <c:pt idx="762">
                  <c:v>4964</c:v>
                </c:pt>
                <c:pt idx="763">
                  <c:v>4990</c:v>
                </c:pt>
                <c:pt idx="764">
                  <c:v>4992</c:v>
                </c:pt>
                <c:pt idx="765">
                  <c:v>5284</c:v>
                </c:pt>
                <c:pt idx="766">
                  <c:v>5313</c:v>
                </c:pt>
              </c:numCache>
            </c:numRef>
          </c:xVal>
          <c:yVal>
            <c:numRef>
              <c:f>Active!$V$21:$V$984</c:f>
              <c:numCache>
                <c:formatCode>General</c:formatCode>
                <c:ptCount val="964"/>
                <c:pt idx="215">
                  <c:v>0.13723380000010366</c:v>
                </c:pt>
                <c:pt idx="731">
                  <c:v>-4.9087400002463255E-2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43-4029-A783-A7859419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2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4934</c:v>
                      </c:pt>
                      <c:pt idx="762">
                        <c:v>4964</c:v>
                      </c:pt>
                      <c:pt idx="763">
                        <c:v>4990</c:v>
                      </c:pt>
                      <c:pt idx="764">
                        <c:v>4992</c:v>
                      </c:pt>
                      <c:pt idx="765">
                        <c:v>5284</c:v>
                      </c:pt>
                      <c:pt idx="766">
                        <c:v>5313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Active!$Q$21:$Q$984</c15:sqref>
                        </c15:formulaRef>
                      </c:ext>
                    </c:extLst>
                    <c:numCache>
                      <c:formatCode>m/d/yyyy</c:formatCode>
                      <c:ptCount val="964"/>
                      <c:pt idx="0">
                        <c:v>11894.244999999999</c:v>
                      </c:pt>
                      <c:pt idx="1">
                        <c:v>16310.871999999999</c:v>
                      </c:pt>
                      <c:pt idx="2">
                        <c:v>16657.163</c:v>
                      </c:pt>
                      <c:pt idx="3">
                        <c:v>17021.159</c:v>
                      </c:pt>
                      <c:pt idx="4">
                        <c:v>17104.135999999999</c:v>
                      </c:pt>
                      <c:pt idx="5">
                        <c:v>17424.984</c:v>
                      </c:pt>
                      <c:pt idx="6">
                        <c:v>17756.900000000001</c:v>
                      </c:pt>
                      <c:pt idx="7">
                        <c:v>17788.981</c:v>
                      </c:pt>
                      <c:pt idx="8">
                        <c:v>17801.144999999997</c:v>
                      </c:pt>
                      <c:pt idx="9">
                        <c:v>18048.981</c:v>
                      </c:pt>
                      <c:pt idx="10">
                        <c:v>18186.161</c:v>
                      </c:pt>
                      <c:pt idx="11">
                        <c:v>18192.800999999999</c:v>
                      </c:pt>
                      <c:pt idx="12">
                        <c:v>18264.716990000001</c:v>
                      </c:pt>
                      <c:pt idx="13">
                        <c:v>18484.885999999999</c:v>
                      </c:pt>
                      <c:pt idx="14">
                        <c:v>18497.057000000001</c:v>
                      </c:pt>
                      <c:pt idx="15">
                        <c:v>18557.909</c:v>
                      </c:pt>
                      <c:pt idx="16">
                        <c:v>18817.89</c:v>
                      </c:pt>
                      <c:pt idx="17">
                        <c:v>18869.898000000001</c:v>
                      </c:pt>
                      <c:pt idx="18">
                        <c:v>18869.904000000002</c:v>
                      </c:pt>
                      <c:pt idx="19">
                        <c:v>18871.004999999997</c:v>
                      </c:pt>
                      <c:pt idx="20">
                        <c:v>18880.968999999997</c:v>
                      </c:pt>
                      <c:pt idx="21">
                        <c:v>18880.972000000002</c:v>
                      </c:pt>
                      <c:pt idx="22">
                        <c:v>18882.055999999997</c:v>
                      </c:pt>
                      <c:pt idx="23">
                        <c:v>18920.794000000002</c:v>
                      </c:pt>
                      <c:pt idx="24">
                        <c:v>19150.913</c:v>
                      </c:pt>
                      <c:pt idx="25">
                        <c:v>19150.913</c:v>
                      </c:pt>
                      <c:pt idx="26">
                        <c:v>19171.938000000002</c:v>
                      </c:pt>
                      <c:pt idx="27">
                        <c:v>19182.997000000003</c:v>
                      </c:pt>
                      <c:pt idx="28">
                        <c:v>19183.006000000001</c:v>
                      </c:pt>
                      <c:pt idx="29">
                        <c:v>19195.173000000003</c:v>
                      </c:pt>
                      <c:pt idx="30">
                        <c:v>19204.019</c:v>
                      </c:pt>
                      <c:pt idx="31">
                        <c:v>19234.999000000003</c:v>
                      </c:pt>
                      <c:pt idx="32">
                        <c:v>19254.913</c:v>
                      </c:pt>
                      <c:pt idx="33">
                        <c:v>19494.997000000003</c:v>
                      </c:pt>
                      <c:pt idx="34">
                        <c:v>19529.294000000002</c:v>
                      </c:pt>
                      <c:pt idx="35">
                        <c:v>19587.925999999999</c:v>
                      </c:pt>
                      <c:pt idx="36">
                        <c:v>19679.756999999998</c:v>
                      </c:pt>
                      <c:pt idx="37">
                        <c:v>19912.095999999998</c:v>
                      </c:pt>
                      <c:pt idx="38">
                        <c:v>19941.962</c:v>
                      </c:pt>
                      <c:pt idx="39">
                        <c:v>20023.832999999999</c:v>
                      </c:pt>
                      <c:pt idx="40">
                        <c:v>20033.796999999999</c:v>
                      </c:pt>
                      <c:pt idx="41">
                        <c:v>20265.031000000003</c:v>
                      </c:pt>
                      <c:pt idx="42">
                        <c:v>20294.902999999998</c:v>
                      </c:pt>
                      <c:pt idx="43">
                        <c:v>20336.93</c:v>
                      </c:pt>
                      <c:pt idx="44">
                        <c:v>20336.938999999998</c:v>
                      </c:pt>
                      <c:pt idx="45">
                        <c:v>20346.89</c:v>
                      </c:pt>
                      <c:pt idx="46">
                        <c:v>20346.902000000002</c:v>
                      </c:pt>
                      <c:pt idx="47">
                        <c:v>20356.841999999997</c:v>
                      </c:pt>
                      <c:pt idx="48">
                        <c:v>20357.957999999999</c:v>
                      </c:pt>
                      <c:pt idx="49">
                        <c:v>20380.089999999997</c:v>
                      </c:pt>
                      <c:pt idx="50">
                        <c:v>20408.847999999998</c:v>
                      </c:pt>
                      <c:pt idx="51">
                        <c:v>20681.019999999997</c:v>
                      </c:pt>
                      <c:pt idx="52">
                        <c:v>20700.932000000001</c:v>
                      </c:pt>
                      <c:pt idx="53">
                        <c:v>21033.947999999997</c:v>
                      </c:pt>
                      <c:pt idx="54">
                        <c:v>21053.868999999999</c:v>
                      </c:pt>
                      <c:pt idx="55">
                        <c:v>21054.966999999997</c:v>
                      </c:pt>
                      <c:pt idx="56">
                        <c:v>21054.968000000001</c:v>
                      </c:pt>
                      <c:pt idx="57">
                        <c:v>21054.97</c:v>
                      </c:pt>
                      <c:pt idx="58">
                        <c:v>21054.972999999998</c:v>
                      </c:pt>
                      <c:pt idx="59">
                        <c:v>21063.813999999998</c:v>
                      </c:pt>
                      <c:pt idx="60">
                        <c:v>21063.824999999997</c:v>
                      </c:pt>
                      <c:pt idx="61">
                        <c:v>21326.027999999998</c:v>
                      </c:pt>
                      <c:pt idx="62">
                        <c:v>21377.993999999999</c:v>
                      </c:pt>
                      <c:pt idx="63">
                        <c:v>21428.917000000001</c:v>
                      </c:pt>
                      <c:pt idx="64">
                        <c:v>21468.749000000003</c:v>
                      </c:pt>
                      <c:pt idx="65">
                        <c:v>21740.913999999997</c:v>
                      </c:pt>
                      <c:pt idx="66">
                        <c:v>21761.93</c:v>
                      </c:pt>
                      <c:pt idx="67">
                        <c:v>21802.875</c:v>
                      </c:pt>
                      <c:pt idx="68">
                        <c:v>21802.887999999999</c:v>
                      </c:pt>
                      <c:pt idx="69">
                        <c:v>21822.817999999999</c:v>
                      </c:pt>
                      <c:pt idx="70">
                        <c:v>21823.883999999998</c:v>
                      </c:pt>
                      <c:pt idx="71">
                        <c:v>22481.071000000004</c:v>
                      </c:pt>
                      <c:pt idx="72">
                        <c:v>22541.902999999998</c:v>
                      </c:pt>
                      <c:pt idx="73">
                        <c:v>22772.050999999999</c:v>
                      </c:pt>
                      <c:pt idx="74">
                        <c:v>22772.052000000003</c:v>
                      </c:pt>
                      <c:pt idx="75">
                        <c:v>22843.964999999997</c:v>
                      </c:pt>
                      <c:pt idx="76">
                        <c:v>22874.947999999997</c:v>
                      </c:pt>
                      <c:pt idx="77">
                        <c:v>22884.894999999997</c:v>
                      </c:pt>
                      <c:pt idx="78">
                        <c:v>22884.896000000001</c:v>
                      </c:pt>
                      <c:pt idx="79">
                        <c:v>22884.904000000002</c:v>
                      </c:pt>
                      <c:pt idx="80">
                        <c:v>22884.911999999997</c:v>
                      </c:pt>
                      <c:pt idx="81">
                        <c:v>22915.870000000003</c:v>
                      </c:pt>
                      <c:pt idx="82">
                        <c:v>22915.872000000003</c:v>
                      </c:pt>
                      <c:pt idx="83">
                        <c:v>22915.877</c:v>
                      </c:pt>
                      <c:pt idx="84">
                        <c:v>22915.877999999997</c:v>
                      </c:pt>
                      <c:pt idx="85">
                        <c:v>22925.832000000002</c:v>
                      </c:pt>
                      <c:pt idx="86">
                        <c:v>23269.910000000003</c:v>
                      </c:pt>
                      <c:pt idx="87">
                        <c:v>23320.792000000001</c:v>
                      </c:pt>
                      <c:pt idx="88">
                        <c:v>23531.002</c:v>
                      </c:pt>
                      <c:pt idx="89">
                        <c:v>23540.970999999998</c:v>
                      </c:pt>
                      <c:pt idx="90">
                        <c:v>23601.832999999999</c:v>
                      </c:pt>
                      <c:pt idx="91">
                        <c:v>23601.832999999999</c:v>
                      </c:pt>
                      <c:pt idx="92">
                        <c:v>23633.904999999999</c:v>
                      </c:pt>
                      <c:pt idx="93">
                        <c:v>23633.908000000003</c:v>
                      </c:pt>
                      <c:pt idx="94">
                        <c:v>23654.927000000003</c:v>
                      </c:pt>
                      <c:pt idx="95">
                        <c:v>23654.927000000003</c:v>
                      </c:pt>
                      <c:pt idx="96">
                        <c:v>23945.900999999998</c:v>
                      </c:pt>
                      <c:pt idx="97">
                        <c:v>23945.902000000002</c:v>
                      </c:pt>
                      <c:pt idx="98">
                        <c:v>23949.212</c:v>
                      </c:pt>
                      <c:pt idx="99">
                        <c:v>23969.129999999997</c:v>
                      </c:pt>
                      <c:pt idx="100">
                        <c:v>24001.214999999997</c:v>
                      </c:pt>
                      <c:pt idx="101">
                        <c:v>24011.17</c:v>
                      </c:pt>
                      <c:pt idx="102">
                        <c:v>24017.809000000001</c:v>
                      </c:pt>
                      <c:pt idx="103">
                        <c:v>24027.762000000002</c:v>
                      </c:pt>
                      <c:pt idx="104">
                        <c:v>24032.192999999999</c:v>
                      </c:pt>
                      <c:pt idx="105">
                        <c:v>24038.822999999997</c:v>
                      </c:pt>
                      <c:pt idx="106">
                        <c:v>24038.836000000003</c:v>
                      </c:pt>
                      <c:pt idx="107">
                        <c:v>24038.836000000003</c:v>
                      </c:pt>
                      <c:pt idx="108">
                        <c:v>24041.046999999999</c:v>
                      </c:pt>
                      <c:pt idx="109">
                        <c:v>24249.040000000001</c:v>
                      </c:pt>
                      <c:pt idx="110">
                        <c:v>24282.22</c:v>
                      </c:pt>
                      <c:pt idx="111">
                        <c:v>24289.97</c:v>
                      </c:pt>
                      <c:pt idx="112">
                        <c:v>24301.044999999998</c:v>
                      </c:pt>
                      <c:pt idx="113">
                        <c:v>24323.159</c:v>
                      </c:pt>
                      <c:pt idx="114">
                        <c:v>24324.269</c:v>
                      </c:pt>
                      <c:pt idx="115">
                        <c:v>24332.021999999997</c:v>
                      </c:pt>
                      <c:pt idx="116">
                        <c:v>24341.974999999999</c:v>
                      </c:pt>
                      <c:pt idx="117">
                        <c:v>24371.85</c:v>
                      </c:pt>
                      <c:pt idx="118">
                        <c:v>24382.92</c:v>
                      </c:pt>
                      <c:pt idx="119">
                        <c:v>24646.22</c:v>
                      </c:pt>
                      <c:pt idx="120">
                        <c:v>24653.959499999997</c:v>
                      </c:pt>
                      <c:pt idx="121">
                        <c:v>24656.18</c:v>
                      </c:pt>
                      <c:pt idx="122">
                        <c:v>24657.281000000003</c:v>
                      </c:pt>
                      <c:pt idx="123">
                        <c:v>24684.953999999998</c:v>
                      </c:pt>
                      <c:pt idx="124">
                        <c:v>24686.057999999997</c:v>
                      </c:pt>
                      <c:pt idx="125">
                        <c:v>24688.256999999998</c:v>
                      </c:pt>
                      <c:pt idx="126">
                        <c:v>24697.116999999998</c:v>
                      </c:pt>
                      <c:pt idx="127">
                        <c:v>24698.22</c:v>
                      </c:pt>
                      <c:pt idx="128">
                        <c:v>24718.135000000002</c:v>
                      </c:pt>
                      <c:pt idx="129">
                        <c:v>24719.239000000001</c:v>
                      </c:pt>
                      <c:pt idx="130">
                        <c:v>24756.86</c:v>
                      </c:pt>
                      <c:pt idx="131">
                        <c:v>24766.82</c:v>
                      </c:pt>
                      <c:pt idx="132">
                        <c:v>25019.068899999998</c:v>
                      </c:pt>
                      <c:pt idx="133">
                        <c:v>25048.928999999996</c:v>
                      </c:pt>
                      <c:pt idx="134">
                        <c:v>25048.940000000002</c:v>
                      </c:pt>
                      <c:pt idx="135">
                        <c:v>25048.940999999999</c:v>
                      </c:pt>
                      <c:pt idx="136">
                        <c:v>25052.260000000002</c:v>
                      </c:pt>
                      <c:pt idx="137">
                        <c:v>25100.944000000003</c:v>
                      </c:pt>
                      <c:pt idx="138">
                        <c:v>25110.896999999997</c:v>
                      </c:pt>
                      <c:pt idx="139">
                        <c:v>25130.805999999997</c:v>
                      </c:pt>
                      <c:pt idx="140">
                        <c:v>25372.002</c:v>
                      </c:pt>
                      <c:pt idx="141">
                        <c:v>25385.271699999998</c:v>
                      </c:pt>
                      <c:pt idx="142">
                        <c:v>25402.9738</c:v>
                      </c:pt>
                      <c:pt idx="143">
                        <c:v>25423.987000000001</c:v>
                      </c:pt>
                      <c:pt idx="144">
                        <c:v>25436.167000000001</c:v>
                      </c:pt>
                      <c:pt idx="145">
                        <c:v>25437.275000000001</c:v>
                      </c:pt>
                      <c:pt idx="146">
                        <c:v>25447.220999999998</c:v>
                      </c:pt>
                      <c:pt idx="147">
                        <c:v>25447.228000000003</c:v>
                      </c:pt>
                      <c:pt idx="148">
                        <c:v>25457.186000000002</c:v>
                      </c:pt>
                      <c:pt idx="149">
                        <c:v>25464.934999999998</c:v>
                      </c:pt>
                      <c:pt idx="150">
                        <c:v>25474.887999999999</c:v>
                      </c:pt>
                      <c:pt idx="151">
                        <c:v>25484.847000000002</c:v>
                      </c:pt>
                      <c:pt idx="152">
                        <c:v>25504.769999999997</c:v>
                      </c:pt>
                      <c:pt idx="153">
                        <c:v>25695.048000000003</c:v>
                      </c:pt>
                      <c:pt idx="154">
                        <c:v>25695.050999999999</c:v>
                      </c:pt>
                      <c:pt idx="155">
                        <c:v>25714.964999999997</c:v>
                      </c:pt>
                      <c:pt idx="156">
                        <c:v>25750.374799999998</c:v>
                      </c:pt>
                      <c:pt idx="157">
                        <c:v>25755.891000000003</c:v>
                      </c:pt>
                      <c:pt idx="158">
                        <c:v>25755.9</c:v>
                      </c:pt>
                      <c:pt idx="159">
                        <c:v>25757.019</c:v>
                      </c:pt>
                      <c:pt idx="160">
                        <c:v>25766.978000000003</c:v>
                      </c:pt>
                      <c:pt idx="161">
                        <c:v>25776.928</c:v>
                      </c:pt>
                      <c:pt idx="162">
                        <c:v>25776.930999999997</c:v>
                      </c:pt>
                      <c:pt idx="163">
                        <c:v>25776.932999999997</c:v>
                      </c:pt>
                      <c:pt idx="164">
                        <c:v>25778.021999999997</c:v>
                      </c:pt>
                      <c:pt idx="165">
                        <c:v>25778.031000000003</c:v>
                      </c:pt>
                      <c:pt idx="166">
                        <c:v>25780.248</c:v>
                      </c:pt>
                      <c:pt idx="167">
                        <c:v>25786.874000000003</c:v>
                      </c:pt>
                      <c:pt idx="168">
                        <c:v>25786.879999999997</c:v>
                      </c:pt>
                      <c:pt idx="169">
                        <c:v>25786.891000000003</c:v>
                      </c:pt>
                      <c:pt idx="170">
                        <c:v>25787.993999999999</c:v>
                      </c:pt>
                      <c:pt idx="171">
                        <c:v>25817.86</c:v>
                      </c:pt>
                      <c:pt idx="172">
                        <c:v>25817.866000000002</c:v>
                      </c:pt>
                      <c:pt idx="173">
                        <c:v>25828.932000000001</c:v>
                      </c:pt>
                      <c:pt idx="174">
                        <c:v>25832.25</c:v>
                      </c:pt>
                      <c:pt idx="175">
                        <c:v>25838.877</c:v>
                      </c:pt>
                      <c:pt idx="176">
                        <c:v>25838.877999999997</c:v>
                      </c:pt>
                      <c:pt idx="177">
                        <c:v>25838.883000000002</c:v>
                      </c:pt>
                      <c:pt idx="178">
                        <c:v>25851.059999999998</c:v>
                      </c:pt>
                      <c:pt idx="179">
                        <c:v>25858.792000000001</c:v>
                      </c:pt>
                      <c:pt idx="180">
                        <c:v>25869.855000000003</c:v>
                      </c:pt>
                      <c:pt idx="181">
                        <c:v>25869.856</c:v>
                      </c:pt>
                      <c:pt idx="182">
                        <c:v>25869.862999999998</c:v>
                      </c:pt>
                      <c:pt idx="183">
                        <c:v>26103.296999999999</c:v>
                      </c:pt>
                      <c:pt idx="184">
                        <c:v>26115.472300000001</c:v>
                      </c:pt>
                      <c:pt idx="185">
                        <c:v>26121</c:v>
                      </c:pt>
                      <c:pt idx="186">
                        <c:v>26130.970999999998</c:v>
                      </c:pt>
                      <c:pt idx="187">
                        <c:v>26140.917800000003</c:v>
                      </c:pt>
                      <c:pt idx="188">
                        <c:v>26140.917999999998</c:v>
                      </c:pt>
                      <c:pt idx="189">
                        <c:v>26140.925999999999</c:v>
                      </c:pt>
                      <c:pt idx="190">
                        <c:v>26140.927000000003</c:v>
                      </c:pt>
                      <c:pt idx="191">
                        <c:v>26150.874000000003</c:v>
                      </c:pt>
                      <c:pt idx="192">
                        <c:v>26161.942000000003</c:v>
                      </c:pt>
                      <c:pt idx="193">
                        <c:v>26161.947999999997</c:v>
                      </c:pt>
                      <c:pt idx="194">
                        <c:v>26175.214999999997</c:v>
                      </c:pt>
                      <c:pt idx="195">
                        <c:v>26181.851999999999</c:v>
                      </c:pt>
                      <c:pt idx="196">
                        <c:v>26181.855000000003</c:v>
                      </c:pt>
                      <c:pt idx="197">
                        <c:v>26191.809999999998</c:v>
                      </c:pt>
                      <c:pt idx="198">
                        <c:v>26192.910000000003</c:v>
                      </c:pt>
                      <c:pt idx="199">
                        <c:v>26202.879999999997</c:v>
                      </c:pt>
                      <c:pt idx="200">
                        <c:v>26202.885999999999</c:v>
                      </c:pt>
                      <c:pt idx="201">
                        <c:v>26212.834999999999</c:v>
                      </c:pt>
                      <c:pt idx="202">
                        <c:v>26212.839</c:v>
                      </c:pt>
                      <c:pt idx="203">
                        <c:v>26213.936000000002</c:v>
                      </c:pt>
                      <c:pt idx="204">
                        <c:v>26216.158000000003</c:v>
                      </c:pt>
                      <c:pt idx="205">
                        <c:v>26222.786999999997</c:v>
                      </c:pt>
                      <c:pt idx="206">
                        <c:v>26222.803999999996</c:v>
                      </c:pt>
                      <c:pt idx="207">
                        <c:v>26452.913</c:v>
                      </c:pt>
                      <c:pt idx="208">
                        <c:v>26454.027999999998</c:v>
                      </c:pt>
                      <c:pt idx="209">
                        <c:v>26463.978000000003</c:v>
                      </c:pt>
                      <c:pt idx="210">
                        <c:v>26463.980000000003</c:v>
                      </c:pt>
                      <c:pt idx="211">
                        <c:v>26475.035000000003</c:v>
                      </c:pt>
                      <c:pt idx="212">
                        <c:v>26480.572399999997</c:v>
                      </c:pt>
                      <c:pt idx="213">
                        <c:v>26485.004000000001</c:v>
                      </c:pt>
                      <c:pt idx="214">
                        <c:v>26487.21</c:v>
                      </c:pt>
                      <c:pt idx="215">
                        <c:v>26487.892</c:v>
                      </c:pt>
                      <c:pt idx="216">
                        <c:v>26494.966999999997</c:v>
                      </c:pt>
                      <c:pt idx="217">
                        <c:v>26496.059999999998</c:v>
                      </c:pt>
                      <c:pt idx="218">
                        <c:v>26515.983999999997</c:v>
                      </c:pt>
                      <c:pt idx="219">
                        <c:v>26517.084999999999</c:v>
                      </c:pt>
                      <c:pt idx="220">
                        <c:v>26525.925000000003</c:v>
                      </c:pt>
                      <c:pt idx="221">
                        <c:v>26525.927000000003</c:v>
                      </c:pt>
                      <c:pt idx="222">
                        <c:v>26525.93</c:v>
                      </c:pt>
                      <c:pt idx="223">
                        <c:v>26525.932000000001</c:v>
                      </c:pt>
                      <c:pt idx="224">
                        <c:v>26525.936000000002</c:v>
                      </c:pt>
                      <c:pt idx="225">
                        <c:v>26525.936999999998</c:v>
                      </c:pt>
                      <c:pt idx="226">
                        <c:v>26525.938999999998</c:v>
                      </c:pt>
                      <c:pt idx="227">
                        <c:v>26535.89</c:v>
                      </c:pt>
                      <c:pt idx="228">
                        <c:v>26535.892999999996</c:v>
                      </c:pt>
                      <c:pt idx="229">
                        <c:v>26566.862000000001</c:v>
                      </c:pt>
                      <c:pt idx="230">
                        <c:v>26566.866999999998</c:v>
                      </c:pt>
                      <c:pt idx="231">
                        <c:v>26576.821000000004</c:v>
                      </c:pt>
                      <c:pt idx="232">
                        <c:v>26576.828000000001</c:v>
                      </c:pt>
                      <c:pt idx="233">
                        <c:v>26580.15</c:v>
                      </c:pt>
                      <c:pt idx="234">
                        <c:v>26586.783000000003</c:v>
                      </c:pt>
                      <c:pt idx="235">
                        <c:v>26587.892</c:v>
                      </c:pt>
                      <c:pt idx="236">
                        <c:v>26597.830999999998</c:v>
                      </c:pt>
                      <c:pt idx="237">
                        <c:v>26597.847000000002</c:v>
                      </c:pt>
                      <c:pt idx="238">
                        <c:v>26607.803999999996</c:v>
                      </c:pt>
                      <c:pt idx="239">
                        <c:v>26632.148000000001</c:v>
                      </c:pt>
                      <c:pt idx="240">
                        <c:v>26638.769</c:v>
                      </c:pt>
                      <c:pt idx="241">
                        <c:v>26845.674200000001</c:v>
                      </c:pt>
                      <c:pt idx="242">
                        <c:v>26852.305</c:v>
                      </c:pt>
                      <c:pt idx="243">
                        <c:v>26858.947</c:v>
                      </c:pt>
                      <c:pt idx="244">
                        <c:v>26858.951999999997</c:v>
                      </c:pt>
                      <c:pt idx="245">
                        <c:v>26872.222999999998</c:v>
                      </c:pt>
                      <c:pt idx="246">
                        <c:v>26899.879999999997</c:v>
                      </c:pt>
                      <c:pt idx="247">
                        <c:v>26899.883999999998</c:v>
                      </c:pt>
                      <c:pt idx="248">
                        <c:v>26899.883999999998</c:v>
                      </c:pt>
                      <c:pt idx="249">
                        <c:v>26899.885000000002</c:v>
                      </c:pt>
                      <c:pt idx="250">
                        <c:v>26899.892</c:v>
                      </c:pt>
                      <c:pt idx="251">
                        <c:v>26909.841999999997</c:v>
                      </c:pt>
                      <c:pt idx="252">
                        <c:v>26920.909</c:v>
                      </c:pt>
                      <c:pt idx="253">
                        <c:v>26923.116000000002</c:v>
                      </c:pt>
                      <c:pt idx="254">
                        <c:v>26940.826999999997</c:v>
                      </c:pt>
                      <c:pt idx="255">
                        <c:v>26943.03</c:v>
                      </c:pt>
                      <c:pt idx="256">
                        <c:v>26954.097000000002</c:v>
                      </c:pt>
                      <c:pt idx="257">
                        <c:v>26964.052000000003</c:v>
                      </c:pt>
                      <c:pt idx="258">
                        <c:v>27121.152999999998</c:v>
                      </c:pt>
                      <c:pt idx="259">
                        <c:v>27182.014999999999</c:v>
                      </c:pt>
                      <c:pt idx="260">
                        <c:v>27201.915999999997</c:v>
                      </c:pt>
                      <c:pt idx="261">
                        <c:v>27210.772299999997</c:v>
                      </c:pt>
                      <c:pt idx="262">
                        <c:v>27232.902000000002</c:v>
                      </c:pt>
                      <c:pt idx="263">
                        <c:v>27283.811000000002</c:v>
                      </c:pt>
                      <c:pt idx="264">
                        <c:v>27284.896000000001</c:v>
                      </c:pt>
                      <c:pt idx="265">
                        <c:v>27284.898999999998</c:v>
                      </c:pt>
                      <c:pt idx="266">
                        <c:v>27284.908000000003</c:v>
                      </c:pt>
                      <c:pt idx="267">
                        <c:v>27287.112000000001</c:v>
                      </c:pt>
                      <c:pt idx="268">
                        <c:v>27288.226999999999</c:v>
                      </c:pt>
                      <c:pt idx="269">
                        <c:v>27356.803</c:v>
                      </c:pt>
                      <c:pt idx="270">
                        <c:v>27366.741999999998</c:v>
                      </c:pt>
                      <c:pt idx="271">
                        <c:v>27558.173000000003</c:v>
                      </c:pt>
                      <c:pt idx="272">
                        <c:v>27559.277000000002</c:v>
                      </c:pt>
                      <c:pt idx="273">
                        <c:v>27575.8724</c:v>
                      </c:pt>
                      <c:pt idx="274">
                        <c:v>27578.088000000003</c:v>
                      </c:pt>
                      <c:pt idx="275">
                        <c:v>27580.288999999997</c:v>
                      </c:pt>
                      <c:pt idx="276">
                        <c:v>27589.15</c:v>
                      </c:pt>
                      <c:pt idx="277">
                        <c:v>27590.252</c:v>
                      </c:pt>
                      <c:pt idx="278">
                        <c:v>27651.101999999999</c:v>
                      </c:pt>
                      <c:pt idx="279">
                        <c:v>27672.127</c:v>
                      </c:pt>
                      <c:pt idx="280">
                        <c:v>27689.824999999997</c:v>
                      </c:pt>
                      <c:pt idx="281">
                        <c:v>27689.828000000001</c:v>
                      </c:pt>
                      <c:pt idx="282">
                        <c:v>27693.139000000003</c:v>
                      </c:pt>
                      <c:pt idx="283">
                        <c:v>27693.146999999997</c:v>
                      </c:pt>
                      <c:pt idx="284">
                        <c:v>27902.245999999999</c:v>
                      </c:pt>
                      <c:pt idx="285">
                        <c:v>27940.968000000001</c:v>
                      </c:pt>
                      <c:pt idx="286">
                        <c:v>27940.97</c:v>
                      </c:pt>
                      <c:pt idx="287">
                        <c:v>27940.970699999998</c:v>
                      </c:pt>
                      <c:pt idx="288">
                        <c:v>27940.970999999998</c:v>
                      </c:pt>
                      <c:pt idx="289">
                        <c:v>27943.182999999997</c:v>
                      </c:pt>
                      <c:pt idx="290">
                        <c:v>27944.288</c:v>
                      </c:pt>
                      <c:pt idx="291">
                        <c:v>27965.305</c:v>
                      </c:pt>
                      <c:pt idx="292">
                        <c:v>27965.307999999997</c:v>
                      </c:pt>
                      <c:pt idx="293">
                        <c:v>27974.158000000003</c:v>
                      </c:pt>
                      <c:pt idx="294">
                        <c:v>27975.267</c:v>
                      </c:pt>
                      <c:pt idx="295">
                        <c:v>27992.970999999998</c:v>
                      </c:pt>
                      <c:pt idx="296">
                        <c:v>28016.203000000001</c:v>
                      </c:pt>
                      <c:pt idx="297">
                        <c:v>28022.847999999998</c:v>
                      </c:pt>
                      <c:pt idx="298">
                        <c:v>28026.161999999997</c:v>
                      </c:pt>
                      <c:pt idx="299">
                        <c:v>28073.737999999998</c:v>
                      </c:pt>
                      <c:pt idx="300">
                        <c:v>28297.22</c:v>
                      </c:pt>
                      <c:pt idx="301">
                        <c:v>28297.222000000002</c:v>
                      </c:pt>
                      <c:pt idx="302">
                        <c:v>28297.222999999998</c:v>
                      </c:pt>
                      <c:pt idx="303">
                        <c:v>28306.066800000001</c:v>
                      </c:pt>
                      <c:pt idx="304">
                        <c:v>28329.298000000003</c:v>
                      </c:pt>
                      <c:pt idx="305">
                        <c:v>28339.250999999997</c:v>
                      </c:pt>
                      <c:pt idx="306">
                        <c:v>28379.091</c:v>
                      </c:pt>
                      <c:pt idx="307">
                        <c:v>28380.188999999998</c:v>
                      </c:pt>
                      <c:pt idx="308">
                        <c:v>28417.803</c:v>
                      </c:pt>
                      <c:pt idx="309">
                        <c:v>28417.809000000001</c:v>
                      </c:pt>
                      <c:pt idx="310">
                        <c:v>28417.815999999999</c:v>
                      </c:pt>
                      <c:pt idx="311">
                        <c:v>28427.750999999997</c:v>
                      </c:pt>
                      <c:pt idx="312">
                        <c:v>28427.754000000001</c:v>
                      </c:pt>
                      <c:pt idx="313">
                        <c:v>28438.809999999998</c:v>
                      </c:pt>
                      <c:pt idx="314">
                        <c:v>28469.767999999996</c:v>
                      </c:pt>
                      <c:pt idx="315">
                        <c:v>28479.767999999996</c:v>
                      </c:pt>
                      <c:pt idx="316">
                        <c:v>28598.152999999998</c:v>
                      </c:pt>
                      <c:pt idx="317">
                        <c:v>28651.258000000002</c:v>
                      </c:pt>
                      <c:pt idx="318">
                        <c:v>28672.276299999998</c:v>
                      </c:pt>
                      <c:pt idx="319">
                        <c:v>28682.233</c:v>
                      </c:pt>
                      <c:pt idx="320">
                        <c:v>28699.930999999997</c:v>
                      </c:pt>
                      <c:pt idx="321">
                        <c:v>28703.250999999997</c:v>
                      </c:pt>
                      <c:pt idx="322">
                        <c:v>28720.959000000003</c:v>
                      </c:pt>
                      <c:pt idx="323">
                        <c:v>28730.915999999997</c:v>
                      </c:pt>
                      <c:pt idx="324">
                        <c:v>28730.925000000003</c:v>
                      </c:pt>
                      <c:pt idx="325">
                        <c:v>28771.853000000003</c:v>
                      </c:pt>
                      <c:pt idx="326">
                        <c:v>28792.875999999997</c:v>
                      </c:pt>
                      <c:pt idx="327">
                        <c:v>28812.781999999999</c:v>
                      </c:pt>
                      <c:pt idx="328">
                        <c:v>28812.788</c:v>
                      </c:pt>
                      <c:pt idx="329">
                        <c:v>29053.976000000002</c:v>
                      </c:pt>
                      <c:pt idx="330">
                        <c:v>29063.930999999997</c:v>
                      </c:pt>
                      <c:pt idx="331">
                        <c:v>29063.934999999998</c:v>
                      </c:pt>
                      <c:pt idx="332">
                        <c:v>29084.953999999998</c:v>
                      </c:pt>
                      <c:pt idx="333">
                        <c:v>29084.961000000003</c:v>
                      </c:pt>
                      <c:pt idx="334">
                        <c:v>29084.972000000002</c:v>
                      </c:pt>
                      <c:pt idx="335">
                        <c:v>29104.862000000001</c:v>
                      </c:pt>
                      <c:pt idx="336">
                        <c:v>29114.826000000001</c:v>
                      </c:pt>
                      <c:pt idx="337">
                        <c:v>29115.919000000002</c:v>
                      </c:pt>
                      <c:pt idx="338">
                        <c:v>29124.777999999998</c:v>
                      </c:pt>
                      <c:pt idx="339">
                        <c:v>29146.904000000002</c:v>
                      </c:pt>
                      <c:pt idx="340">
                        <c:v>29367.084000000003</c:v>
                      </c:pt>
                      <c:pt idx="341">
                        <c:v>29389.203999999998</c:v>
                      </c:pt>
                      <c:pt idx="342">
                        <c:v>29406.906000000003</c:v>
                      </c:pt>
                      <c:pt idx="343">
                        <c:v>29419.063999999998</c:v>
                      </c:pt>
                      <c:pt idx="344">
                        <c:v>29447.839</c:v>
                      </c:pt>
                      <c:pt idx="345">
                        <c:v>29458.900999999998</c:v>
                      </c:pt>
                      <c:pt idx="346">
                        <c:v>29458.902000000002</c:v>
                      </c:pt>
                      <c:pt idx="347">
                        <c:v>29468.851999999999</c:v>
                      </c:pt>
                      <c:pt idx="348">
                        <c:v>29478.813999999998</c:v>
                      </c:pt>
                      <c:pt idx="349">
                        <c:v>29488.777999999998</c:v>
                      </c:pt>
                      <c:pt idx="350">
                        <c:v>29520.853000000003</c:v>
                      </c:pt>
                      <c:pt idx="351">
                        <c:v>29550.726999999999</c:v>
                      </c:pt>
                      <c:pt idx="352">
                        <c:v>29744.341</c:v>
                      </c:pt>
                      <c:pt idx="353">
                        <c:v>29760.938000000002</c:v>
                      </c:pt>
                      <c:pt idx="354">
                        <c:v>29764.262999999999</c:v>
                      </c:pt>
                      <c:pt idx="355">
                        <c:v>29765.366999999998</c:v>
                      </c:pt>
                      <c:pt idx="356">
                        <c:v>29774.224000000002</c:v>
                      </c:pt>
                      <c:pt idx="357">
                        <c:v>29802.972000000002</c:v>
                      </c:pt>
                      <c:pt idx="358">
                        <c:v>29802.974000000002</c:v>
                      </c:pt>
                      <c:pt idx="359">
                        <c:v>29802.976000000002</c:v>
                      </c:pt>
                      <c:pt idx="360">
                        <c:v>29802.976000000002</c:v>
                      </c:pt>
                      <c:pt idx="361">
                        <c:v>29802.980000000003</c:v>
                      </c:pt>
                      <c:pt idx="362">
                        <c:v>29802.981</c:v>
                      </c:pt>
                      <c:pt idx="363">
                        <c:v>29802.981</c:v>
                      </c:pt>
                      <c:pt idx="364">
                        <c:v>29802.981</c:v>
                      </c:pt>
                      <c:pt idx="365">
                        <c:v>29802.982000000004</c:v>
                      </c:pt>
                      <c:pt idx="366">
                        <c:v>29802.983</c:v>
                      </c:pt>
                      <c:pt idx="367">
                        <c:v>29802.985000000001</c:v>
                      </c:pt>
                      <c:pt idx="368">
                        <c:v>29802.985000000001</c:v>
                      </c:pt>
                      <c:pt idx="369">
                        <c:v>29802.987000000001</c:v>
                      </c:pt>
                      <c:pt idx="370">
                        <c:v>29822.896000000001</c:v>
                      </c:pt>
                      <c:pt idx="371">
                        <c:v>29827.317999999999</c:v>
                      </c:pt>
                      <c:pt idx="372">
                        <c:v>29836.163999999997</c:v>
                      </c:pt>
                      <c:pt idx="373">
                        <c:v>29857.192000000003</c:v>
                      </c:pt>
                      <c:pt idx="374">
                        <c:v>29894.805</c:v>
                      </c:pt>
                      <c:pt idx="375">
                        <c:v>30074.040999999997</c:v>
                      </c:pt>
                      <c:pt idx="376">
                        <c:v>30093.951000000001</c:v>
                      </c:pt>
                      <c:pt idx="377">
                        <c:v>30093.955999999998</c:v>
                      </c:pt>
                      <c:pt idx="378">
                        <c:v>30144.845999999998</c:v>
                      </c:pt>
                      <c:pt idx="379">
                        <c:v>30145.955999999998</c:v>
                      </c:pt>
                      <c:pt idx="380">
                        <c:v>30147.050999999999</c:v>
                      </c:pt>
                      <c:pt idx="381">
                        <c:v>30180.252999999997</c:v>
                      </c:pt>
                      <c:pt idx="382">
                        <c:v>30197.949999999997</c:v>
                      </c:pt>
                      <c:pt idx="383">
                        <c:v>30206.800999999999</c:v>
                      </c:pt>
                      <c:pt idx="384">
                        <c:v>30521.012999999999</c:v>
                      </c:pt>
                      <c:pt idx="385">
                        <c:v>30571.892999999996</c:v>
                      </c:pt>
                      <c:pt idx="386">
                        <c:v>30571.906000000003</c:v>
                      </c:pt>
                      <c:pt idx="387">
                        <c:v>30592.923000000003</c:v>
                      </c:pt>
                      <c:pt idx="388">
                        <c:v>30612.837</c:v>
                      </c:pt>
                      <c:pt idx="389">
                        <c:v>30632.75</c:v>
                      </c:pt>
                      <c:pt idx="390">
                        <c:v>30852.917000000001</c:v>
                      </c:pt>
                      <c:pt idx="391">
                        <c:v>30863.981099999997</c:v>
                      </c:pt>
                      <c:pt idx="392">
                        <c:v>30873.934999999998</c:v>
                      </c:pt>
                      <c:pt idx="393">
                        <c:v>30894.955999999998</c:v>
                      </c:pt>
                      <c:pt idx="394">
                        <c:v>30894.955999999998</c:v>
                      </c:pt>
                      <c:pt idx="395">
                        <c:v>30894.957000000002</c:v>
                      </c:pt>
                      <c:pt idx="396">
                        <c:v>30894.959000000003</c:v>
                      </c:pt>
                      <c:pt idx="397">
                        <c:v>30894.959000000003</c:v>
                      </c:pt>
                      <c:pt idx="398">
                        <c:v>30894.961000000003</c:v>
                      </c:pt>
                      <c:pt idx="399">
                        <c:v>30894.961000000003</c:v>
                      </c:pt>
                      <c:pt idx="400">
                        <c:v>30894.962</c:v>
                      </c:pt>
                      <c:pt idx="401">
                        <c:v>30894.962</c:v>
                      </c:pt>
                      <c:pt idx="402">
                        <c:v>30894.963000000003</c:v>
                      </c:pt>
                      <c:pt idx="403">
                        <c:v>30894.964</c:v>
                      </c:pt>
                      <c:pt idx="404">
                        <c:v>30894.964999999997</c:v>
                      </c:pt>
                      <c:pt idx="405">
                        <c:v>30894.966999999997</c:v>
                      </c:pt>
                      <c:pt idx="406">
                        <c:v>30894.968000000001</c:v>
                      </c:pt>
                      <c:pt idx="407">
                        <c:v>30914.877999999997</c:v>
                      </c:pt>
                      <c:pt idx="408">
                        <c:v>30915.980000000003</c:v>
                      </c:pt>
                      <c:pt idx="409">
                        <c:v>30915.981</c:v>
                      </c:pt>
                      <c:pt idx="410">
                        <c:v>30925.938999999998</c:v>
                      </c:pt>
                      <c:pt idx="411">
                        <c:v>30925.942999999999</c:v>
                      </c:pt>
                      <c:pt idx="412">
                        <c:v>30938.11</c:v>
                      </c:pt>
                      <c:pt idx="413">
                        <c:v>30938.110999999997</c:v>
                      </c:pt>
                      <c:pt idx="414">
                        <c:v>30955.807000000001</c:v>
                      </c:pt>
                      <c:pt idx="415">
                        <c:v>30959.129999999997</c:v>
                      </c:pt>
                      <c:pt idx="416">
                        <c:v>31000.063999999998</c:v>
                      </c:pt>
                      <c:pt idx="417">
                        <c:v>31010.021999999997</c:v>
                      </c:pt>
                      <c:pt idx="418">
                        <c:v>31185.938999999998</c:v>
                      </c:pt>
                      <c:pt idx="419">
                        <c:v>31185.940000000002</c:v>
                      </c:pt>
                      <c:pt idx="420">
                        <c:v>31187.040999999997</c:v>
                      </c:pt>
                      <c:pt idx="421">
                        <c:v>31210.275000000001</c:v>
                      </c:pt>
                      <c:pt idx="422">
                        <c:v>31216.904000000002</c:v>
                      </c:pt>
                      <c:pt idx="423">
                        <c:v>31236.826999999997</c:v>
                      </c:pt>
                      <c:pt idx="424">
                        <c:v>31242.353999999999</c:v>
                      </c:pt>
                      <c:pt idx="425">
                        <c:v>31244.574000000001</c:v>
                      </c:pt>
                      <c:pt idx="426">
                        <c:v>31262.258999999998</c:v>
                      </c:pt>
                      <c:pt idx="427">
                        <c:v>31268.908000000003</c:v>
                      </c:pt>
                      <c:pt idx="428">
                        <c:v>31272.228999999999</c:v>
                      </c:pt>
                      <c:pt idx="429">
                        <c:v>31273.328999999998</c:v>
                      </c:pt>
                      <c:pt idx="430">
                        <c:v>31278.868000000002</c:v>
                      </c:pt>
                      <c:pt idx="431">
                        <c:v>31278.874000000003</c:v>
                      </c:pt>
                      <c:pt idx="432">
                        <c:v>31278.874000000003</c:v>
                      </c:pt>
                      <c:pt idx="433">
                        <c:v>31279.968999999997</c:v>
                      </c:pt>
                      <c:pt idx="434">
                        <c:v>31279.97</c:v>
                      </c:pt>
                      <c:pt idx="435">
                        <c:v>31279.970999999998</c:v>
                      </c:pt>
                      <c:pt idx="436">
                        <c:v>31279.972000000002</c:v>
                      </c:pt>
                      <c:pt idx="437">
                        <c:v>31279.976000000002</c:v>
                      </c:pt>
                      <c:pt idx="438">
                        <c:v>31279.976000000002</c:v>
                      </c:pt>
                      <c:pt idx="439">
                        <c:v>31279.976999999999</c:v>
                      </c:pt>
                      <c:pt idx="440">
                        <c:v>31279.976999999999</c:v>
                      </c:pt>
                      <c:pt idx="441">
                        <c:v>31279.978000000003</c:v>
                      </c:pt>
                      <c:pt idx="442">
                        <c:v>31289.938000000002</c:v>
                      </c:pt>
                      <c:pt idx="443">
                        <c:v>31289.938000000002</c:v>
                      </c:pt>
                      <c:pt idx="444">
                        <c:v>31292.146000000001</c:v>
                      </c:pt>
                      <c:pt idx="445">
                        <c:v>31293.252</c:v>
                      </c:pt>
                      <c:pt idx="446">
                        <c:v>31299.881000000001</c:v>
                      </c:pt>
                      <c:pt idx="447">
                        <c:v>31303.207000000002</c:v>
                      </c:pt>
                      <c:pt idx="448">
                        <c:v>31309.847000000002</c:v>
                      </c:pt>
                      <c:pt idx="449">
                        <c:v>31319.800000000003</c:v>
                      </c:pt>
                      <c:pt idx="450">
                        <c:v>31320.909</c:v>
                      </c:pt>
                      <c:pt idx="451">
                        <c:v>31361.839</c:v>
                      </c:pt>
                      <c:pt idx="452">
                        <c:v>31591.97</c:v>
                      </c:pt>
                      <c:pt idx="453">
                        <c:v>31591.970999999998</c:v>
                      </c:pt>
                      <c:pt idx="454">
                        <c:v>31605.245999999999</c:v>
                      </c:pt>
                      <c:pt idx="455">
                        <c:v>31662.779000000002</c:v>
                      </c:pt>
                      <c:pt idx="456">
                        <c:v>31673.843000000001</c:v>
                      </c:pt>
                      <c:pt idx="457">
                        <c:v>31694.85</c:v>
                      </c:pt>
                      <c:pt idx="458">
                        <c:v>31944.898999999998</c:v>
                      </c:pt>
                      <c:pt idx="459">
                        <c:v>31946</c:v>
                      </c:pt>
                      <c:pt idx="460">
                        <c:v>31954.857000000004</c:v>
                      </c:pt>
                      <c:pt idx="461">
                        <c:v>31955.968000000001</c:v>
                      </c:pt>
                      <c:pt idx="462">
                        <c:v>31979.197999999997</c:v>
                      </c:pt>
                      <c:pt idx="463">
                        <c:v>31986.947</c:v>
                      </c:pt>
                      <c:pt idx="464">
                        <c:v>32037.832999999999</c:v>
                      </c:pt>
                      <c:pt idx="465">
                        <c:v>32037.836000000003</c:v>
                      </c:pt>
                      <c:pt idx="466">
                        <c:v>32068.845000000001</c:v>
                      </c:pt>
                      <c:pt idx="467">
                        <c:v>32331.019</c:v>
                      </c:pt>
                      <c:pt idx="468">
                        <c:v>32340.976000000002</c:v>
                      </c:pt>
                      <c:pt idx="469">
                        <c:v>32340.985000000001</c:v>
                      </c:pt>
                      <c:pt idx="470">
                        <c:v>32350.932000000001</c:v>
                      </c:pt>
                      <c:pt idx="471">
                        <c:v>32350.942999999999</c:v>
                      </c:pt>
                      <c:pt idx="472">
                        <c:v>32360.892</c:v>
                      </c:pt>
                      <c:pt idx="473">
                        <c:v>32361.989999999998</c:v>
                      </c:pt>
                      <c:pt idx="474">
                        <c:v>32361.993999999999</c:v>
                      </c:pt>
                      <c:pt idx="475">
                        <c:v>32361.995000000003</c:v>
                      </c:pt>
                      <c:pt idx="476">
                        <c:v>32361.998</c:v>
                      </c:pt>
                      <c:pt idx="477">
                        <c:v>32364.207000000002</c:v>
                      </c:pt>
                      <c:pt idx="478">
                        <c:v>32371.953500000003</c:v>
                      </c:pt>
                      <c:pt idx="479">
                        <c:v>32371.953500000003</c:v>
                      </c:pt>
                      <c:pt idx="480">
                        <c:v>32375.264000000003</c:v>
                      </c:pt>
                      <c:pt idx="481">
                        <c:v>32392.976000000002</c:v>
                      </c:pt>
                      <c:pt idx="482">
                        <c:v>32394.078999999998</c:v>
                      </c:pt>
                      <c:pt idx="483">
                        <c:v>32395.184999999998</c:v>
                      </c:pt>
                      <c:pt idx="484">
                        <c:v>32395.190999999999</c:v>
                      </c:pt>
                      <c:pt idx="485">
                        <c:v>32412.892999999996</c:v>
                      </c:pt>
                      <c:pt idx="486">
                        <c:v>32412.894</c:v>
                      </c:pt>
                      <c:pt idx="487">
                        <c:v>32416.205999999998</c:v>
                      </c:pt>
                      <c:pt idx="488">
                        <c:v>32426.167999999998</c:v>
                      </c:pt>
                      <c:pt idx="489">
                        <c:v>32442.760999999999</c:v>
                      </c:pt>
                      <c:pt idx="490">
                        <c:v>32447.178</c:v>
                      </c:pt>
                      <c:pt idx="491">
                        <c:v>32473.741000000002</c:v>
                      </c:pt>
                      <c:pt idx="492">
                        <c:v>32488.125</c:v>
                      </c:pt>
                      <c:pt idx="493">
                        <c:v>32683.951999999997</c:v>
                      </c:pt>
                      <c:pt idx="494">
                        <c:v>32695.010499999997</c:v>
                      </c:pt>
                      <c:pt idx="495">
                        <c:v>32695.01051</c:v>
                      </c:pt>
                      <c:pt idx="496">
                        <c:v>32716.027999999998</c:v>
                      </c:pt>
                      <c:pt idx="497">
                        <c:v>32724.887999999999</c:v>
                      </c:pt>
                      <c:pt idx="498">
                        <c:v>32724.89</c:v>
                      </c:pt>
                      <c:pt idx="499">
                        <c:v>32756.966999999997</c:v>
                      </c:pt>
                      <c:pt idx="500">
                        <c:v>32759.177000000003</c:v>
                      </c:pt>
                      <c:pt idx="501">
                        <c:v>32786.839</c:v>
                      </c:pt>
                      <c:pt idx="502">
                        <c:v>32796.796000000002</c:v>
                      </c:pt>
                      <c:pt idx="503">
                        <c:v>32827.775000000001</c:v>
                      </c:pt>
                      <c:pt idx="504">
                        <c:v>33068.962</c:v>
                      </c:pt>
                      <c:pt idx="505">
                        <c:v>33071.173000000003</c:v>
                      </c:pt>
                      <c:pt idx="506">
                        <c:v>33078.9182</c:v>
                      </c:pt>
                      <c:pt idx="507">
                        <c:v>33078.925000000003</c:v>
                      </c:pt>
                      <c:pt idx="508">
                        <c:v>33088.885999999999</c:v>
                      </c:pt>
                      <c:pt idx="509">
                        <c:v>33112.108999999997</c:v>
                      </c:pt>
                      <c:pt idx="510">
                        <c:v>33133.125999999997</c:v>
                      </c:pt>
                      <c:pt idx="511">
                        <c:v>33143.089999999997</c:v>
                      </c:pt>
                      <c:pt idx="512">
                        <c:v>33394.230000000003</c:v>
                      </c:pt>
                      <c:pt idx="513">
                        <c:v>33435.173000000003</c:v>
                      </c:pt>
                      <c:pt idx="514">
                        <c:v>33463.919999999998</c:v>
                      </c:pt>
                      <c:pt idx="515">
                        <c:v>33463.925999999999</c:v>
                      </c:pt>
                      <c:pt idx="516">
                        <c:v>33463.932000000001</c:v>
                      </c:pt>
                      <c:pt idx="517">
                        <c:v>33463.932500000003</c:v>
                      </c:pt>
                      <c:pt idx="518">
                        <c:v>33463.94</c:v>
                      </c:pt>
                      <c:pt idx="519">
                        <c:v>33466.146999999997</c:v>
                      </c:pt>
                      <c:pt idx="520">
                        <c:v>33484.957000000002</c:v>
                      </c:pt>
                      <c:pt idx="521">
                        <c:v>33484.962</c:v>
                      </c:pt>
                      <c:pt idx="522">
                        <c:v>33484.964999999997</c:v>
                      </c:pt>
                      <c:pt idx="523">
                        <c:v>33487.17</c:v>
                      </c:pt>
                      <c:pt idx="524">
                        <c:v>33488.275000000001</c:v>
                      </c:pt>
                      <c:pt idx="525">
                        <c:v>33494.913</c:v>
                      </c:pt>
                      <c:pt idx="526">
                        <c:v>33514.824500000002</c:v>
                      </c:pt>
                      <c:pt idx="527">
                        <c:v>33514.83</c:v>
                      </c:pt>
                      <c:pt idx="528">
                        <c:v>33806.910000000003</c:v>
                      </c:pt>
                      <c:pt idx="529">
                        <c:v>33806.917999999998</c:v>
                      </c:pt>
                      <c:pt idx="530">
                        <c:v>33806.917999999998</c:v>
                      </c:pt>
                      <c:pt idx="531">
                        <c:v>33848.951999999997</c:v>
                      </c:pt>
                      <c:pt idx="532">
                        <c:v>33871.072999999997</c:v>
                      </c:pt>
                      <c:pt idx="533">
                        <c:v>33871.082000000002</c:v>
                      </c:pt>
                      <c:pt idx="534">
                        <c:v>33872.177000000003</c:v>
                      </c:pt>
                      <c:pt idx="535">
                        <c:v>34139.919999999998</c:v>
                      </c:pt>
                      <c:pt idx="536">
                        <c:v>34143.237999999998</c:v>
                      </c:pt>
                      <c:pt idx="537">
                        <c:v>34195.239000000001</c:v>
                      </c:pt>
                      <c:pt idx="538">
                        <c:v>34195.24</c:v>
                      </c:pt>
                      <c:pt idx="539">
                        <c:v>34201.879000000001</c:v>
                      </c:pt>
                      <c:pt idx="540">
                        <c:v>34201.883000000002</c:v>
                      </c:pt>
                      <c:pt idx="541">
                        <c:v>34225.112999999998</c:v>
                      </c:pt>
                      <c:pt idx="542">
                        <c:v>34246.133000000002</c:v>
                      </c:pt>
                      <c:pt idx="543">
                        <c:v>34266.046000000002</c:v>
                      </c:pt>
                      <c:pt idx="544">
                        <c:v>34545.959000000003</c:v>
                      </c:pt>
                      <c:pt idx="545">
                        <c:v>34545.966</c:v>
                      </c:pt>
                      <c:pt idx="546">
                        <c:v>34547.061999999998</c:v>
                      </c:pt>
                      <c:pt idx="547">
                        <c:v>34555.915000000001</c:v>
                      </c:pt>
                      <c:pt idx="548">
                        <c:v>34555.915000000001</c:v>
                      </c:pt>
                      <c:pt idx="549">
                        <c:v>34555.917000000001</c:v>
                      </c:pt>
                      <c:pt idx="550">
                        <c:v>34555.917000000001</c:v>
                      </c:pt>
                      <c:pt idx="551">
                        <c:v>34555.919000000002</c:v>
                      </c:pt>
                      <c:pt idx="552">
                        <c:v>34555.919000000002</c:v>
                      </c:pt>
                      <c:pt idx="553">
                        <c:v>34555.919999999998</c:v>
                      </c:pt>
                      <c:pt idx="554">
                        <c:v>34555.923999999999</c:v>
                      </c:pt>
                      <c:pt idx="555">
                        <c:v>34555.925000000003</c:v>
                      </c:pt>
                      <c:pt idx="556">
                        <c:v>34555.925000000003</c:v>
                      </c:pt>
                      <c:pt idx="557">
                        <c:v>34575.828000000001</c:v>
                      </c:pt>
                      <c:pt idx="558">
                        <c:v>34579.146000000001</c:v>
                      </c:pt>
                      <c:pt idx="559">
                        <c:v>34586.892999999996</c:v>
                      </c:pt>
                      <c:pt idx="560">
                        <c:v>34601.275999999998</c:v>
                      </c:pt>
                      <c:pt idx="561">
                        <c:v>34617.870999999999</c:v>
                      </c:pt>
                      <c:pt idx="562">
                        <c:v>34627.826999999997</c:v>
                      </c:pt>
                      <c:pt idx="563">
                        <c:v>34847.991099999999</c:v>
                      </c:pt>
                      <c:pt idx="564">
                        <c:v>34847.993000000002</c:v>
                      </c:pt>
                      <c:pt idx="565">
                        <c:v>34878.970999999998</c:v>
                      </c:pt>
                      <c:pt idx="566">
                        <c:v>34882.277000000002</c:v>
                      </c:pt>
                      <c:pt idx="567">
                        <c:v>34882.292999999998</c:v>
                      </c:pt>
                      <c:pt idx="568">
                        <c:v>34882.294999999998</c:v>
                      </c:pt>
                      <c:pt idx="569">
                        <c:v>34888.927000000003</c:v>
                      </c:pt>
                      <c:pt idx="570">
                        <c:v>34888.927600000003</c:v>
                      </c:pt>
                      <c:pt idx="571">
                        <c:v>34888.936999999998</c:v>
                      </c:pt>
                      <c:pt idx="572">
                        <c:v>34899.99</c:v>
                      </c:pt>
                      <c:pt idx="573">
                        <c:v>34921.012999999999</c:v>
                      </c:pt>
                      <c:pt idx="574">
                        <c:v>34922.120000000003</c:v>
                      </c:pt>
                      <c:pt idx="575">
                        <c:v>34933.182000000001</c:v>
                      </c:pt>
                      <c:pt idx="576">
                        <c:v>34995.137999999999</c:v>
                      </c:pt>
                      <c:pt idx="577">
                        <c:v>35266.201999999997</c:v>
                      </c:pt>
                      <c:pt idx="578">
                        <c:v>35273.938300000002</c:v>
                      </c:pt>
                      <c:pt idx="579">
                        <c:v>35273.938999999998</c:v>
                      </c:pt>
                      <c:pt idx="580">
                        <c:v>35293.870000000003</c:v>
                      </c:pt>
                      <c:pt idx="581">
                        <c:v>35307.129000000001</c:v>
                      </c:pt>
                      <c:pt idx="582">
                        <c:v>35324.830999999998</c:v>
                      </c:pt>
                      <c:pt idx="583">
                        <c:v>35324.832900000001</c:v>
                      </c:pt>
                      <c:pt idx="584">
                        <c:v>35324.832900000001</c:v>
                      </c:pt>
                      <c:pt idx="585">
                        <c:v>35369.082999999999</c:v>
                      </c:pt>
                      <c:pt idx="586">
                        <c:v>35585.9398</c:v>
                      </c:pt>
                      <c:pt idx="587">
                        <c:v>35610.275000000001</c:v>
                      </c:pt>
                      <c:pt idx="588">
                        <c:v>35640.150999999998</c:v>
                      </c:pt>
                      <c:pt idx="589">
                        <c:v>35648.982100000001</c:v>
                      </c:pt>
                      <c:pt idx="590">
                        <c:v>35648.989699999998</c:v>
                      </c:pt>
                      <c:pt idx="591">
                        <c:v>35648.999400000001</c:v>
                      </c:pt>
                      <c:pt idx="592">
                        <c:v>35648.999400000001</c:v>
                      </c:pt>
                      <c:pt idx="593">
                        <c:v>35650.108</c:v>
                      </c:pt>
                      <c:pt idx="594">
                        <c:v>35651.211000000003</c:v>
                      </c:pt>
                      <c:pt idx="595">
                        <c:v>35668.907299999999</c:v>
                      </c:pt>
                      <c:pt idx="596">
                        <c:v>35668.915000000001</c:v>
                      </c:pt>
                      <c:pt idx="597">
                        <c:v>35668.917099999999</c:v>
                      </c:pt>
                      <c:pt idx="598">
                        <c:v>35671.125</c:v>
                      </c:pt>
                      <c:pt idx="599">
                        <c:v>35698.788</c:v>
                      </c:pt>
                      <c:pt idx="600">
                        <c:v>35699.885000000002</c:v>
                      </c:pt>
                      <c:pt idx="601">
                        <c:v>35699.888299999999</c:v>
                      </c:pt>
                      <c:pt idx="602">
                        <c:v>35699.888800000001</c:v>
                      </c:pt>
                      <c:pt idx="603">
                        <c:v>35699.888800000001</c:v>
                      </c:pt>
                      <c:pt idx="604">
                        <c:v>35702.095999999998</c:v>
                      </c:pt>
                      <c:pt idx="605">
                        <c:v>35713.167000000001</c:v>
                      </c:pt>
                      <c:pt idx="606">
                        <c:v>35973.160000000003</c:v>
                      </c:pt>
                      <c:pt idx="607">
                        <c:v>35994.184999999998</c:v>
                      </c:pt>
                      <c:pt idx="608">
                        <c:v>35995.288</c:v>
                      </c:pt>
                      <c:pt idx="609">
                        <c:v>36021.839180000003</c:v>
                      </c:pt>
                      <c:pt idx="610">
                        <c:v>36022.946799999998</c:v>
                      </c:pt>
                      <c:pt idx="611">
                        <c:v>36022.948600000003</c:v>
                      </c:pt>
                      <c:pt idx="612">
                        <c:v>36022.954899999997</c:v>
                      </c:pt>
                      <c:pt idx="613">
                        <c:v>36022.958299999998</c:v>
                      </c:pt>
                      <c:pt idx="614">
                        <c:v>36026.267</c:v>
                      </c:pt>
                      <c:pt idx="615">
                        <c:v>36035.120000000003</c:v>
                      </c:pt>
                      <c:pt idx="616">
                        <c:v>36056.137999999999</c:v>
                      </c:pt>
                      <c:pt idx="617">
                        <c:v>36066.097999999998</c:v>
                      </c:pt>
                      <c:pt idx="618">
                        <c:v>36087.116999999998</c:v>
                      </c:pt>
                      <c:pt idx="619">
                        <c:v>36358.177000000003</c:v>
                      </c:pt>
                      <c:pt idx="620">
                        <c:v>36376.982799999998</c:v>
                      </c:pt>
                      <c:pt idx="621">
                        <c:v>36379.196000000004</c:v>
                      </c:pt>
                      <c:pt idx="622">
                        <c:v>36382.517</c:v>
                      </c:pt>
                      <c:pt idx="623">
                        <c:v>36389.152000000002</c:v>
                      </c:pt>
                      <c:pt idx="624">
                        <c:v>36389.152999999998</c:v>
                      </c:pt>
                      <c:pt idx="625">
                        <c:v>36403.536</c:v>
                      </c:pt>
                      <c:pt idx="626">
                        <c:v>36406.853999999999</c:v>
                      </c:pt>
                      <c:pt idx="627">
                        <c:v>36410.173999999999</c:v>
                      </c:pt>
                      <c:pt idx="628">
                        <c:v>36416.813000000002</c:v>
                      </c:pt>
                      <c:pt idx="629">
                        <c:v>36420.131000000001</c:v>
                      </c:pt>
                      <c:pt idx="630">
                        <c:v>36420.133999999998</c:v>
                      </c:pt>
                      <c:pt idx="631">
                        <c:v>36451.108999999997</c:v>
                      </c:pt>
                      <c:pt idx="632">
                        <c:v>36492.042000000001</c:v>
                      </c:pt>
                      <c:pt idx="633">
                        <c:v>36492.044000000002</c:v>
                      </c:pt>
                      <c:pt idx="634">
                        <c:v>36761.995999999999</c:v>
                      </c:pt>
                      <c:pt idx="635">
                        <c:v>36761.996299999999</c:v>
                      </c:pt>
                      <c:pt idx="636">
                        <c:v>36761.998</c:v>
                      </c:pt>
                      <c:pt idx="637">
                        <c:v>36761.998399999997</c:v>
                      </c:pt>
                      <c:pt idx="638">
                        <c:v>36794.084000000003</c:v>
                      </c:pt>
                      <c:pt idx="639">
                        <c:v>36825.061999999998</c:v>
                      </c:pt>
                      <c:pt idx="640">
                        <c:v>36846.077899999997</c:v>
                      </c:pt>
                      <c:pt idx="641">
                        <c:v>37033.048999999999</c:v>
                      </c:pt>
                      <c:pt idx="642">
                        <c:v>37062.925999999999</c:v>
                      </c:pt>
                      <c:pt idx="643">
                        <c:v>37062.926800000001</c:v>
                      </c:pt>
                      <c:pt idx="644">
                        <c:v>37076.201099999998</c:v>
                      </c:pt>
                      <c:pt idx="645">
                        <c:v>37086.161</c:v>
                      </c:pt>
                      <c:pt idx="646">
                        <c:v>37114.925000000003</c:v>
                      </c:pt>
                      <c:pt idx="647">
                        <c:v>37114.925799999997</c:v>
                      </c:pt>
                      <c:pt idx="648">
                        <c:v>37117.144</c:v>
                      </c:pt>
                      <c:pt idx="649">
                        <c:v>37127.093699999998</c:v>
                      </c:pt>
                      <c:pt idx="650">
                        <c:v>37158.0717</c:v>
                      </c:pt>
                      <c:pt idx="651">
                        <c:v>37168.029399999999</c:v>
                      </c:pt>
                      <c:pt idx="652">
                        <c:v>37182.415000000001</c:v>
                      </c:pt>
                      <c:pt idx="653">
                        <c:v>37210.069000000003</c:v>
                      </c:pt>
                      <c:pt idx="654">
                        <c:v>37451.256999999998</c:v>
                      </c:pt>
                      <c:pt idx="655">
                        <c:v>37467.853600000002</c:v>
                      </c:pt>
                      <c:pt idx="656">
                        <c:v>37471.171999999999</c:v>
                      </c:pt>
                      <c:pt idx="657">
                        <c:v>37471.171999999999</c:v>
                      </c:pt>
                      <c:pt idx="658">
                        <c:v>37475.600100000003</c:v>
                      </c:pt>
                      <c:pt idx="659">
                        <c:v>37488.874179999999</c:v>
                      </c:pt>
                      <c:pt idx="660">
                        <c:v>37513.216999999997</c:v>
                      </c:pt>
                      <c:pt idx="661">
                        <c:v>37523.175000000003</c:v>
                      </c:pt>
                      <c:pt idx="662">
                        <c:v>37543.086199999998</c:v>
                      </c:pt>
                      <c:pt idx="663">
                        <c:v>37543.087</c:v>
                      </c:pt>
                      <c:pt idx="664">
                        <c:v>37775.42196</c:v>
                      </c:pt>
                      <c:pt idx="665">
                        <c:v>37794.230900000002</c:v>
                      </c:pt>
                      <c:pt idx="666">
                        <c:v>37804.186000000002</c:v>
                      </c:pt>
                      <c:pt idx="667">
                        <c:v>37815.249000000003</c:v>
                      </c:pt>
                      <c:pt idx="668">
                        <c:v>37832.946000000004</c:v>
                      </c:pt>
                      <c:pt idx="669">
                        <c:v>37832.946689999997</c:v>
                      </c:pt>
                      <c:pt idx="670">
                        <c:v>37894.909500000002</c:v>
                      </c:pt>
                      <c:pt idx="671">
                        <c:v>38144.953000000001</c:v>
                      </c:pt>
                      <c:pt idx="672">
                        <c:v>38221.286699999997</c:v>
                      </c:pt>
                      <c:pt idx="673">
                        <c:v>38240.094100000002</c:v>
                      </c:pt>
                      <c:pt idx="674">
                        <c:v>38241.197</c:v>
                      </c:pt>
                      <c:pt idx="675">
                        <c:v>38247.838499999998</c:v>
                      </c:pt>
                      <c:pt idx="676">
                        <c:v>38261.118000000002</c:v>
                      </c:pt>
                      <c:pt idx="677">
                        <c:v>38295.409</c:v>
                      </c:pt>
                      <c:pt idx="678">
                        <c:v>38512.2595</c:v>
                      </c:pt>
                      <c:pt idx="679">
                        <c:v>38513.365899999997</c:v>
                      </c:pt>
                      <c:pt idx="680">
                        <c:v>38522.216999999997</c:v>
                      </c:pt>
                      <c:pt idx="681">
                        <c:v>38529.961199999998</c:v>
                      </c:pt>
                      <c:pt idx="682">
                        <c:v>38534.389199999998</c:v>
                      </c:pt>
                      <c:pt idx="683">
                        <c:v>38539.917800000003</c:v>
                      </c:pt>
                      <c:pt idx="684">
                        <c:v>38543.237999999998</c:v>
                      </c:pt>
                      <c:pt idx="685">
                        <c:v>38550.966</c:v>
                      </c:pt>
                      <c:pt idx="686">
                        <c:v>38554.301599999999</c:v>
                      </c:pt>
                      <c:pt idx="687">
                        <c:v>38563.152099999999</c:v>
                      </c:pt>
                      <c:pt idx="688">
                        <c:v>38625.105000000003</c:v>
                      </c:pt>
                      <c:pt idx="689">
                        <c:v>38649.444000000003</c:v>
                      </c:pt>
                      <c:pt idx="690">
                        <c:v>38903.912880000003</c:v>
                      </c:pt>
                      <c:pt idx="691">
                        <c:v>38935.997300000003</c:v>
                      </c:pt>
                      <c:pt idx="692">
                        <c:v>38969.186000000002</c:v>
                      </c:pt>
                      <c:pt idx="693">
                        <c:v>39020.078999999998</c:v>
                      </c:pt>
                      <c:pt idx="694">
                        <c:v>39230.288699999997</c:v>
                      </c:pt>
                      <c:pt idx="695">
                        <c:v>39251.310599999997</c:v>
                      </c:pt>
                      <c:pt idx="696">
                        <c:v>39271.226999999999</c:v>
                      </c:pt>
                      <c:pt idx="697">
                        <c:v>39288.926599999999</c:v>
                      </c:pt>
                      <c:pt idx="698">
                        <c:v>39361.946499999998</c:v>
                      </c:pt>
                      <c:pt idx="699">
                        <c:v>39370.797200000001</c:v>
                      </c:pt>
                      <c:pt idx="700">
                        <c:v>39377.434000000001</c:v>
                      </c:pt>
                      <c:pt idx="701">
                        <c:v>39635.218500000003</c:v>
                      </c:pt>
                      <c:pt idx="702">
                        <c:v>39707.131999999998</c:v>
                      </c:pt>
                      <c:pt idx="703">
                        <c:v>40040.147299999997</c:v>
                      </c:pt>
                      <c:pt idx="704">
                        <c:v>40082.190900000001</c:v>
                      </c:pt>
                      <c:pt idx="705">
                        <c:v>40363.205099999999</c:v>
                      </c:pt>
                      <c:pt idx="706">
                        <c:v>40370.949800000002</c:v>
                      </c:pt>
                      <c:pt idx="707">
                        <c:v>40411.8848</c:v>
                      </c:pt>
                      <c:pt idx="708">
                        <c:v>40830.090100000001</c:v>
                      </c:pt>
                      <c:pt idx="709">
                        <c:v>40830.090199999999</c:v>
                      </c:pt>
                      <c:pt idx="710">
                        <c:v>41058.001360000002</c:v>
                      </c:pt>
                      <c:pt idx="711">
                        <c:v>41098.936880000001</c:v>
                      </c:pt>
                      <c:pt idx="712">
                        <c:v>41139.871800000001</c:v>
                      </c:pt>
                      <c:pt idx="713">
                        <c:v>41163.1057</c:v>
                      </c:pt>
                      <c:pt idx="714">
                        <c:v>41163.105799999998</c:v>
                      </c:pt>
                      <c:pt idx="715">
                        <c:v>41467.90148</c:v>
                      </c:pt>
                      <c:pt idx="716">
                        <c:v>41473.99293</c:v>
                      </c:pt>
                      <c:pt idx="717">
                        <c:v>41487.269200000002</c:v>
                      </c:pt>
                      <c:pt idx="718">
                        <c:v>41816.964789999998</c:v>
                      </c:pt>
                      <c:pt idx="719">
                        <c:v>41830.241300000002</c:v>
                      </c:pt>
                      <c:pt idx="720">
                        <c:v>41830.241300000002</c:v>
                      </c:pt>
                      <c:pt idx="721">
                        <c:v>41852.9303</c:v>
                      </c:pt>
                      <c:pt idx="722">
                        <c:v>41857.8995</c:v>
                      </c:pt>
                      <c:pt idx="723">
                        <c:v>41859.007100000003</c:v>
                      </c:pt>
                      <c:pt idx="724">
                        <c:v>41873.94137</c:v>
                      </c:pt>
                      <c:pt idx="725">
                        <c:v>42146.660399999935</c:v>
                      </c:pt>
                      <c:pt idx="726">
                        <c:v>42146.660399999935</c:v>
                      </c:pt>
                      <c:pt idx="727">
                        <c:v>42146.660400000001</c:v>
                      </c:pt>
                      <c:pt idx="728">
                        <c:v>42180.957600000002</c:v>
                      </c:pt>
                      <c:pt idx="729">
                        <c:v>42247.886059999997</c:v>
                      </c:pt>
                      <c:pt idx="730">
                        <c:v>42544.952599999997</c:v>
                      </c:pt>
                      <c:pt idx="731">
                        <c:v>42562.050799999997</c:v>
                      </c:pt>
                      <c:pt idx="732">
                        <c:v>42568.183700000001</c:v>
                      </c:pt>
                      <c:pt idx="733">
                        <c:v>42609.122000000003</c:v>
                      </c:pt>
                      <c:pt idx="734">
                        <c:v>42630.1397</c:v>
                      </c:pt>
                      <c:pt idx="735">
                        <c:v>42892.347800000003</c:v>
                      </c:pt>
                      <c:pt idx="736">
                        <c:v>42920.0069</c:v>
                      </c:pt>
                      <c:pt idx="737">
                        <c:v>42929.964800000002</c:v>
                      </c:pt>
                      <c:pt idx="738">
                        <c:v>42960.9424</c:v>
                      </c:pt>
                      <c:pt idx="739">
                        <c:v>42970.899899999997</c:v>
                      </c:pt>
                      <c:pt idx="740">
                        <c:v>42991.920700000002</c:v>
                      </c:pt>
                      <c:pt idx="741">
                        <c:v>42994.13348999992</c:v>
                      </c:pt>
                      <c:pt idx="742">
                        <c:v>43012.941500000001</c:v>
                      </c:pt>
                      <c:pt idx="743">
                        <c:v>43324.9355</c:v>
                      </c:pt>
                      <c:pt idx="744">
                        <c:v>43355.9136</c:v>
                      </c:pt>
                      <c:pt idx="745">
                        <c:v>43672.332499999997</c:v>
                      </c:pt>
                      <c:pt idx="746">
                        <c:v>43699.991099999999</c:v>
                      </c:pt>
                      <c:pt idx="747">
                        <c:v>43699.991099999999</c:v>
                      </c:pt>
                      <c:pt idx="748">
                        <c:v>43994.2817</c:v>
                      </c:pt>
                      <c:pt idx="749">
                        <c:v>44014.1993</c:v>
                      </c:pt>
                      <c:pt idx="750">
                        <c:v>44042.964500000002</c:v>
                      </c:pt>
                      <c:pt idx="751">
                        <c:v>44083.898999999998</c:v>
                      </c:pt>
                      <c:pt idx="752">
                        <c:v>44086.112300000001</c:v>
                      </c:pt>
                      <c:pt idx="753">
                        <c:v>44369.340100000001</c:v>
                      </c:pt>
                      <c:pt idx="754">
                        <c:v>44406.956299999998</c:v>
                      </c:pt>
                      <c:pt idx="755">
                        <c:v>44418.019899999999</c:v>
                      </c:pt>
                      <c:pt idx="756">
                        <c:v>44722.269800000002</c:v>
                      </c:pt>
                      <c:pt idx="757">
                        <c:v>44733.333599999998</c:v>
                      </c:pt>
                      <c:pt idx="758">
                        <c:v>44803.033499999998</c:v>
                      </c:pt>
                      <c:pt idx="759">
                        <c:v>44804.140099999997</c:v>
                      </c:pt>
                      <c:pt idx="760">
                        <c:v>44845.075299999997</c:v>
                      </c:pt>
                      <c:pt idx="761">
                        <c:v>45094.007000000216</c:v>
                      </c:pt>
                      <c:pt idx="762">
                        <c:v>45127.197399999997</c:v>
                      </c:pt>
                      <c:pt idx="763">
                        <c:v>45155.962699999996</c:v>
                      </c:pt>
                      <c:pt idx="764">
                        <c:v>45158.175199999998</c:v>
                      </c:pt>
                      <c:pt idx="765">
                        <c:v>45481.232400000001</c:v>
                      </c:pt>
                      <c:pt idx="766">
                        <c:v>45513.317000000003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EF43-4029-A783-A78594190A6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diff^2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4934</c:v>
                      </c:pt>
                      <c:pt idx="762">
                        <c:v>4964</c:v>
                      </c:pt>
                      <c:pt idx="763">
                        <c:v>4990</c:v>
                      </c:pt>
                      <c:pt idx="764">
                        <c:v>4992</c:v>
                      </c:pt>
                      <c:pt idx="765">
                        <c:v>5284</c:v>
                      </c:pt>
                      <c:pt idx="766">
                        <c:v>5313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3.0170943602977819E-5</c:v>
                      </c:pt>
                      <c:pt idx="1">
                        <c:v>4.5672131770709771E-4</c:v>
                      </c:pt>
                      <c:pt idx="2">
                        <c:v>4.0182549229832068E-4</c:v>
                      </c:pt>
                      <c:pt idx="3">
                        <c:v>4.7910650843891015E-4</c:v>
                      </c:pt>
                      <c:pt idx="4">
                        <c:v>4.622009822863631E-4</c:v>
                      </c:pt>
                      <c:pt idx="5">
                        <c:v>5.5688925376856842E-4</c:v>
                      </c:pt>
                      <c:pt idx="6">
                        <c:v>9.0341521095835427E-4</c:v>
                      </c:pt>
                      <c:pt idx="7">
                        <c:v>7.0057648749829809E-4</c:v>
                      </c:pt>
                      <c:pt idx="8">
                        <c:v>4.1828916055619564E-4</c:v>
                      </c:pt>
                      <c:pt idx="9">
                        <c:v>9.4058923912437007E-4</c:v>
                      </c:pt>
                      <c:pt idx="10">
                        <c:v>4.579084232042217E-4</c:v>
                      </c:pt>
                      <c:pt idx="11">
                        <c:v>5.3862731848119798E-4</c:v>
                      </c:pt>
                      <c:pt idx="12">
                        <c:v>6.4865744241614925E-4</c:v>
                      </c:pt>
                      <c:pt idx="13">
                        <c:v>7.7466484395511456E-4</c:v>
                      </c:pt>
                      <c:pt idx="14">
                        <c:v>8.3043866286584866E-4</c:v>
                      </c:pt>
                      <c:pt idx="15">
                        <c:v>9.4496006163835632E-4</c:v>
                      </c:pt>
                      <c:pt idx="16">
                        <c:v>2.5472573392718197E-4</c:v>
                      </c:pt>
                      <c:pt idx="17">
                        <c:v>6.1528297351230818E-4</c:v>
                      </c:pt>
                      <c:pt idx="18">
                        <c:v>9.4894175169733894E-4</c:v>
                      </c:pt>
                      <c:pt idx="19">
                        <c:v>6.4718831304724225E-4</c:v>
                      </c:pt>
                      <c:pt idx="20">
                        <c:v>1.0339364778059802E-3</c:v>
                      </c:pt>
                      <c:pt idx="21">
                        <c:v>1.2358657739646854E-3</c:v>
                      </c:pt>
                      <c:pt idx="22">
                        <c:v>1.6358107498105001E-4</c:v>
                      </c:pt>
                      <c:pt idx="23">
                        <c:v>7.8483600018686985E-4</c:v>
                      </c:pt>
                      <c:pt idx="24">
                        <c:v>5.3352529163260888E-4</c:v>
                      </c:pt>
                      <c:pt idx="25">
                        <c:v>5.3352529163260888E-4</c:v>
                      </c:pt>
                      <c:pt idx="26">
                        <c:v>7.3786754495376659E-4</c:v>
                      </c:pt>
                      <c:pt idx="27">
                        <c:v>5.0688130336291187E-4</c:v>
                      </c:pt>
                      <c:pt idx="28">
                        <c:v>9.931337459186658E-4</c:v>
                      </c:pt>
                      <c:pt idx="29">
                        <c:v>8.1221443866736005E-4</c:v>
                      </c:pt>
                      <c:pt idx="30">
                        <c:v>5.5599945741592529E-4</c:v>
                      </c:pt>
                      <c:pt idx="31">
                        <c:v>6.4316137802725073E-4</c:v>
                      </c:pt>
                      <c:pt idx="32">
                        <c:v>6.1460901115543553E-4</c:v>
                      </c:pt>
                      <c:pt idx="33">
                        <c:v>7.616249187527731E-4</c:v>
                      </c:pt>
                      <c:pt idx="34">
                        <c:v>7.444501260532591E-4</c:v>
                      </c:pt>
                      <c:pt idx="35">
                        <c:v>4.8151277718311671E-4</c:v>
                      </c:pt>
                      <c:pt idx="36">
                        <c:v>6.0786880841010775E-4</c:v>
                      </c:pt>
                      <c:pt idx="37">
                        <c:v>7.303679866379366E-4</c:v>
                      </c:pt>
                      <c:pt idx="38">
                        <c:v>4.4830916991337057E-4</c:v>
                      </c:pt>
                      <c:pt idx="39">
                        <c:v>4.482516039268902E-4</c:v>
                      </c:pt>
                      <c:pt idx="40">
                        <c:v>7.7774323646731297E-4</c:v>
                      </c:pt>
                      <c:pt idx="41">
                        <c:v>1.000530909923861E-3</c:v>
                      </c:pt>
                      <c:pt idx="42">
                        <c:v>1.0099798042707236E-3</c:v>
                      </c:pt>
                      <c:pt idx="43">
                        <c:v>2.8614998813881695E-4</c:v>
                      </c:pt>
                      <c:pt idx="44">
                        <c:v>6.7163741989917846E-4</c:v>
                      </c:pt>
                      <c:pt idx="45">
                        <c:v>3.8542973650606172E-4</c:v>
                      </c:pt>
                      <c:pt idx="46">
                        <c:v>1.0006064850550966E-3</c:v>
                      </c:pt>
                      <c:pt idx="47">
                        <c:v>2.058872051555279E-4</c:v>
                      </c:pt>
                      <c:pt idx="48">
                        <c:v>5.7522875150677001E-4</c:v>
                      </c:pt>
                      <c:pt idx="49">
                        <c:v>8.2294897524028132E-4</c:v>
                      </c:pt>
                      <c:pt idx="50">
                        <c:v>4.4949369502756022E-4</c:v>
                      </c:pt>
                      <c:pt idx="51">
                        <c:v>7.5376392941199567E-4</c:v>
                      </c:pt>
                      <c:pt idx="52">
                        <c:v>6.194237396558327E-4</c:v>
                      </c:pt>
                      <c:pt idx="53">
                        <c:v>6.2934831621297199E-4</c:v>
                      </c:pt>
                      <c:pt idx="54">
                        <c:v>9.9357077412330912E-4</c:v>
                      </c:pt>
                      <c:pt idx="55">
                        <c:v>5.3620908578820743E-4</c:v>
                      </c:pt>
                      <c:pt idx="56">
                        <c:v>5.8352146383494749E-4</c:v>
                      </c:pt>
                      <c:pt idx="57">
                        <c:v>6.8414621959390529E-4</c:v>
                      </c:pt>
                      <c:pt idx="58">
                        <c:v>8.5008335302631452E-4</c:v>
                      </c:pt>
                      <c:pt idx="59">
                        <c:v>3.7010230293479067E-4</c:v>
                      </c:pt>
                      <c:pt idx="60">
                        <c:v>9.1433925140328753E-4</c:v>
                      </c:pt>
                      <c:pt idx="61">
                        <c:v>6.1461374979786428E-4</c:v>
                      </c:pt>
                      <c:pt idx="62">
                        <c:v>6.9743085080441498E-5</c:v>
                      </c:pt>
                      <c:pt idx="63">
                        <c:v>4.7834588736032744E-4</c:v>
                      </c:pt>
                      <c:pt idx="64">
                        <c:v>6.1211517896703725E-4</c:v>
                      </c:pt>
                      <c:pt idx="65">
                        <c:v>5.7707149803671893E-4</c:v>
                      </c:pt>
                      <c:pt idx="66">
                        <c:v>3.6454726665462417E-4</c:v>
                      </c:pt>
                      <c:pt idx="67">
                        <c:v>8.1793451753584987E-4</c:v>
                      </c:pt>
                      <c:pt idx="68">
                        <c:v>1.7305229344250577E-3</c:v>
                      </c:pt>
                      <c:pt idx="69">
                        <c:v>3.2530112193719721E-3</c:v>
                      </c:pt>
                      <c:pt idx="70">
                        <c:v>2.7790519255247147E-4</c:v>
                      </c:pt>
                      <c:pt idx="71">
                        <c:v>5.3211090721989678E-4</c:v>
                      </c:pt>
                      <c:pt idx="72">
                        <c:v>2.5138283312345032E-5</c:v>
                      </c:pt>
                      <c:pt idx="73">
                        <c:v>8.5132763250489604E-4</c:v>
                      </c:pt>
                      <c:pt idx="74">
                        <c:v>9.1068267133686588E-4</c:v>
                      </c:pt>
                      <c:pt idx="75">
                        <c:v>8.6905432793476308E-4</c:v>
                      </c:pt>
                      <c:pt idx="76">
                        <c:v>1.17454268426649E-3</c:v>
                      </c:pt>
                      <c:pt idx="77">
                        <c:v>5.7554112224320541E-4</c:v>
                      </c:pt>
                      <c:pt idx="78">
                        <c:v>6.2452199871913707E-4</c:v>
                      </c:pt>
                      <c:pt idx="79">
                        <c:v>1.0883690091594996E-3</c:v>
                      </c:pt>
                      <c:pt idx="80">
                        <c:v>1.6802160190555267E-3</c:v>
                      </c:pt>
                      <c:pt idx="81">
                        <c:v>4.3190960092713278E-4</c:v>
                      </c:pt>
                      <c:pt idx="82">
                        <c:v>5.1903934059905059E-4</c:v>
                      </c:pt>
                      <c:pt idx="83">
                        <c:v>7.7186368959096215E-4</c:v>
                      </c:pt>
                      <c:pt idx="84">
                        <c:v>8.2842855921552217E-4</c:v>
                      </c:pt>
                      <c:pt idx="85">
                        <c:v>6.5031684730760425E-4</c:v>
                      </c:pt>
                      <c:pt idx="86">
                        <c:v>5.8206977058846625E-4</c:v>
                      </c:pt>
                      <c:pt idx="87">
                        <c:v>1.7843007807944957E-4</c:v>
                      </c:pt>
                      <c:pt idx="88">
                        <c:v>1.9880566636343723E-4</c:v>
                      </c:pt>
                      <c:pt idx="89">
                        <c:v>6.6663695315488474E-4</c:v>
                      </c:pt>
                      <c:pt idx="90">
                        <c:v>1.4267104982212558E-3</c:v>
                      </c:pt>
                      <c:pt idx="91">
                        <c:v>1.4267104982212558E-3</c:v>
                      </c:pt>
                      <c:pt idx="92">
                        <c:v>6.3511407121592789E-4</c:v>
                      </c:pt>
                      <c:pt idx="93">
                        <c:v>7.9532288920037078E-4</c:v>
                      </c:pt>
                      <c:pt idx="94">
                        <c:v>6.9043451281256148E-4</c:v>
                      </c:pt>
                      <c:pt idx="95">
                        <c:v>6.9043451281256148E-4</c:v>
                      </c:pt>
                      <c:pt idx="96">
                        <c:v>6.9796849097890747E-4</c:v>
                      </c:pt>
                      <c:pt idx="97">
                        <c:v>7.5180667779657466E-4</c:v>
                      </c:pt>
                      <c:pt idx="98">
                        <c:v>3.3583180461619217E-4</c:v>
                      </c:pt>
                      <c:pt idx="99">
                        <c:v>4.7373536229103677E-4</c:v>
                      </c:pt>
                      <c:pt idx="100">
                        <c:v>4.9267345922213504E-4</c:v>
                      </c:pt>
                      <c:pt idx="101">
                        <c:v>3.9665375311566945E-4</c:v>
                      </c:pt>
                      <c:pt idx="102">
                        <c:v>4.2971022305294469E-4</c:v>
                      </c:pt>
                      <c:pt idx="103">
                        <c:v>2.7058237736334869E-4</c:v>
                      </c:pt>
                      <c:pt idx="104">
                        <c:v>4.8362980644894892E-4</c:v>
                      </c:pt>
                      <c:pt idx="105">
                        <c:v>1.9057480209390607E-4</c:v>
                      </c:pt>
                      <c:pt idx="106">
                        <c:v>7.1850176744675781E-4</c:v>
                      </c:pt>
                      <c:pt idx="107">
                        <c:v>7.1850176744675781E-4</c:v>
                      </c:pt>
                      <c:pt idx="108">
                        <c:v>6.2880495749380848E-4</c:v>
                      </c:pt>
                      <c:pt idx="109">
                        <c:v>4.6489968643725205E-4</c:v>
                      </c:pt>
                      <c:pt idx="110">
                        <c:v>1.1297058117580722E-4</c:v>
                      </c:pt>
                      <c:pt idx="111">
                        <c:v>2.5849557174509286E-4</c:v>
                      </c:pt>
                      <c:pt idx="112">
                        <c:v>7.5260090187502374E-4</c:v>
                      </c:pt>
                      <c:pt idx="113">
                        <c:v>2.0008549767418758E-4</c:v>
                      </c:pt>
                      <c:pt idx="114">
                        <c:v>3.1615466596355088E-4</c:v>
                      </c:pt>
                      <c:pt idx="115">
                        <c:v>6.8800269976941532E-4</c:v>
                      </c:pt>
                      <c:pt idx="116">
                        <c:v>4.8180438786635596E-4</c:v>
                      </c:pt>
                      <c:pt idx="117">
                        <c:v>6.3055291774341267E-4</c:v>
                      </c:pt>
                      <c:pt idx="118">
                        <c:v>9.9015165378693181E-4</c:v>
                      </c:pt>
                      <c:pt idx="119">
                        <c:v>2.8021727428974579E-4</c:v>
                      </c:pt>
                      <c:pt idx="120">
                        <c:v>1.3663270462964719E-4</c:v>
                      </c:pt>
                      <c:pt idx="121">
                        <c:v>3.7870059605713642E-4</c:v>
                      </c:pt>
                      <c:pt idx="122">
                        <c:v>1.9869290950502502E-4</c:v>
                      </c:pt>
                      <c:pt idx="123">
                        <c:v>7.832323208846148E-4</c:v>
                      </c:pt>
                      <c:pt idx="124">
                        <c:v>6.5648213123840264E-4</c:v>
                      </c:pt>
                      <c:pt idx="125">
                        <c:v>1.4144692067320202E-4</c:v>
                      </c:pt>
                      <c:pt idx="126">
                        <c:v>4.4008090885422335E-4</c:v>
                      </c:pt>
                      <c:pt idx="127">
                        <c:v>3.1024334149044251E-4</c:v>
                      </c:pt>
                      <c:pt idx="128">
                        <c:v>3.2597994201520391E-4</c:v>
                      </c:pt>
                      <c:pt idx="129">
                        <c:v>2.4619296203978855E-4</c:v>
                      </c:pt>
                      <c:pt idx="130">
                        <c:v>4.1216227245023261E-4</c:v>
                      </c:pt>
                      <c:pt idx="131">
                        <c:v>5.3003209749807368E-4</c:v>
                      </c:pt>
                      <c:pt idx="132">
                        <c:v>4.3466620204439191E-4</c:v>
                      </c:pt>
                      <c:pt idx="133">
                        <c:v>8.3017113774421736E-5</c:v>
                      </c:pt>
                      <c:pt idx="134">
                        <c:v>4.0446731497566885E-4</c:v>
                      </c:pt>
                      <c:pt idx="135">
                        <c:v>4.4569006038467588E-4</c:v>
                      </c:pt>
                      <c:pt idx="136">
                        <c:v>4.4177092348543745E-4</c:v>
                      </c:pt>
                      <c:pt idx="137">
                        <c:v>6.2437162248827043E-4</c:v>
                      </c:pt>
                      <c:pt idx="138">
                        <c:v>4.2883808161348958E-4</c:v>
                      </c:pt>
                      <c:pt idx="139">
                        <c:v>2.2953426663975817E-4</c:v>
                      </c:pt>
                      <c:pt idx="140">
                        <c:v>5.6304397010021451E-4</c:v>
                      </c:pt>
                      <c:pt idx="141">
                        <c:v>2.9093668610475287E-4</c:v>
                      </c:pt>
                      <c:pt idx="142">
                        <c:v>3.0025903949371108E-4</c:v>
                      </c:pt>
                      <c:pt idx="143">
                        <c:v>9.2279582891951518E-5</c:v>
                      </c:pt>
                      <c:pt idx="144">
                        <c:v>3.8411735793757596E-4</c:v>
                      </c:pt>
                      <c:pt idx="145">
                        <c:v>4.5090872949592908E-4</c:v>
                      </c:pt>
                      <c:pt idx="146">
                        <c:v>9.9120178842097639E-5</c:v>
                      </c:pt>
                      <c:pt idx="147">
                        <c:v>2.8750294356185785E-4</c:v>
                      </c:pt>
                      <c:pt idx="148">
                        <c:v>3.1248416032405684E-4</c:v>
                      </c:pt>
                      <c:pt idx="149">
                        <c:v>4.8961013432326998E-4</c:v>
                      </c:pt>
                      <c:pt idx="150">
                        <c:v>3.1856761249612192E-4</c:v>
                      </c:pt>
                      <c:pt idx="151">
                        <c:v>3.8297702553845113E-4</c:v>
                      </c:pt>
                      <c:pt idx="152">
                        <c:v>7.8470016765731126E-4</c:v>
                      </c:pt>
                      <c:pt idx="153">
                        <c:v>1.2895420582172555E-4</c:v>
                      </c:pt>
                      <c:pt idx="154">
                        <c:v>2.0608900895301607E-4</c:v>
                      </c:pt>
                      <c:pt idx="155">
                        <c:v>1.9040981165055262E-4</c:v>
                      </c:pt>
                      <c:pt idx="156">
                        <c:v>3.9769531542023056E-4</c:v>
                      </c:pt>
                      <c:pt idx="157">
                        <c:v>1.8670745624100625E-5</c:v>
                      </c:pt>
                      <c:pt idx="158">
                        <c:v>1.7744813034954962E-4</c:v>
                      </c:pt>
                      <c:pt idx="159">
                        <c:v>6.7375024414875306E-4</c:v>
                      </c:pt>
                      <c:pt idx="160">
                        <c:v>7.6608867941274628E-4</c:v>
                      </c:pt>
                      <c:pt idx="161">
                        <c:v>4.1615690728112115E-4</c:v>
                      </c:pt>
                      <c:pt idx="162">
                        <c:v>5.4755645232702267E-4</c:v>
                      </c:pt>
                      <c:pt idx="163">
                        <c:v>6.4515614912731751E-4</c:v>
                      </c:pt>
                      <c:pt idx="164">
                        <c:v>6.4571832136178624E-5</c:v>
                      </c:pt>
                      <c:pt idx="165">
                        <c:v>2.9021371288325237E-4</c:v>
                      </c:pt>
                      <c:pt idx="166">
                        <c:v>4.5399387630923273E-4</c:v>
                      </c:pt>
                      <c:pt idx="167">
                        <c:v>8.3202691877859862E-5</c:v>
                      </c:pt>
                      <c:pt idx="168">
                        <c:v>2.2866130318977335E-4</c:v>
                      </c:pt>
                      <c:pt idx="169">
                        <c:v>6.8233542443788399E-4</c:v>
                      </c:pt>
                      <c:pt idx="170">
                        <c:v>5.178941500909802E-4</c:v>
                      </c:pt>
                      <c:pt idx="171">
                        <c:v>2.8636182597095592E-4</c:v>
                      </c:pt>
                      <c:pt idx="172">
                        <c:v>5.2542857106373751E-4</c:v>
                      </c:pt>
                      <c:pt idx="173">
                        <c:v>6.3906000315801074E-4</c:v>
                      </c:pt>
                      <c:pt idx="174">
                        <c:v>5.8500422840336368E-4</c:v>
                      </c:pt>
                      <c:pt idx="175">
                        <c:v>1.6903413687047728E-4</c:v>
                      </c:pt>
                      <c:pt idx="176">
                        <c:v>1.9603676255483201E-4</c:v>
                      </c:pt>
                      <c:pt idx="177">
                        <c:v>3.6104989160006695E-4</c:v>
                      </c:pt>
                      <c:pt idx="178">
                        <c:v>6.7571332138376605E-4</c:v>
                      </c:pt>
                      <c:pt idx="179">
                        <c:v>1.807598269530169E-4</c:v>
                      </c:pt>
                      <c:pt idx="180">
                        <c:v>1.6389494838585586E-4</c:v>
                      </c:pt>
                      <c:pt idx="181">
                        <c:v>1.9049924077382948E-4</c:v>
                      </c:pt>
                      <c:pt idx="182">
                        <c:v>4.327292880131419E-4</c:v>
                      </c:pt>
                      <c:pt idx="183">
                        <c:v>1.4273369408747475E-4</c:v>
                      </c:pt>
                      <c:pt idx="184">
                        <c:v>2.9723845976192191E-4</c:v>
                      </c:pt>
                      <c:pt idx="185">
                        <c:v>1.7212039236379101E-4</c:v>
                      </c:pt>
                      <c:pt idx="186">
                        <c:v>7.2046202923125105E-4</c:v>
                      </c:pt>
                      <c:pt idx="187">
                        <c:v>2.6776056277311779E-4</c:v>
                      </c:pt>
                      <c:pt idx="188">
                        <c:v>2.7434591897829857E-4</c:v>
                      </c:pt>
                      <c:pt idx="189">
                        <c:v>6.0336017387958212E-4</c:v>
                      </c:pt>
                      <c:pt idx="190">
                        <c:v>6.5348695593190785E-4</c:v>
                      </c:pt>
                      <c:pt idx="191">
                        <c:v>2.3364246500896484E-4</c:v>
                      </c:pt>
                      <c:pt idx="192">
                        <c:v>3.8585258942570687E-4</c:v>
                      </c:pt>
                      <c:pt idx="193">
                        <c:v>6.5757015926498944E-4</c:v>
                      </c:pt>
                      <c:pt idx="194">
                        <c:v>2.6479302720900939E-4</c:v>
                      </c:pt>
                      <c:pt idx="195">
                        <c:v>2.276216220637752E-4</c:v>
                      </c:pt>
                      <c:pt idx="196">
                        <c:v>3.2714442815221065E-4</c:v>
                      </c:pt>
                      <c:pt idx="197">
                        <c:v>2.4992923719961826E-4</c:v>
                      </c:pt>
                      <c:pt idx="198">
                        <c:v>8.9206713901243364E-5</c:v>
                      </c:pt>
                      <c:pt idx="199">
                        <c:v>4.9137399693047364E-4</c:v>
                      </c:pt>
                      <c:pt idx="200">
                        <c:v>7.9337748486742242E-4</c:v>
                      </c:pt>
                      <c:pt idx="201">
                        <c:v>3.9557206806148181E-4</c:v>
                      </c:pt>
                      <c:pt idx="202">
                        <c:v>5.7068401723037599E-4</c:v>
                      </c:pt>
                      <c:pt idx="203">
                        <c:v>2.1096911930471732E-4</c:v>
                      </c:pt>
                      <c:pt idx="204">
                        <c:v>5.6626585507049991E-4</c:v>
                      </c:pt>
                      <c:pt idx="205">
                        <c:v>2.1348247614858736E-4</c:v>
                      </c:pt>
                      <c:pt idx="206">
                        <c:v>9.9925782015913497E-4</c:v>
                      </c:pt>
                      <c:pt idx="207">
                        <c:v>2.8414312305047773E-4</c:v>
                      </c:pt>
                      <c:pt idx="208">
                        <c:v>6.4986008458047407E-4</c:v>
                      </c:pt>
                      <c:pt idx="209">
                        <c:v>3.3177279205460466E-4</c:v>
                      </c:pt>
                      <c:pt idx="210">
                        <c:v>4.0863131712390646E-4</c:v>
                      </c:pt>
                      <c:pt idx="211">
                        <c:v>1.3392805490284465E-4</c:v>
                      </c:pt>
                      <c:pt idx="212">
                        <c:v>2.9418363230443922E-4</c:v>
                      </c:pt>
                      <c:pt idx="213">
                        <c:v>5.4265828006525593E-4</c:v>
                      </c:pt>
                      <c:pt idx="214">
                        <c:v>2.744538927091158E-4</c:v>
                      </c:pt>
                      <c:pt idx="215">
                        <c:v>2.1136669082768896E-2</c:v>
                      </c:pt>
                      <c:pt idx="216">
                        <c:v>8.4200570260165128E-4</c:v>
                      </c:pt>
                      <c:pt idx="217">
                        <c:v>2.4502101288184316E-4</c:v>
                      </c:pt>
                      <c:pt idx="218">
                        <c:v>6.2989921740547964E-4</c:v>
                      </c:pt>
                      <c:pt idx="219">
                        <c:v>3.8941527943098963E-4</c:v>
                      </c:pt>
                      <c:pt idx="220">
                        <c:v>7.779470125092634E-5</c:v>
                      </c:pt>
                      <c:pt idx="221">
                        <c:v>1.1707522308149153E-4</c:v>
                      </c:pt>
                      <c:pt idx="222">
                        <c:v>1.9099600573289644E-4</c:v>
                      </c:pt>
                      <c:pt idx="223">
                        <c:v>2.5027652755705882E-4</c:v>
                      </c:pt>
                      <c:pt idx="224">
                        <c:v>3.928375712151624E-4</c:v>
                      </c:pt>
                      <c:pt idx="225">
                        <c:v>4.3347783198023919E-4</c:v>
                      </c:pt>
                      <c:pt idx="226">
                        <c:v>5.2075835380125833E-4</c:v>
                      </c:pt>
                      <c:pt idx="227">
                        <c:v>2.7365355818860792E-4</c:v>
                      </c:pt>
                      <c:pt idx="228">
                        <c:v>3.8190842240848246E-4</c:v>
                      </c:pt>
                      <c:pt idx="229">
                        <c:v>1.0702721391229592E-4</c:v>
                      </c:pt>
                      <c:pt idx="230">
                        <c:v>2.3548117166450718E-4</c:v>
                      </c:pt>
                      <c:pt idx="231">
                        <c:v>1.4563136460140149E-4</c:v>
                      </c:pt>
                      <c:pt idx="232">
                        <c:v>3.6358031379426397E-4</c:v>
                      </c:pt>
                      <c:pt idx="233">
                        <c:v>4.8291145044006625E-4</c:v>
                      </c:pt>
                      <c:pt idx="234">
                        <c:v>2.8191007603065396E-4</c:v>
                      </c:pt>
                      <c:pt idx="235">
                        <c:v>3.7736948833940988E-4</c:v>
                      </c:pt>
                      <c:pt idx="236">
                        <c:v>1.3188382554195002E-6</c:v>
                      </c:pt>
                      <c:pt idx="237">
                        <c:v>2.9406785704186159E-4</c:v>
                      </c:pt>
                      <c:pt idx="238">
                        <c:v>2.8462466611145341E-4</c:v>
                      </c:pt>
                      <c:pt idx="239">
                        <c:v>4.3509752444052064E-4</c:v>
                      </c:pt>
                      <c:pt idx="240">
                        <c:v>1.3497955883809101E-5</c:v>
                      </c:pt>
                      <c:pt idx="241">
                        <c:v>3.5253184198451201E-4</c:v>
                      </c:pt>
                      <c:pt idx="242">
                        <c:v>1.2975335876296031E-4</c:v>
                      </c:pt>
                      <c:pt idx="243">
                        <c:v>2.3122363102552786E-4</c:v>
                      </c:pt>
                      <c:pt idx="244">
                        <c:v>4.082840238645596E-4</c:v>
                      </c:pt>
                      <c:pt idx="245">
                        <c:v>2.2011473786976121E-4</c:v>
                      </c:pt>
                      <c:pt idx="246">
                        <c:v>1.6211963772224872E-4</c:v>
                      </c:pt>
                      <c:pt idx="247">
                        <c:v>2.7998060581002821E-4</c:v>
                      </c:pt>
                      <c:pt idx="248">
                        <c:v>2.7998060581002821E-4</c:v>
                      </c:pt>
                      <c:pt idx="249">
                        <c:v>3.1444584796303215E-4</c:v>
                      </c:pt>
                      <c:pt idx="250">
                        <c:v>6.1170254202470278E-4</c:v>
                      </c:pt>
                      <c:pt idx="251">
                        <c:v>3.04688458639246E-4</c:v>
                      </c:pt>
                      <c:pt idx="252">
                        <c:v>4.3321849679115479E-4</c:v>
                      </c:pt>
                      <c:pt idx="253">
                        <c:v>2.2757586307295467E-4</c:v>
                      </c:pt>
                      <c:pt idx="254">
                        <c:v>5.8851676780646422E-4</c:v>
                      </c:pt>
                      <c:pt idx="255">
                        <c:v>2.1115243168014835E-4</c:v>
                      </c:pt>
                      <c:pt idx="256">
                        <c:v>3.2004116908123E-4</c:v>
                      </c:pt>
                      <c:pt idx="257">
                        <c:v>2.4374869247406397E-4</c:v>
                      </c:pt>
                      <c:pt idx="258">
                        <c:v>1.665683027000487E-4</c:v>
                      </c:pt>
                      <c:pt idx="259">
                        <c:v>6.1899844402468112E-4</c:v>
                      </c:pt>
                      <c:pt idx="260">
                        <c:v>1.2827022246287249E-4</c:v>
                      </c:pt>
                      <c:pt idx="261">
                        <c:v>2.7931609150303258E-4</c:v>
                      </c:pt>
                      <c:pt idx="262">
                        <c:v>3.6597814296813319E-4</c:v>
                      </c:pt>
                      <c:pt idx="263">
                        <c:v>1.2518633648745609E-3</c:v>
                      </c:pt>
                      <c:pt idx="264">
                        <c:v>1.9649249354687556E-4</c:v>
                      </c:pt>
                      <c:pt idx="265">
                        <c:v>2.8959796156387692E-4</c:v>
                      </c:pt>
                      <c:pt idx="266">
                        <c:v>6.7691436615416279E-4</c:v>
                      </c:pt>
                      <c:pt idx="267">
                        <c:v>2.9892238490663876E-4</c:v>
                      </c:pt>
                      <c:pt idx="268">
                        <c:v>6.7211958297413489E-4</c:v>
                      </c:pt>
                      <c:pt idx="269">
                        <c:v>5.4039037558661749E-5</c:v>
                      </c:pt>
                      <c:pt idx="270">
                        <c:v>1.1937155934944208E-4</c:v>
                      </c:pt>
                      <c:pt idx="271">
                        <c:v>3.6434078703249945E-4</c:v>
                      </c:pt>
                      <c:pt idx="272">
                        <c:v>2.7968010524318063E-4</c:v>
                      </c:pt>
                      <c:pt idx="273">
                        <c:v>2.7764041631755303E-4</c:v>
                      </c:pt>
                      <c:pt idx="274">
                        <c:v>3.8159284131667533E-4</c:v>
                      </c:pt>
                      <c:pt idx="275">
                        <c:v>6.0937665787424198E-5</c:v>
                      </c:pt>
                      <c:pt idx="276">
                        <c:v>3.2018412116476989E-4</c:v>
                      </c:pt>
                      <c:pt idx="277">
                        <c:v>1.8305058672190606E-4</c:v>
                      </c:pt>
                      <c:pt idx="278">
                        <c:v>1.8240988318922802E-4</c:v>
                      </c:pt>
                      <c:pt idx="279">
                        <c:v>3.0936327236295603E-4</c:v>
                      </c:pt>
                      <c:pt idx="280">
                        <c:v>1.8944089213914194E-4</c:v>
                      </c:pt>
                      <c:pt idx="281">
                        <c:v>2.8102340929948968E-4</c:v>
                      </c:pt>
                      <c:pt idx="282">
                        <c:v>7.519619211820946E-5</c:v>
                      </c:pt>
                      <c:pt idx="283">
                        <c:v>2.7794137268323391E-4</c:v>
                      </c:pt>
                      <c:pt idx="284">
                        <c:v>1.6554524066234372E-4</c:v>
                      </c:pt>
                      <c:pt idx="285">
                        <c:v>1.4702072167781908E-4</c:v>
                      </c:pt>
                      <c:pt idx="286">
                        <c:v>1.9952156237116857E-4</c:v>
                      </c:pt>
                      <c:pt idx="287">
                        <c:v>2.1978685651753013E-4</c:v>
                      </c:pt>
                      <c:pt idx="288">
                        <c:v>2.287719826090153E-4</c:v>
                      </c:pt>
                      <c:pt idx="289">
                        <c:v>2.0727776530553058E-4</c:v>
                      </c:pt>
                      <c:pt idx="290">
                        <c:v>1.6986199847133089E-4</c:v>
                      </c:pt>
                      <c:pt idx="291">
                        <c:v>8.3110793957558358E-5</c:v>
                      </c:pt>
                      <c:pt idx="292">
                        <c:v>1.4680986684227837E-4</c:v>
                      </c:pt>
                      <c:pt idx="293">
                        <c:v>1.2553572295059004E-4</c:v>
                      </c:pt>
                      <c:pt idx="294">
                        <c:v>1.9155232907623821E-4</c:v>
                      </c:pt>
                      <c:pt idx="295">
                        <c:v>2.5650547851005832E-4</c:v>
                      </c:pt>
                      <c:pt idx="296">
                        <c:v>2.0653246882408545E-4</c:v>
                      </c:pt>
                      <c:pt idx="297">
                        <c:v>4.4889277152822856E-4</c:v>
                      </c:pt>
                      <c:pt idx="298">
                        <c:v>2.5904958589826867E-4</c:v>
                      </c:pt>
                      <c:pt idx="299">
                        <c:v>3.4011097356252581E-4</c:v>
                      </c:pt>
                      <c:pt idx="300">
                        <c:v>2.2238870766505615E-4</c:v>
                      </c:pt>
                      <c:pt idx="301">
                        <c:v>2.8603951926293086E-4</c:v>
                      </c:pt>
                      <c:pt idx="302">
                        <c:v>3.2086492493275855E-4</c:v>
                      </c:pt>
                      <c:pt idx="303">
                        <c:v>1.1665613435644719E-4</c:v>
                      </c:pt>
                      <c:pt idx="304">
                        <c:v>6.9837753078017984E-5</c:v>
                      </c:pt>
                      <c:pt idx="305">
                        <c:v>1.6654393376927373E-5</c:v>
                      </c:pt>
                      <c:pt idx="306">
                        <c:v>2.2432247836045086E-4</c:v>
                      </c:pt>
                      <c:pt idx="307">
                        <c:v>4.3737228201824067E-5</c:v>
                      </c:pt>
                      <c:pt idx="308">
                        <c:v>1.7960250530996974E-5</c:v>
                      </c:pt>
                      <c:pt idx="309">
                        <c:v>1.0481569349445254E-4</c:v>
                      </c:pt>
                      <c:pt idx="310">
                        <c:v>2.9714704353013972E-4</c:v>
                      </c:pt>
                      <c:pt idx="311">
                        <c:v>2.5380238846330735E-5</c:v>
                      </c:pt>
                      <c:pt idx="312">
                        <c:v>4.1529564756826548E-6</c:v>
                      </c:pt>
                      <c:pt idx="313">
                        <c:v>9.3657580741496479E-5</c:v>
                      </c:pt>
                      <c:pt idx="314">
                        <c:v>8.9216157056799317E-4</c:v>
                      </c:pt>
                      <c:pt idx="315">
                        <c:v>1.6525468139823329E-4</c:v>
                      </c:pt>
                      <c:pt idx="316">
                        <c:v>2.8596312025014857E-4</c:v>
                      </c:pt>
                      <c:pt idx="317">
                        <c:v>2.702856029245782E-4</c:v>
                      </c:pt>
                      <c:pt idx="318">
                        <c:v>1.9113617303755245E-4</c:v>
                      </c:pt>
                      <c:pt idx="319">
                        <c:v>1.7555220096866135E-4</c:v>
                      </c:pt>
                      <c:pt idx="320">
                        <c:v>8.8856359634780402E-5</c:v>
                      </c:pt>
                      <c:pt idx="321">
                        <c:v>1.0680209355987459E-4</c:v>
                      </c:pt>
                      <c:pt idx="322">
                        <c:v>2.7262301293677399E-4</c:v>
                      </c:pt>
                      <c:pt idx="323">
                        <c:v>2.6359980733038499E-4</c:v>
                      </c:pt>
                      <c:pt idx="324">
                        <c:v>6.368434346970982E-4</c:v>
                      </c:pt>
                      <c:pt idx="325">
                        <c:v>3.1576360754293858E-4</c:v>
                      </c:pt>
                      <c:pt idx="326">
                        <c:v>3.9421383422977269E-4</c:v>
                      </c:pt>
                      <c:pt idx="327">
                        <c:v>1.277777440211956E-4</c:v>
                      </c:pt>
                      <c:pt idx="328">
                        <c:v>2.9942432580831149E-4</c:v>
                      </c:pt>
                      <c:pt idx="329">
                        <c:v>3.2284166257005626E-4</c:v>
                      </c:pt>
                      <c:pt idx="330">
                        <c:v>2.4625684294912037E-4</c:v>
                      </c:pt>
                      <c:pt idx="331">
                        <c:v>3.8779742585680891E-4</c:v>
                      </c:pt>
                      <c:pt idx="332">
                        <c:v>3.1606603575628735E-4</c:v>
                      </c:pt>
                      <c:pt idx="333">
                        <c:v>6.1396148194435367E-4</c:v>
                      </c:pt>
                      <c:pt idx="334">
                        <c:v>1.280082896999828E-3</c:v>
                      </c:pt>
                      <c:pt idx="335">
                        <c:v>1.2606508083851537E-4</c:v>
                      </c:pt>
                      <c:pt idx="336">
                        <c:v>3.2229934271495192E-4</c:v>
                      </c:pt>
                      <c:pt idx="337">
                        <c:v>2.1056991854159785E-5</c:v>
                      </c:pt>
                      <c:pt idx="338">
                        <c:v>1.6071985784067014E-4</c:v>
                      </c:pt>
                      <c:pt idx="339">
                        <c:v>1.2994691631144142E-4</c:v>
                      </c:pt>
                      <c:pt idx="340">
                        <c:v>6.2424186121678353E-4</c:v>
                      </c:pt>
                      <c:pt idx="341">
                        <c:v>3.1354645044257175E-4</c:v>
                      </c:pt>
                      <c:pt idx="342">
                        <c:v>3.1988056268195803E-4</c:v>
                      </c:pt>
                      <c:pt idx="343">
                        <c:v>3.4604650145673127E-5</c:v>
                      </c:pt>
                      <c:pt idx="344">
                        <c:v>2.3783372672124659E-4</c:v>
                      </c:pt>
                      <c:pt idx="345">
                        <c:v>1.8997506512520132E-4</c:v>
                      </c:pt>
                      <c:pt idx="346">
                        <c:v>2.185413537176658E-4</c:v>
                      </c:pt>
                      <c:pt idx="347">
                        <c:v>5.6374738520835556E-5</c:v>
                      </c:pt>
                      <c:pt idx="348">
                        <c:v>1.4965822700713371E-4</c:v>
                      </c:pt>
                      <c:pt idx="349">
                        <c:v>3.5943132531217797E-4</c:v>
                      </c:pt>
                      <c:pt idx="350">
                        <c:v>8.8483399458534514E-5</c:v>
                      </c:pt>
                      <c:pt idx="351">
                        <c:v>1.3414898134088513E-4</c:v>
                      </c:pt>
                      <c:pt idx="352">
                        <c:v>1.4180991186476361E-4</c:v>
                      </c:pt>
                      <c:pt idx="353">
                        <c:v>1.8092414312298249E-4</c:v>
                      </c:pt>
                      <c:pt idx="354">
                        <c:v>3.7478208240702537E-4</c:v>
                      </c:pt>
                      <c:pt idx="355">
                        <c:v>2.8884535914635624E-4</c:v>
                      </c:pt>
                      <c:pt idx="356">
                        <c:v>5.3290568157305317E-4</c:v>
                      </c:pt>
                      <c:pt idx="357">
                        <c:v>3.1640889044631034E-5</c:v>
                      </c:pt>
                      <c:pt idx="358">
                        <c:v>5.8140982933184331E-5</c:v>
                      </c:pt>
                      <c:pt idx="359">
                        <c:v>9.2641076824997274E-5</c:v>
                      </c:pt>
                      <c:pt idx="360">
                        <c:v>9.2641076824997274E-5</c:v>
                      </c:pt>
                      <c:pt idx="361">
                        <c:v>1.8564126461840204E-4</c:v>
                      </c:pt>
                      <c:pt idx="362">
                        <c:v>2.1389131146237942E-4</c:v>
                      </c:pt>
                      <c:pt idx="363">
                        <c:v>2.1389131146237942E-4</c:v>
                      </c:pt>
                      <c:pt idx="364">
                        <c:v>2.1389131146237942E-4</c:v>
                      </c:pt>
                      <c:pt idx="365">
                        <c:v>2.4414135851999382E-4</c:v>
                      </c:pt>
                      <c:pt idx="366">
                        <c:v>2.7639140535104913E-4</c:v>
                      </c:pt>
                      <c:pt idx="367">
                        <c:v>3.468914992429785E-4</c:v>
                      </c:pt>
                      <c:pt idx="368">
                        <c:v>3.468914992429785E-4</c:v>
                      </c:pt>
                      <c:pt idx="369">
                        <c:v>4.2539159313816749E-4</c:v>
                      </c:pt>
                      <c:pt idx="370">
                        <c:v>2.2728664588450771E-4</c:v>
                      </c:pt>
                      <c:pt idx="371">
                        <c:v>1.3504071280714711E-4</c:v>
                      </c:pt>
                      <c:pt idx="372">
                        <c:v>4.502482077881798E-5</c:v>
                      </c:pt>
                      <c:pt idx="373">
                        <c:v>1.9036533696364263E-4</c:v>
                      </c:pt>
                      <c:pt idx="374">
                        <c:v>1.0872650911608333E-4</c:v>
                      </c:pt>
                      <c:pt idx="375">
                        <c:v>2.3991583795257733E-4</c:v>
                      </c:pt>
                      <c:pt idx="376">
                        <c:v>1.1969986770119729E-4</c:v>
                      </c:pt>
                      <c:pt idx="377">
                        <c:v>2.5410730232904515E-4</c:v>
                      </c:pt>
                      <c:pt idx="378">
                        <c:v>1.7439658651530602E-4</c:v>
                      </c:pt>
                      <c:pt idx="379">
                        <c:v>2.8365742565233801E-4</c:v>
                      </c:pt>
                      <c:pt idx="380">
                        <c:v>3.001215505015497E-5</c:v>
                      </c:pt>
                      <c:pt idx="381">
                        <c:v>2.7438160327003156E-4</c:v>
                      </c:pt>
                      <c:pt idx="382">
                        <c:v>1.3791642843672815E-4</c:v>
                      </c:pt>
                      <c:pt idx="383">
                        <c:v>1.4003056552746237E-4</c:v>
                      </c:pt>
                      <c:pt idx="384">
                        <c:v>2.7296281973139579E-4</c:v>
                      </c:pt>
                      <c:pt idx="385">
                        <c:v>1.4355548984848563E-5</c:v>
                      </c:pt>
                      <c:pt idx="386">
                        <c:v>2.8186621417063286E-4</c:v>
                      </c:pt>
                      <c:pt idx="387">
                        <c:v>1.6583273686104585E-4</c:v>
                      </c:pt>
                      <c:pt idx="388">
                        <c:v>1.5203211808263975E-4</c:v>
                      </c:pt>
                      <c:pt idx="389">
                        <c:v>1.1626647405567423E-4</c:v>
                      </c:pt>
                      <c:pt idx="390">
                        <c:v>1.2995291731286298E-4</c:v>
                      </c:pt>
                      <c:pt idx="391">
                        <c:v>1.4071833660094239E-4</c:v>
                      </c:pt>
                      <c:pt idx="392">
                        <c:v>7.2063020345966303E-5</c:v>
                      </c:pt>
                      <c:pt idx="393">
                        <c:v>7.3587942175895962E-5</c:v>
                      </c:pt>
                      <c:pt idx="394">
                        <c:v>7.3587942175895962E-5</c:v>
                      </c:pt>
                      <c:pt idx="395">
                        <c:v>9.1744625166172757E-5</c:v>
                      </c:pt>
                      <c:pt idx="396">
                        <c:v>1.3405799102433977E-4</c:v>
                      </c:pt>
                      <c:pt idx="397">
                        <c:v>1.3405799102433977E-4</c:v>
                      </c:pt>
                      <c:pt idx="398">
                        <c:v>1.8437135688576642E-4</c:v>
                      </c:pt>
                      <c:pt idx="399">
                        <c:v>1.8437135688576642E-4</c:v>
                      </c:pt>
                      <c:pt idx="400">
                        <c:v>2.1252803971163071E-4</c:v>
                      </c:pt>
                      <c:pt idx="401">
                        <c:v>2.1252803971163071E-4</c:v>
                      </c:pt>
                      <c:pt idx="402">
                        <c:v>2.426847227504527E-4</c:v>
                      </c:pt>
                      <c:pt idx="403">
                        <c:v>2.7484140556339483E-4</c:v>
                      </c:pt>
                      <c:pt idx="404">
                        <c:v>3.089980883626E-4</c:v>
                      </c:pt>
                      <c:pt idx="405">
                        <c:v>3.8331145420470174E-4</c:v>
                      </c:pt>
                      <c:pt idx="406">
                        <c:v>4.2346813727670208E-4</c:v>
                      </c:pt>
                      <c:pt idx="407">
                        <c:v>2.5700728543675015E-4</c:v>
                      </c:pt>
                      <c:pt idx="408">
                        <c:v>1.3613595880865263E-4</c:v>
                      </c:pt>
                      <c:pt idx="409">
                        <c:v>1.6047142176043162E-4</c:v>
                      </c:pt>
                      <c:pt idx="410">
                        <c:v>1.7940726162968265E-4</c:v>
                      </c:pt>
                      <c:pt idx="411">
                        <c:v>3.0256165841476668E-4</c:v>
                      </c:pt>
                      <c:pt idx="412">
                        <c:v>2.0717144206787449E-4</c:v>
                      </c:pt>
                      <c:pt idx="413">
                        <c:v>2.3695834468319976E-4</c:v>
                      </c:pt>
                      <c:pt idx="414">
                        <c:v>9.1662649420435604E-5</c:v>
                      </c:pt>
                      <c:pt idx="415">
                        <c:v>1.8178937459370546E-4</c:v>
                      </c:pt>
                      <c:pt idx="416">
                        <c:v>1.4461790432298885E-4</c:v>
                      </c:pt>
                      <c:pt idx="417">
                        <c:v>1.6262287362135729E-4</c:v>
                      </c:pt>
                      <c:pt idx="418">
                        <c:v>3.2129643870783871E-4</c:v>
                      </c:pt>
                      <c:pt idx="419">
                        <c:v>3.5814592636466383E-4</c:v>
                      </c:pt>
                      <c:pt idx="420">
                        <c:v>1.8390227962711105E-4</c:v>
                      </c:pt>
                      <c:pt idx="421">
                        <c:v>1.9386866107662585E-4</c:v>
                      </c:pt>
                      <c:pt idx="422">
                        <c:v>2.2482508092303734E-5</c:v>
                      </c:pt>
                      <c:pt idx="423">
                        <c:v>1.7411585628613927E-4</c:v>
                      </c:pt>
                      <c:pt idx="424">
                        <c:v>7.0172347617519207E-5</c:v>
                      </c:pt>
                      <c:pt idx="425">
                        <c:v>2.4490789147192345E-4</c:v>
                      </c:pt>
                      <c:pt idx="426">
                        <c:v>1.3673395770494499E-6</c:v>
                      </c:pt>
                      <c:pt idx="427">
                        <c:v>9.309548215864133E-5</c:v>
                      </c:pt>
                      <c:pt idx="428">
                        <c:v>1.3357738006673138E-4</c:v>
                      </c:pt>
                      <c:pt idx="429">
                        <c:v>2.6976503893930749E-5</c:v>
                      </c:pt>
                      <c:pt idx="430">
                        <c:v>1.531531843886649E-4</c:v>
                      </c:pt>
                      <c:pt idx="431">
                        <c:v>3.3765927370930666E-4</c:v>
                      </c:pt>
                      <c:pt idx="432">
                        <c:v>3.3765927370930666E-4</c:v>
                      </c:pt>
                      <c:pt idx="433">
                        <c:v>4.9165775038055267E-5</c:v>
                      </c:pt>
                      <c:pt idx="434">
                        <c:v>6.4189437251570093E-5</c:v>
                      </c:pt>
                      <c:pt idx="435">
                        <c:v>8.1213099349312343E-5</c:v>
                      </c:pt>
                      <c:pt idx="436">
                        <c:v>1.002367615790089E-4</c:v>
                      </c:pt>
                      <c:pt idx="437">
                        <c:v>1.9633141024366543E-4</c:v>
                      </c:pt>
                      <c:pt idx="438">
                        <c:v>1.9633141024366543E-4</c:v>
                      </c:pt>
                      <c:pt idx="439">
                        <c:v>2.2535507230264136E-4</c:v>
                      </c:pt>
                      <c:pt idx="440">
                        <c:v>2.2535507230264136E-4</c:v>
                      </c:pt>
                      <c:pt idx="441">
                        <c:v>2.5637873458088308E-4</c:v>
                      </c:pt>
                      <c:pt idx="442">
                        <c:v>3.5114071965940466E-4</c:v>
                      </c:pt>
                      <c:pt idx="443">
                        <c:v>3.5114071965940466E-4</c:v>
                      </c:pt>
                      <c:pt idx="444">
                        <c:v>1.9631929926995544E-4</c:v>
                      </c:pt>
                      <c:pt idx="445">
                        <c:v>1.8626036920446748E-4</c:v>
                      </c:pt>
                      <c:pt idx="446">
                        <c:v>1.9942269130899766E-5</c:v>
                      </c:pt>
                      <c:pt idx="447">
                        <c:v>1.2938277164547163E-4</c:v>
                      </c:pt>
                      <c:pt idx="448">
                        <c:v>1.7404506414986655E-4</c:v>
                      </c:pt>
                      <c:pt idx="449">
                        <c:v>7.9558564719034298E-5</c:v>
                      </c:pt>
                      <c:pt idx="450">
                        <c:v>1.3353856603109108E-4</c:v>
                      </c:pt>
                      <c:pt idx="451">
                        <c:v>3.7211321798912339E-5</c:v>
                      </c:pt>
                      <c:pt idx="452">
                        <c:v>1.8116658465415397E-4</c:v>
                      </c:pt>
                      <c:pt idx="453">
                        <c:v>2.090862119411252E-4</c:v>
                      </c:pt>
                      <c:pt idx="454">
                        <c:v>1.7150800691563594E-4</c:v>
                      </c:pt>
                      <c:pt idx="455">
                        <c:v>2.3064210418242081E-4</c:v>
                      </c:pt>
                      <c:pt idx="456">
                        <c:v>2.418198398424696E-4</c:v>
                      </c:pt>
                      <c:pt idx="457">
                        <c:v>2.6946162416428658E-6</c:v>
                      </c:pt>
                      <c:pt idx="458">
                        <c:v>1.5534432343734353E-4</c:v>
                      </c:pt>
                      <c:pt idx="459">
                        <c:v>5.0411634268675846E-5</c:v>
                      </c:pt>
                      <c:pt idx="460">
                        <c:v>1.740098074427582E-4</c:v>
                      </c:pt>
                      <c:pt idx="461">
                        <c:v>3.1782594461052477E-4</c:v>
                      </c:pt>
                      <c:pt idx="462">
                        <c:v>2.0141325810054832E-4</c:v>
                      </c:pt>
                      <c:pt idx="463">
                        <c:v>3.4770335854410634E-4</c:v>
                      </c:pt>
                      <c:pt idx="464">
                        <c:v>1.4211727659825028E-4</c:v>
                      </c:pt>
                      <c:pt idx="465">
                        <c:v>2.2264504725886362E-4</c:v>
                      </c:pt>
                      <c:pt idx="466">
                        <c:v>2.0922090773208956E-3</c:v>
                      </c:pt>
                      <c:pt idx="467">
                        <c:v>1.3392695500777263E-4</c:v>
                      </c:pt>
                      <c:pt idx="468">
                        <c:v>1.2770378827677272E-4</c:v>
                      </c:pt>
                      <c:pt idx="469">
                        <c:v>4.1211476972042443E-4</c:v>
                      </c:pt>
                      <c:pt idx="470">
                        <c:v>1.0057178144647273E-4</c:v>
                      </c:pt>
                      <c:pt idx="471">
                        <c:v>4.4219984447148232E-4</c:v>
                      </c:pt>
                      <c:pt idx="472">
                        <c:v>1.6272819381940563E-4</c:v>
                      </c:pt>
                      <c:pt idx="473">
                        <c:v>1.929788125514781E-5</c:v>
                      </c:pt>
                      <c:pt idx="474">
                        <c:v>7.0441364310913778E-5</c:v>
                      </c:pt>
                      <c:pt idx="475">
                        <c:v>8.8227235145235146E-5</c:v>
                      </c:pt>
                      <c:pt idx="476">
                        <c:v>1.5358484737971827E-4</c:v>
                      </c:pt>
                      <c:pt idx="477">
                        <c:v>7.509633595924152E-5</c:v>
                      </c:pt>
                      <c:pt idx="478">
                        <c:v>1.1280338605242867E-4</c:v>
                      </c:pt>
                      <c:pt idx="479">
                        <c:v>1.1280338605242867E-4</c:v>
                      </c:pt>
                      <c:pt idx="480">
                        <c:v>4.1217747753919812E-6</c:v>
                      </c:pt>
                      <c:pt idx="481">
                        <c:v>1.491642578445048E-4</c:v>
                      </c:pt>
                      <c:pt idx="482">
                        <c:v>7.8317627078053887E-5</c:v>
                      </c:pt>
                      <c:pt idx="483">
                        <c:v>7.2015038295707487E-5</c:v>
                      </c:pt>
                      <c:pt idx="484">
                        <c:v>2.0984904794766371E-4</c:v>
                      </c:pt>
                      <c:pt idx="485">
                        <c:v>2.1518742612226292E-4</c:v>
                      </c:pt>
                      <c:pt idx="486">
                        <c:v>2.4552596241079284E-4</c:v>
                      </c:pt>
                      <c:pt idx="487">
                        <c:v>7.3592426342625872E-5</c:v>
                      </c:pt>
                      <c:pt idx="488">
                        <c:v>1.7706596009444181E-4</c:v>
                      </c:pt>
                      <c:pt idx="489">
                        <c:v>1.1779453291047979E-4</c:v>
                      </c:pt>
                      <c:pt idx="490">
                        <c:v>5.7557366240317253E-6</c:v>
                      </c:pt>
                      <c:pt idx="491">
                        <c:v>1.606279243533231E-4</c:v>
                      </c:pt>
                      <c:pt idx="492">
                        <c:v>1.9454065810583791E-4</c:v>
                      </c:pt>
                      <c:pt idx="493">
                        <c:v>2.1321184308396455E-4</c:v>
                      </c:pt>
                      <c:pt idx="494">
                        <c:v>8.9614966458936466E-5</c:v>
                      </c:pt>
                      <c:pt idx="495">
                        <c:v>8.9804396886706316E-5</c:v>
                      </c:pt>
                      <c:pt idx="496">
                        <c:v>3.6718293261945953E-5</c:v>
                      </c:pt>
                      <c:pt idx="497">
                        <c:v>2.2956440318229574E-4</c:v>
                      </c:pt>
                      <c:pt idx="498">
                        <c:v>2.9416993471705641E-4</c:v>
                      </c:pt>
                      <c:pt idx="499">
                        <c:v>9.2338579213914159E-5</c:v>
                      </c:pt>
                      <c:pt idx="500">
                        <c:v>4.7365498961498493E-5</c:v>
                      </c:pt>
                      <c:pt idx="501">
                        <c:v>9.5929094559602847E-5</c:v>
                      </c:pt>
                      <c:pt idx="502">
                        <c:v>9.0681946369939996E-5</c:v>
                      </c:pt>
                      <c:pt idx="503">
                        <c:v>1.0700566358001826E-4</c:v>
                      </c:pt>
                      <c:pt idx="504">
                        <c:v>1.020459111139124E-4</c:v>
                      </c:pt>
                      <c:pt idx="505">
                        <c:v>7.0137400844529291E-5</c:v>
                      </c:pt>
                      <c:pt idx="506">
                        <c:v>8.1548410337243282E-5</c:v>
                      </c:pt>
                      <c:pt idx="507">
                        <c:v>2.5060206592189993E-4</c:v>
                      </c:pt>
                      <c:pt idx="508">
                        <c:v>3.8255697051507037E-4</c:v>
                      </c:pt>
                      <c:pt idx="509">
                        <c:v>7.9672507088247225E-5</c:v>
                      </c:pt>
                      <c:pt idx="510">
                        <c:v>2.5198756946032382E-5</c:v>
                      </c:pt>
                      <c:pt idx="511">
                        <c:v>1.3802810430990994E-4</c:v>
                      </c:pt>
                      <c:pt idx="512">
                        <c:v>5.2450110333506221E-5</c:v>
                      </c:pt>
                      <c:pt idx="513">
                        <c:v>2.1888196705321312E-4</c:v>
                      </c:pt>
                      <c:pt idx="514">
                        <c:v>1.3358274062953301E-5</c:v>
                      </c:pt>
                      <c:pt idx="515">
                        <c:v>5.4995068144044675E-6</c:v>
                      </c:pt>
                      <c:pt idx="516">
                        <c:v>6.964073959519229E-5</c:v>
                      </c:pt>
                      <c:pt idx="517">
                        <c:v>7.8235842360427138E-5</c:v>
                      </c:pt>
                      <c:pt idx="518">
                        <c:v>2.6716238334854425E-4</c:v>
                      </c:pt>
                      <c:pt idx="519">
                        <c:v>1.1274653259482895E-4</c:v>
                      </c:pt>
                      <c:pt idx="520">
                        <c:v>1.5474632305126175E-4</c:v>
                      </c:pt>
                      <c:pt idx="521">
                        <c:v>3.0414339810689168E-4</c:v>
                      </c:pt>
                      <c:pt idx="522">
                        <c:v>4.1778164305563656E-4</c:v>
                      </c:pt>
                      <c:pt idx="523">
                        <c:v>1.6161595210544133E-4</c:v>
                      </c:pt>
                      <c:pt idx="524">
                        <c:v>1.288085592506597E-4</c:v>
                      </c:pt>
                      <c:pt idx="525">
                        <c:v>1.2474088101975322E-4</c:v>
                      </c:pt>
                      <c:pt idx="526">
                        <c:v>6.6045704891127329E-5</c:v>
                      </c:pt>
                      <c:pt idx="527">
                        <c:v>1.8569106432562405E-4</c:v>
                      </c:pt>
                      <c:pt idx="528">
                        <c:v>1.8723706203201839E-4</c:v>
                      </c:pt>
                      <c:pt idx="529">
                        <c:v>4.7017241270198569E-4</c:v>
                      </c:pt>
                      <c:pt idx="530">
                        <c:v>4.7017241270198569E-4</c:v>
                      </c:pt>
                      <c:pt idx="531">
                        <c:v>1.9249076274108304E-4</c:v>
                      </c:pt>
                      <c:pt idx="532">
                        <c:v>5.785261734669695E-5</c:v>
                      </c:pt>
                      <c:pt idx="533">
                        <c:v>2.7576225203355367E-4</c:v>
                      </c:pt>
                      <c:pt idx="534">
                        <c:v>2.7485813060672915E-5</c:v>
                      </c:pt>
                      <c:pt idx="535">
                        <c:v>6.8948230137630854E-5</c:v>
                      </c:pt>
                      <c:pt idx="536">
                        <c:v>5.2033072611835227E-5</c:v>
                      </c:pt>
                      <c:pt idx="537">
                        <c:v>8.3450362624265314E-5</c:v>
                      </c:pt>
                      <c:pt idx="538">
                        <c:v>1.0272059655690466E-4</c:v>
                      </c:pt>
                      <c:pt idx="539">
                        <c:v>1.2001049233719338E-4</c:v>
                      </c:pt>
                      <c:pt idx="540">
                        <c:v>2.2364993273849091E-4</c:v>
                      </c:pt>
                      <c:pt idx="541">
                        <c:v>1.2823997922793571E-4</c:v>
                      </c:pt>
                      <c:pt idx="542">
                        <c:v>1.0858596779119713E-4</c:v>
                      </c:pt>
                      <c:pt idx="543">
                        <c:v>7.8854557561698201E-5</c:v>
                      </c:pt>
                      <c:pt idx="544">
                        <c:v>1.4290766461415964E-4</c:v>
                      </c:pt>
                      <c:pt idx="545">
                        <c:v>3.5926925589575788E-4</c:v>
                      </c:pt>
                      <c:pt idx="546">
                        <c:v>7.3806519060533234E-5</c:v>
                      </c:pt>
                      <c:pt idx="547">
                        <c:v>1.1415763783523409E-4</c:v>
                      </c:pt>
                      <c:pt idx="548">
                        <c:v>1.1415763783523409E-4</c:v>
                      </c:pt>
                      <c:pt idx="549">
                        <c:v>1.6089546892488203E-4</c:v>
                      </c:pt>
                      <c:pt idx="550">
                        <c:v>1.6089546892488203E-4</c:v>
                      </c:pt>
                      <c:pt idx="551">
                        <c:v>2.156333000177896E-4</c:v>
                      </c:pt>
                      <c:pt idx="552">
                        <c:v>2.156333000177896E-4</c:v>
                      </c:pt>
                      <c:pt idx="553">
                        <c:v>2.4600221545134632E-4</c:v>
                      </c:pt>
                      <c:pt idx="554">
                        <c:v>3.8747787762109613E-4</c:v>
                      </c:pt>
                      <c:pt idx="555">
                        <c:v>4.2784679331607007E-4</c:v>
                      </c:pt>
                      <c:pt idx="556">
                        <c:v>4.2784679331607007E-4</c:v>
                      </c:pt>
                      <c:pt idx="557">
                        <c:v>8.3623768819318778E-5</c:v>
                      </c:pt>
                      <c:pt idx="558">
                        <c:v>6.4877084322288188E-5</c:v>
                      </c:pt>
                      <c:pt idx="559">
                        <c:v>1.104888426587771E-4</c:v>
                      </c:pt>
                      <c:pt idx="560">
                        <c:v>1.1638478965037627E-4</c:v>
                      </c:pt>
                      <c:pt idx="561">
                        <c:v>1.0688188431886721E-4</c:v>
                      </c:pt>
                      <c:pt idx="562">
                        <c:v>8.2237638792253664E-5</c:v>
                      </c:pt>
                      <c:pt idx="563">
                        <c:v>4.7202806817044123E-5</c:v>
                      </c:pt>
                      <c:pt idx="564">
                        <c:v>7.6920440434916581E-5</c:v>
                      </c:pt>
                      <c:pt idx="565">
                        <c:v>7.3929269464863647E-5</c:v>
                      </c:pt>
                      <c:pt idx="566">
                        <c:v>2.0175024895049996E-5</c:v>
                      </c:pt>
                      <c:pt idx="567">
                        <c:v>1.3244185016108223E-4</c:v>
                      </c:pt>
                      <c:pt idx="568">
                        <c:v>1.8247520332583428E-4</c:v>
                      </c:pt>
                      <c:pt idx="569">
                        <c:v>5.3708257056129896E-5</c:v>
                      </c:pt>
                      <c:pt idx="570">
                        <c:v>6.2862567148001152E-5</c:v>
                      </c:pt>
                      <c:pt idx="571">
                        <c:v>3.0028009189908095E-4</c:v>
                      </c:pt>
                      <c:pt idx="572">
                        <c:v>4.4832268493037685E-5</c:v>
                      </c:pt>
                      <c:pt idx="573">
                        <c:v>7.7320543870116679E-5</c:v>
                      </c:pt>
                      <c:pt idx="574">
                        <c:v>8.8923445098120364E-5</c:v>
                      </c:pt>
                      <c:pt idx="575">
                        <c:v>6.0794095822619073E-5</c:v>
                      </c:pt>
                      <c:pt idx="576">
                        <c:v>5.5550574131582555E-5</c:v>
                      </c:pt>
                      <c:pt idx="577">
                        <c:v>1.5508525233850541E-4</c:v>
                      </c:pt>
                      <c:pt idx="578">
                        <c:v>1.7728923554008203E-5</c:v>
                      </c:pt>
                      <c:pt idx="579">
                        <c:v>2.4113725484799383E-5</c:v>
                      </c:pt>
                      <c:pt idx="580">
                        <c:v>4.567666214091037E-4</c:v>
                      </c:pt>
                      <c:pt idx="581">
                        <c:v>1.610527615944182E-5</c:v>
                      </c:pt>
                      <c:pt idx="582">
                        <c:v>1.7650217243454199E-5</c:v>
                      </c:pt>
                      <c:pt idx="583">
                        <c:v>3.7224838696482057E-5</c:v>
                      </c:pt>
                      <c:pt idx="584">
                        <c:v>3.7224838696482057E-5</c:v>
                      </c:pt>
                      <c:pt idx="585">
                        <c:v>2.7940596953692607E-6</c:v>
                      </c:pt>
                      <c:pt idx="586">
                        <c:v>1.2721324086924533E-4</c:v>
                      </c:pt>
                      <c:pt idx="587">
                        <c:v>4.2096160366166044E-5</c:v>
                      </c:pt>
                      <c:pt idx="588">
                        <c:v>1.1409293367721951E-4</c:v>
                      </c:pt>
                      <c:pt idx="589">
                        <c:v>8.3251950130875811E-5</c:v>
                      </c:pt>
                      <c:pt idx="590">
                        <c:v>2.3233400871691822E-6</c:v>
                      </c:pt>
                      <c:pt idx="591">
                        <c:v>6.6842877240873321E-5</c:v>
                      </c:pt>
                      <c:pt idx="592">
                        <c:v>6.6842877240873321E-5</c:v>
                      </c:pt>
                      <c:pt idx="593">
                        <c:v>1.0842098646896134E-4</c:v>
                      </c:pt>
                      <c:pt idx="594">
                        <c:v>4.9693060621190427E-5</c:v>
                      </c:pt>
                      <c:pt idx="595">
                        <c:v>2.3654344416224008E-6</c:v>
                      </c:pt>
                      <c:pt idx="596">
                        <c:v>8.5340586623242732E-5</c:v>
                      </c:pt>
                      <c:pt idx="597">
                        <c:v>1.2855017353220031E-4</c:v>
                      </c:pt>
                      <c:pt idx="598">
                        <c:v>4.24007042710446E-5</c:v>
                      </c:pt>
                      <c:pt idx="599">
                        <c:v>1.0881494103783103E-4</c:v>
                      </c:pt>
                      <c:pt idx="600">
                        <c:v>1.1411278872229086E-6</c:v>
                      </c:pt>
                      <c:pt idx="601">
                        <c:v>1.9081484641123371E-5</c:v>
                      </c:pt>
                      <c:pt idx="602">
                        <c:v>2.3699720532706577E-5</c:v>
                      </c:pt>
                      <c:pt idx="603">
                        <c:v>2.3699720532706577E-5</c:v>
                      </c:pt>
                      <c:pt idx="604">
                        <c:v>4.3319049424582238E-7</c:v>
                      </c:pt>
                      <c:pt idx="605">
                        <c:v>4.5021352122825779E-5</c:v>
                      </c:pt>
                      <c:pt idx="606">
                        <c:v>1.9013348126299884E-5</c:v>
                      </c:pt>
                      <c:pt idx="607">
                        <c:v>7.1573766194837937E-5</c:v>
                      </c:pt>
                      <c:pt idx="608">
                        <c:v>2.5978954699679905E-5</c:v>
                      </c:pt>
                      <c:pt idx="609">
                        <c:v>1.2679642764797698E-5</c:v>
                      </c:pt>
                      <c:pt idx="610">
                        <c:v>2.3210030479995765E-5</c:v>
                      </c:pt>
                      <c:pt idx="611">
                        <c:v>4.3793674777759953E-5</c:v>
                      </c:pt>
                      <c:pt idx="612">
                        <c:v>1.6686642947159031E-4</c:v>
                      </c:pt>
                      <c:pt idx="613">
                        <c:v>2.6626664638223607E-4</c:v>
                      </c:pt>
                      <c:pt idx="614">
                        <c:v>3.5143208331909035E-5</c:v>
                      </c:pt>
                      <c:pt idx="615">
                        <c:v>6.4365652114741666E-5</c:v>
                      </c:pt>
                      <c:pt idx="616">
                        <c:v>2.6241488687934803E-5</c:v>
                      </c:pt>
                      <c:pt idx="617">
                        <c:v>6.168775320923803E-5</c:v>
                      </c:pt>
                      <c:pt idx="618">
                        <c:v>3.5450616495732347E-5</c:v>
                      </c:pt>
                      <c:pt idx="619">
                        <c:v>4.8758400950168164E-5</c:v>
                      </c:pt>
                      <c:pt idx="620">
                        <c:v>2.1247164188316126E-5</c:v>
                      </c:pt>
                      <c:pt idx="621">
                        <c:v>2.5838936020802952E-5</c:v>
                      </c:pt>
                      <c:pt idx="622">
                        <c:v>4.8913340824923857E-5</c:v>
                      </c:pt>
                      <c:pt idx="623">
                        <c:v>1.4554396285505724E-5</c:v>
                      </c:pt>
                      <c:pt idx="624">
                        <c:v>2.3184441150206145E-5</c:v>
                      </c:pt>
                      <c:pt idx="625">
                        <c:v>2.5952264192156872E-5</c:v>
                      </c:pt>
                      <c:pt idx="626">
                        <c:v>1.6039626508009236E-5</c:v>
                      </c:pt>
                      <c:pt idx="627">
                        <c:v>2.4162780084497551E-5</c:v>
                      </c:pt>
                      <c:pt idx="628">
                        <c:v>3.2910850636994248E-5</c:v>
                      </c:pt>
                      <c:pt idx="629">
                        <c:v>2.1598475164428507E-5</c:v>
                      </c:pt>
                      <c:pt idx="630">
                        <c:v>5.8482970916326836E-5</c:v>
                      </c:pt>
                      <c:pt idx="631">
                        <c:v>2.0069523258224307E-5</c:v>
                      </c:pt>
                      <c:pt idx="632">
                        <c:v>4.1795755935975238E-6</c:v>
                      </c:pt>
                      <c:pt idx="633">
                        <c:v>1.6357179738545119E-5</c:v>
                      </c:pt>
                      <c:pt idx="634">
                        <c:v>1.1880224098884035E-5</c:v>
                      </c:pt>
                      <c:pt idx="635">
                        <c:v>1.4038286154581816E-5</c:v>
                      </c:pt>
                      <c:pt idx="636">
                        <c:v>2.9667304489762138E-5</c:v>
                      </c:pt>
                      <c:pt idx="637">
                        <c:v>3.4184720534296233E-5</c:v>
                      </c:pt>
                      <c:pt idx="638">
                        <c:v>4.7847540929261254E-5</c:v>
                      </c:pt>
                      <c:pt idx="639">
                        <c:v>4.5573253577820077E-5</c:v>
                      </c:pt>
                      <c:pt idx="640">
                        <c:v>3.0702889364227611E-6</c:v>
                      </c:pt>
                      <c:pt idx="641">
                        <c:v>6.2844746414481316E-6</c:v>
                      </c:pt>
                      <c:pt idx="642">
                        <c:v>7.2387507991203998E-6</c:v>
                      </c:pt>
                      <c:pt idx="643">
                        <c:v>1.2183539079977636E-5</c:v>
                      </c:pt>
                      <c:pt idx="644">
                        <c:v>2.0557809510476464E-6</c:v>
                      </c:pt>
                      <c:pt idx="645">
                        <c:v>1.6534720607780649E-5</c:v>
                      </c:pt>
                      <c:pt idx="646">
                        <c:v>6.9004718908619701E-6</c:v>
                      </c:pt>
                      <c:pt idx="647">
                        <c:v>1.1743471737952957E-5</c:v>
                      </c:pt>
                      <c:pt idx="648">
                        <c:v>7.9223694530857234E-5</c:v>
                      </c:pt>
                      <c:pt idx="649">
                        <c:v>1.7776887980166888E-6</c:v>
                      </c:pt>
                      <c:pt idx="650">
                        <c:v>1.3639926928288359E-6</c:v>
                      </c:pt>
                      <c:pt idx="651">
                        <c:v>2.5615073655743246E-6</c:v>
                      </c:pt>
                      <c:pt idx="652">
                        <c:v>2.0078167157939959E-5</c:v>
                      </c:pt>
                      <c:pt idx="653">
                        <c:v>3.5430946019477745E-7</c:v>
                      </c:pt>
                      <c:pt idx="654">
                        <c:v>6.9827708540929065E-8</c:v>
                      </c:pt>
                      <c:pt idx="655">
                        <c:v>2.0135832484868346E-6</c:v>
                      </c:pt>
                      <c:pt idx="656">
                        <c:v>5.3284558469475895E-7</c:v>
                      </c:pt>
                      <c:pt idx="657">
                        <c:v>5.3284558469475895E-7</c:v>
                      </c:pt>
                      <c:pt idx="658">
                        <c:v>1.1410237050054281E-5</c:v>
                      </c:pt>
                      <c:pt idx="659">
                        <c:v>1.2138312827837178E-6</c:v>
                      </c:pt>
                      <c:pt idx="660">
                        <c:v>1.5488029889069276E-5</c:v>
                      </c:pt>
                      <c:pt idx="661">
                        <c:v>2.1793911133553055E-5</c:v>
                      </c:pt>
                      <c:pt idx="662">
                        <c:v>1.7802140052924455E-6</c:v>
                      </c:pt>
                      <c:pt idx="663">
                        <c:v>4.5550085816016967E-6</c:v>
                      </c:pt>
                      <c:pt idx="664">
                        <c:v>7.4882368587127586E-7</c:v>
                      </c:pt>
                      <c:pt idx="665">
                        <c:v>2.6721233130741302E-6</c:v>
                      </c:pt>
                      <c:pt idx="666">
                        <c:v>2.8318921557822386E-7</c:v>
                      </c:pt>
                      <c:pt idx="667">
                        <c:v>1.350109569120341E-6</c:v>
                      </c:pt>
                      <c:pt idx="668">
                        <c:v>3.5635844775382927E-5</c:v>
                      </c:pt>
                      <c:pt idx="669">
                        <c:v>2.7873929137107539E-5</c:v>
                      </c:pt>
                      <c:pt idx="670">
                        <c:v>1.4494741989593489E-6</c:v>
                      </c:pt>
                      <c:pt idx="671">
                        <c:v>4.4566742467630379E-5</c:v>
                      </c:pt>
                      <c:pt idx="672">
                        <c:v>1.7770374562395555E-6</c:v>
                      </c:pt>
                      <c:pt idx="673">
                        <c:v>3.1717456888352988E-7</c:v>
                      </c:pt>
                      <c:pt idx="674">
                        <c:v>8.408550726248398E-6</c:v>
                      </c:pt>
                      <c:pt idx="675">
                        <c:v>1.7863848316185544E-7</c:v>
                      </c:pt>
                      <c:pt idx="676">
                        <c:v>1.27269305512019E-5</c:v>
                      </c:pt>
                      <c:pt idx="677">
                        <c:v>7.2001269134288761E-6</c:v>
                      </c:pt>
                      <c:pt idx="678">
                        <c:v>4.6965296217762167E-7</c:v>
                      </c:pt>
                      <c:pt idx="679">
                        <c:v>5.2187438100265255E-7</c:v>
                      </c:pt>
                      <c:pt idx="680">
                        <c:v>8.4489995528279571E-7</c:v>
                      </c:pt>
                      <c:pt idx="681">
                        <c:v>3.3508967150064808E-7</c:v>
                      </c:pt>
                      <c:pt idx="682">
                        <c:v>9.7797756535481019E-6</c:v>
                      </c:pt>
                      <c:pt idx="683">
                        <c:v>7.6110932727325894E-9</c:v>
                      </c:pt>
                      <c:pt idx="684">
                        <c:v>1.0486925601101593E-6</c:v>
                      </c:pt>
                      <c:pt idx="685">
                        <c:v>2.4075377977739453E-4</c:v>
                      </c:pt>
                      <c:pt idx="686">
                        <c:v>9.9014359163933274E-7</c:v>
                      </c:pt>
                      <c:pt idx="687">
                        <c:v>3.5031038215754699E-7</c:v>
                      </c:pt>
                      <c:pt idx="688">
                        <c:v>8.0102776754415284E-6</c:v>
                      </c:pt>
                      <c:pt idx="689">
                        <c:v>1.4545295321992998E-5</c:v>
                      </c:pt>
                      <c:pt idx="690">
                        <c:v>2.5754867523047353E-6</c:v>
                      </c:pt>
                      <c:pt idx="691">
                        <c:v>2.2556738416547181E-6</c:v>
                      </c:pt>
                      <c:pt idx="692">
                        <c:v>4.6759283586458949E-7</c:v>
                      </c:pt>
                      <c:pt idx="693">
                        <c:v>1.4062809167542396E-7</c:v>
                      </c:pt>
                      <c:pt idx="694">
                        <c:v>1.4880093486641521E-7</c:v>
                      </c:pt>
                      <c:pt idx="695">
                        <c:v>1.9378228611980635E-6</c:v>
                      </c:pt>
                      <c:pt idx="696">
                        <c:v>1.0635634457902679E-5</c:v>
                      </c:pt>
                      <c:pt idx="697">
                        <c:v>1.1153184810474889E-6</c:v>
                      </c:pt>
                      <c:pt idx="698">
                        <c:v>1.0204645662641775E-6</c:v>
                      </c:pt>
                      <c:pt idx="699">
                        <c:v>6.5234923999751945E-7</c:v>
                      </c:pt>
                      <c:pt idx="700">
                        <c:v>3.2397490706675876E-7</c:v>
                      </c:pt>
                      <c:pt idx="701">
                        <c:v>1.9572307555129652E-6</c:v>
                      </c:pt>
                      <c:pt idx="702">
                        <c:v>1.7379738771734113E-6</c:v>
                      </c:pt>
                      <c:pt idx="703">
                        <c:v>2.0394911078914629E-6</c:v>
                      </c:pt>
                      <c:pt idx="704">
                        <c:v>1.052391022845567E-5</c:v>
                      </c:pt>
                      <c:pt idx="705">
                        <c:v>1.7238373157397544E-6</c:v>
                      </c:pt>
                      <c:pt idx="706">
                        <c:v>2.1727100439895209E-6</c:v>
                      </c:pt>
                      <c:pt idx="707">
                        <c:v>1.1109271687601531E-6</c:v>
                      </c:pt>
                      <c:pt idx="708">
                        <c:v>1.5916113868405726E-6</c:v>
                      </c:pt>
                      <c:pt idx="709">
                        <c:v>1.8539295431473679E-6</c:v>
                      </c:pt>
                      <c:pt idx="710">
                        <c:v>3.3013495895608508E-6</c:v>
                      </c:pt>
                      <c:pt idx="711">
                        <c:v>3.685137725796352E-6</c:v>
                      </c:pt>
                      <c:pt idx="712">
                        <c:v>2.023627699029078E-6</c:v>
                      </c:pt>
                      <c:pt idx="713">
                        <c:v>2.9155140473694378E-6</c:v>
                      </c:pt>
                      <c:pt idx="714">
                        <c:v>3.2670115666247508E-6</c:v>
                      </c:pt>
                      <c:pt idx="715">
                        <c:v>2.9267607254148251E-5</c:v>
                      </c:pt>
                      <c:pt idx="716">
                        <c:v>1.093727100682852E-6</c:v>
                      </c:pt>
                      <c:pt idx="717">
                        <c:v>9.3079278790108671E-7</c:v>
                      </c:pt>
                      <c:pt idx="718">
                        <c:v>2.5954681795791915E-7</c:v>
                      </c:pt>
                      <c:pt idx="719">
                        <c:v>4.4737239336338244E-7</c:v>
                      </c:pt>
                      <c:pt idx="720">
                        <c:v>4.4737239336338244E-7</c:v>
                      </c:pt>
                      <c:pt idx="721">
                        <c:v>8.5315263877238601E-5</c:v>
                      </c:pt>
                      <c:pt idx="722">
                        <c:v>3.795984937259569E-8</c:v>
                      </c:pt>
                      <c:pt idx="723">
                        <c:v>1.0870585305394235E-6</c:v>
                      </c:pt>
                      <c:pt idx="724">
                        <c:v>3.3842180447787075E-7</c:v>
                      </c:pt>
                      <c:pt idx="725">
                        <c:v>7.1631222275661507E-9</c:v>
                      </c:pt>
                      <c:pt idx="726">
                        <c:v>7.1631222275661507E-9</c:v>
                      </c:pt>
                      <c:pt idx="727">
                        <c:v>7.1631333120127235E-9</c:v>
                      </c:pt>
                      <c:pt idx="728">
                        <c:v>2.1824120779991641E-9</c:v>
                      </c:pt>
                      <c:pt idx="729">
                        <c:v>4.1280936982957339E-5</c:v>
                      </c:pt>
                      <c:pt idx="730">
                        <c:v>3.192544238009536E-6</c:v>
                      </c:pt>
                      <c:pt idx="731">
                        <c:v>2.3650271619014736E-3</c:v>
                      </c:pt>
                      <c:pt idx="732">
                        <c:v>5.2581850457402894E-7</c:v>
                      </c:pt>
                      <c:pt idx="733">
                        <c:v>4.680930597247754E-6</c:v>
                      </c:pt>
                      <c:pt idx="734">
                        <c:v>1.0471136448080456E-6</c:v>
                      </c:pt>
                      <c:pt idx="735">
                        <c:v>6.7874842169281837E-7</c:v>
                      </c:pt>
                      <c:pt idx="736">
                        <c:v>6.1578078661690835E-7</c:v>
                      </c:pt>
                      <c:pt idx="737">
                        <c:v>2.1493543153896404E-8</c:v>
                      </c:pt>
                      <c:pt idx="738">
                        <c:v>4.8253445600031328E-7</c:v>
                      </c:pt>
                      <c:pt idx="739">
                        <c:v>2.0838987456977426E-7</c:v>
                      </c:pt>
                      <c:pt idx="740">
                        <c:v>2.9440886294897252E-7</c:v>
                      </c:pt>
                      <c:pt idx="741">
                        <c:v>2.2795325243501046E-7</c:v>
                      </c:pt>
                      <c:pt idx="742">
                        <c:v>3.9519965436282313E-7</c:v>
                      </c:pt>
                      <c:pt idx="743">
                        <c:v>6.8422398298247544E-7</c:v>
                      </c:pt>
                      <c:pt idx="744">
                        <c:v>7.6394074865374618E-7</c:v>
                      </c:pt>
                      <c:pt idx="745">
                        <c:v>2.5973952852932374E-6</c:v>
                      </c:pt>
                      <c:pt idx="746">
                        <c:v>4.286620369616038E-6</c:v>
                      </c:pt>
                      <c:pt idx="747">
                        <c:v>4.286620369616038E-6</c:v>
                      </c:pt>
                      <c:pt idx="748">
                        <c:v>1.4831535751061225E-5</c:v>
                      </c:pt>
                      <c:pt idx="749">
                        <c:v>5.9733939584598671E-7</c:v>
                      </c:pt>
                      <c:pt idx="750">
                        <c:v>9.8614615274209053E-7</c:v>
                      </c:pt>
                      <c:pt idx="751">
                        <c:v>3.6044538872122034E-6</c:v>
                      </c:pt>
                      <c:pt idx="752">
                        <c:v>1.7507430198467516E-6</c:v>
                      </c:pt>
                      <c:pt idx="753">
                        <c:v>5.1536645062647784E-6</c:v>
                      </c:pt>
                      <c:pt idx="754">
                        <c:v>5.7003863576005566E-6</c:v>
                      </c:pt>
                      <c:pt idx="755">
                        <c:v>5.8094542339057157E-6</c:v>
                      </c:pt>
                      <c:pt idx="756">
                        <c:v>4.5403083065580929E-6</c:v>
                      </c:pt>
                      <c:pt idx="757">
                        <c:v>3.8149738882734502E-6</c:v>
                      </c:pt>
                      <c:pt idx="758">
                        <c:v>8.2599802877548112E-6</c:v>
                      </c:pt>
                      <c:pt idx="759">
                        <c:v>6.9498121333812824E-6</c:v>
                      </c:pt>
                      <c:pt idx="760">
                        <c:v>8.0583980368801925E-6</c:v>
                      </c:pt>
                      <c:pt idx="761">
                        <c:v>6.9528626863274048E-6</c:v>
                      </c:pt>
                      <c:pt idx="762">
                        <c:v>9.6273004400566267E-6</c:v>
                      </c:pt>
                      <c:pt idx="763">
                        <c:v>1.0367556946851974E-5</c:v>
                      </c:pt>
                      <c:pt idx="764">
                        <c:v>1.1862903097346316E-5</c:v>
                      </c:pt>
                      <c:pt idx="765">
                        <c:v>1.599801200891072E-5</c:v>
                      </c:pt>
                      <c:pt idx="766">
                        <c:v>1.5228066700769312E-5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F43-4029-A783-A78594190A6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4934</c:v>
                      </c:pt>
                      <c:pt idx="762">
                        <c:v>4964</c:v>
                      </c:pt>
                      <c:pt idx="763">
                        <c:v>4990</c:v>
                      </c:pt>
                      <c:pt idx="764">
                        <c:v>4992</c:v>
                      </c:pt>
                      <c:pt idx="765">
                        <c:v>5284</c:v>
                      </c:pt>
                      <c:pt idx="766">
                        <c:v>5313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  <c:pt idx="26">
                        <c:v>0.1</c:v>
                      </c:pt>
                      <c:pt idx="27">
                        <c:v>0.1</c:v>
                      </c:pt>
                      <c:pt idx="28">
                        <c:v>0.1</c:v>
                      </c:pt>
                      <c:pt idx="29">
                        <c:v>0.1</c:v>
                      </c:pt>
                      <c:pt idx="30">
                        <c:v>0.1</c:v>
                      </c:pt>
                      <c:pt idx="31">
                        <c:v>0.1</c:v>
                      </c:pt>
                      <c:pt idx="32">
                        <c:v>0.1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0.1</c:v>
                      </c:pt>
                      <c:pt idx="62">
                        <c:v>0.1</c:v>
                      </c:pt>
                      <c:pt idx="63">
                        <c:v>0.1</c:v>
                      </c:pt>
                      <c:pt idx="64">
                        <c:v>0.1</c:v>
                      </c:pt>
                      <c:pt idx="65">
                        <c:v>0.1</c:v>
                      </c:pt>
                      <c:pt idx="66">
                        <c:v>0.1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0.1</c:v>
                      </c:pt>
                      <c:pt idx="71">
                        <c:v>0.1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0.1</c:v>
                      </c:pt>
                      <c:pt idx="76">
                        <c:v>0.1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0.1</c:v>
                      </c:pt>
                      <c:pt idx="81">
                        <c:v>0.1</c:v>
                      </c:pt>
                      <c:pt idx="82">
                        <c:v>0.1</c:v>
                      </c:pt>
                      <c:pt idx="83">
                        <c:v>0.1</c:v>
                      </c:pt>
                      <c:pt idx="84">
                        <c:v>0.1</c:v>
                      </c:pt>
                      <c:pt idx="85">
                        <c:v>0.1</c:v>
                      </c:pt>
                      <c:pt idx="86">
                        <c:v>0.1</c:v>
                      </c:pt>
                      <c:pt idx="87">
                        <c:v>0.1</c:v>
                      </c:pt>
                      <c:pt idx="88">
                        <c:v>0.1</c:v>
                      </c:pt>
                      <c:pt idx="89">
                        <c:v>0.1</c:v>
                      </c:pt>
                      <c:pt idx="90">
                        <c:v>0.1</c:v>
                      </c:pt>
                      <c:pt idx="91">
                        <c:v>0.1</c:v>
                      </c:pt>
                      <c:pt idx="92">
                        <c:v>0.1</c:v>
                      </c:pt>
                      <c:pt idx="93">
                        <c:v>0.1</c:v>
                      </c:pt>
                      <c:pt idx="94">
                        <c:v>0.1</c:v>
                      </c:pt>
                      <c:pt idx="95">
                        <c:v>0.1</c:v>
                      </c:pt>
                      <c:pt idx="96">
                        <c:v>0.1</c:v>
                      </c:pt>
                      <c:pt idx="97">
                        <c:v>0.1</c:v>
                      </c:pt>
                      <c:pt idx="98">
                        <c:v>0.1</c:v>
                      </c:pt>
                      <c:pt idx="99">
                        <c:v>0.1</c:v>
                      </c:pt>
                      <c:pt idx="100">
                        <c:v>0.1</c:v>
                      </c:pt>
                      <c:pt idx="101">
                        <c:v>0.1</c:v>
                      </c:pt>
                      <c:pt idx="102">
                        <c:v>0.1</c:v>
                      </c:pt>
                      <c:pt idx="103">
                        <c:v>0.1</c:v>
                      </c:pt>
                      <c:pt idx="104">
                        <c:v>0.1</c:v>
                      </c:pt>
                      <c:pt idx="105">
                        <c:v>0.1</c:v>
                      </c:pt>
                      <c:pt idx="106">
                        <c:v>0.1</c:v>
                      </c:pt>
                      <c:pt idx="107">
                        <c:v>0.1</c:v>
                      </c:pt>
                      <c:pt idx="108">
                        <c:v>0.1</c:v>
                      </c:pt>
                      <c:pt idx="109">
                        <c:v>0.1</c:v>
                      </c:pt>
                      <c:pt idx="110">
                        <c:v>0.1</c:v>
                      </c:pt>
                      <c:pt idx="111">
                        <c:v>0.1</c:v>
                      </c:pt>
                      <c:pt idx="112">
                        <c:v>0.1</c:v>
                      </c:pt>
                      <c:pt idx="113">
                        <c:v>0.1</c:v>
                      </c:pt>
                      <c:pt idx="114">
                        <c:v>0.1</c:v>
                      </c:pt>
                      <c:pt idx="115">
                        <c:v>0.1</c:v>
                      </c:pt>
                      <c:pt idx="116">
                        <c:v>0.1</c:v>
                      </c:pt>
                      <c:pt idx="117">
                        <c:v>0.1</c:v>
                      </c:pt>
                      <c:pt idx="118">
                        <c:v>0.1</c:v>
                      </c:pt>
                      <c:pt idx="119">
                        <c:v>0.1</c:v>
                      </c:pt>
                      <c:pt idx="120">
                        <c:v>1</c:v>
                      </c:pt>
                      <c:pt idx="121">
                        <c:v>0.1</c:v>
                      </c:pt>
                      <c:pt idx="122">
                        <c:v>0.1</c:v>
                      </c:pt>
                      <c:pt idx="123">
                        <c:v>0.1</c:v>
                      </c:pt>
                      <c:pt idx="124">
                        <c:v>0.1</c:v>
                      </c:pt>
                      <c:pt idx="125">
                        <c:v>0.1</c:v>
                      </c:pt>
                      <c:pt idx="126">
                        <c:v>0.1</c:v>
                      </c:pt>
                      <c:pt idx="127">
                        <c:v>0.1</c:v>
                      </c:pt>
                      <c:pt idx="128">
                        <c:v>0.1</c:v>
                      </c:pt>
                      <c:pt idx="129">
                        <c:v>0.1</c:v>
                      </c:pt>
                      <c:pt idx="130">
                        <c:v>0.1</c:v>
                      </c:pt>
                      <c:pt idx="131">
                        <c:v>0.1</c:v>
                      </c:pt>
                      <c:pt idx="132">
                        <c:v>1</c:v>
                      </c:pt>
                      <c:pt idx="133">
                        <c:v>0.1</c:v>
                      </c:pt>
                      <c:pt idx="134">
                        <c:v>0.1</c:v>
                      </c:pt>
                      <c:pt idx="135">
                        <c:v>0.1</c:v>
                      </c:pt>
                      <c:pt idx="136">
                        <c:v>0.1</c:v>
                      </c:pt>
                      <c:pt idx="137">
                        <c:v>0.1</c:v>
                      </c:pt>
                      <c:pt idx="138">
                        <c:v>0.1</c:v>
                      </c:pt>
                      <c:pt idx="139">
                        <c:v>1</c:v>
                      </c:pt>
                      <c:pt idx="140">
                        <c:v>0.1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0.1</c:v>
                      </c:pt>
                      <c:pt idx="144">
                        <c:v>0.1</c:v>
                      </c:pt>
                      <c:pt idx="145">
                        <c:v>0.1</c:v>
                      </c:pt>
                      <c:pt idx="146">
                        <c:v>0.1</c:v>
                      </c:pt>
                      <c:pt idx="147">
                        <c:v>0.1</c:v>
                      </c:pt>
                      <c:pt idx="148">
                        <c:v>0.1</c:v>
                      </c:pt>
                      <c:pt idx="149">
                        <c:v>0.1</c:v>
                      </c:pt>
                      <c:pt idx="150">
                        <c:v>0.1</c:v>
                      </c:pt>
                      <c:pt idx="151">
                        <c:v>0.1</c:v>
                      </c:pt>
                      <c:pt idx="152">
                        <c:v>0.1</c:v>
                      </c:pt>
                      <c:pt idx="153">
                        <c:v>0.1</c:v>
                      </c:pt>
                      <c:pt idx="154">
                        <c:v>0.1</c:v>
                      </c:pt>
                      <c:pt idx="155">
                        <c:v>0.1</c:v>
                      </c:pt>
                      <c:pt idx="156">
                        <c:v>1</c:v>
                      </c:pt>
                      <c:pt idx="157">
                        <c:v>0.1</c:v>
                      </c:pt>
                      <c:pt idx="158">
                        <c:v>0.1</c:v>
                      </c:pt>
                      <c:pt idx="159">
                        <c:v>0.1</c:v>
                      </c:pt>
                      <c:pt idx="160">
                        <c:v>0.1</c:v>
                      </c:pt>
                      <c:pt idx="161">
                        <c:v>0.1</c:v>
                      </c:pt>
                      <c:pt idx="162">
                        <c:v>0.1</c:v>
                      </c:pt>
                      <c:pt idx="163">
                        <c:v>0.1</c:v>
                      </c:pt>
                      <c:pt idx="164">
                        <c:v>0.1</c:v>
                      </c:pt>
                      <c:pt idx="165">
                        <c:v>0.1</c:v>
                      </c:pt>
                      <c:pt idx="166">
                        <c:v>0.1</c:v>
                      </c:pt>
                      <c:pt idx="167">
                        <c:v>0.1</c:v>
                      </c:pt>
                      <c:pt idx="168">
                        <c:v>0.1</c:v>
                      </c:pt>
                      <c:pt idx="169">
                        <c:v>0.1</c:v>
                      </c:pt>
                      <c:pt idx="170">
                        <c:v>0.1</c:v>
                      </c:pt>
                      <c:pt idx="171">
                        <c:v>0.1</c:v>
                      </c:pt>
                      <c:pt idx="172">
                        <c:v>0.1</c:v>
                      </c:pt>
                      <c:pt idx="173">
                        <c:v>0.1</c:v>
                      </c:pt>
                      <c:pt idx="174">
                        <c:v>0.1</c:v>
                      </c:pt>
                      <c:pt idx="175">
                        <c:v>0.1</c:v>
                      </c:pt>
                      <c:pt idx="176">
                        <c:v>0.1</c:v>
                      </c:pt>
                      <c:pt idx="177">
                        <c:v>0.1</c:v>
                      </c:pt>
                      <c:pt idx="178">
                        <c:v>0.1</c:v>
                      </c:pt>
                      <c:pt idx="179">
                        <c:v>0.1</c:v>
                      </c:pt>
                      <c:pt idx="180">
                        <c:v>0.1</c:v>
                      </c:pt>
                      <c:pt idx="181">
                        <c:v>0.1</c:v>
                      </c:pt>
                      <c:pt idx="182">
                        <c:v>0.1</c:v>
                      </c:pt>
                      <c:pt idx="183">
                        <c:v>0.1</c:v>
                      </c:pt>
                      <c:pt idx="184">
                        <c:v>1</c:v>
                      </c:pt>
                      <c:pt idx="185">
                        <c:v>0.1</c:v>
                      </c:pt>
                      <c:pt idx="186">
                        <c:v>0.1</c:v>
                      </c:pt>
                      <c:pt idx="187">
                        <c:v>1</c:v>
                      </c:pt>
                      <c:pt idx="188">
                        <c:v>0.1</c:v>
                      </c:pt>
                      <c:pt idx="189">
                        <c:v>0.1</c:v>
                      </c:pt>
                      <c:pt idx="190">
                        <c:v>0.1</c:v>
                      </c:pt>
                      <c:pt idx="191">
                        <c:v>0.1</c:v>
                      </c:pt>
                      <c:pt idx="192">
                        <c:v>0.1</c:v>
                      </c:pt>
                      <c:pt idx="193">
                        <c:v>0.1</c:v>
                      </c:pt>
                      <c:pt idx="194">
                        <c:v>0.1</c:v>
                      </c:pt>
                      <c:pt idx="195">
                        <c:v>0.1</c:v>
                      </c:pt>
                      <c:pt idx="196">
                        <c:v>0.1</c:v>
                      </c:pt>
                      <c:pt idx="197">
                        <c:v>1</c:v>
                      </c:pt>
                      <c:pt idx="198">
                        <c:v>0.1</c:v>
                      </c:pt>
                      <c:pt idx="199">
                        <c:v>0.1</c:v>
                      </c:pt>
                      <c:pt idx="200">
                        <c:v>0.1</c:v>
                      </c:pt>
                      <c:pt idx="201">
                        <c:v>0.1</c:v>
                      </c:pt>
                      <c:pt idx="202">
                        <c:v>0.1</c:v>
                      </c:pt>
                      <c:pt idx="203">
                        <c:v>0.1</c:v>
                      </c:pt>
                      <c:pt idx="204">
                        <c:v>0.1</c:v>
                      </c:pt>
                      <c:pt idx="205">
                        <c:v>0.1</c:v>
                      </c:pt>
                      <c:pt idx="206">
                        <c:v>0.1</c:v>
                      </c:pt>
                      <c:pt idx="207">
                        <c:v>0.1</c:v>
                      </c:pt>
                      <c:pt idx="208">
                        <c:v>0.1</c:v>
                      </c:pt>
                      <c:pt idx="209">
                        <c:v>0.1</c:v>
                      </c:pt>
                      <c:pt idx="210">
                        <c:v>0.1</c:v>
                      </c:pt>
                      <c:pt idx="211">
                        <c:v>0.1</c:v>
                      </c:pt>
                      <c:pt idx="212">
                        <c:v>1</c:v>
                      </c:pt>
                      <c:pt idx="213">
                        <c:v>0.1</c:v>
                      </c:pt>
                      <c:pt idx="214">
                        <c:v>0.1</c:v>
                      </c:pt>
                      <c:pt idx="215">
                        <c:v>0.1</c:v>
                      </c:pt>
                      <c:pt idx="216">
                        <c:v>0.1</c:v>
                      </c:pt>
                      <c:pt idx="217">
                        <c:v>0.1</c:v>
                      </c:pt>
                      <c:pt idx="218">
                        <c:v>0.1</c:v>
                      </c:pt>
                      <c:pt idx="219">
                        <c:v>0.1</c:v>
                      </c:pt>
                      <c:pt idx="220">
                        <c:v>0.1</c:v>
                      </c:pt>
                      <c:pt idx="221">
                        <c:v>0.1</c:v>
                      </c:pt>
                      <c:pt idx="222">
                        <c:v>0.1</c:v>
                      </c:pt>
                      <c:pt idx="223">
                        <c:v>0.1</c:v>
                      </c:pt>
                      <c:pt idx="224">
                        <c:v>0.1</c:v>
                      </c:pt>
                      <c:pt idx="225">
                        <c:v>0.1</c:v>
                      </c:pt>
                      <c:pt idx="226">
                        <c:v>0.1</c:v>
                      </c:pt>
                      <c:pt idx="227">
                        <c:v>0.1</c:v>
                      </c:pt>
                      <c:pt idx="228">
                        <c:v>0.1</c:v>
                      </c:pt>
                      <c:pt idx="229">
                        <c:v>0.1</c:v>
                      </c:pt>
                      <c:pt idx="230">
                        <c:v>0.1</c:v>
                      </c:pt>
                      <c:pt idx="231">
                        <c:v>0.1</c:v>
                      </c:pt>
                      <c:pt idx="232">
                        <c:v>0.1</c:v>
                      </c:pt>
                      <c:pt idx="233">
                        <c:v>0.1</c:v>
                      </c:pt>
                      <c:pt idx="234">
                        <c:v>0.1</c:v>
                      </c:pt>
                      <c:pt idx="235">
                        <c:v>0.1</c:v>
                      </c:pt>
                      <c:pt idx="236">
                        <c:v>0.1</c:v>
                      </c:pt>
                      <c:pt idx="237">
                        <c:v>0.1</c:v>
                      </c:pt>
                      <c:pt idx="238">
                        <c:v>0.1</c:v>
                      </c:pt>
                      <c:pt idx="239">
                        <c:v>0.1</c:v>
                      </c:pt>
                      <c:pt idx="240">
                        <c:v>0.1</c:v>
                      </c:pt>
                      <c:pt idx="241">
                        <c:v>1</c:v>
                      </c:pt>
                      <c:pt idx="242">
                        <c:v>0.1</c:v>
                      </c:pt>
                      <c:pt idx="243">
                        <c:v>0.1</c:v>
                      </c:pt>
                      <c:pt idx="244">
                        <c:v>0.1</c:v>
                      </c:pt>
                      <c:pt idx="245">
                        <c:v>0.1</c:v>
                      </c:pt>
                      <c:pt idx="246">
                        <c:v>0.1</c:v>
                      </c:pt>
                      <c:pt idx="247">
                        <c:v>0.1</c:v>
                      </c:pt>
                      <c:pt idx="248">
                        <c:v>0.1</c:v>
                      </c:pt>
                      <c:pt idx="249">
                        <c:v>0.1</c:v>
                      </c:pt>
                      <c:pt idx="250">
                        <c:v>0.1</c:v>
                      </c:pt>
                      <c:pt idx="251">
                        <c:v>0.1</c:v>
                      </c:pt>
                      <c:pt idx="252">
                        <c:v>0.1</c:v>
                      </c:pt>
                      <c:pt idx="253">
                        <c:v>0.1</c:v>
                      </c:pt>
                      <c:pt idx="254">
                        <c:v>0.1</c:v>
                      </c:pt>
                      <c:pt idx="255">
                        <c:v>0.1</c:v>
                      </c:pt>
                      <c:pt idx="256">
                        <c:v>0.1</c:v>
                      </c:pt>
                      <c:pt idx="257">
                        <c:v>0.1</c:v>
                      </c:pt>
                      <c:pt idx="258">
                        <c:v>0.1</c:v>
                      </c:pt>
                      <c:pt idx="259">
                        <c:v>0.1</c:v>
                      </c:pt>
                      <c:pt idx="260">
                        <c:v>0.1</c:v>
                      </c:pt>
                      <c:pt idx="261">
                        <c:v>1</c:v>
                      </c:pt>
                      <c:pt idx="262">
                        <c:v>0.1</c:v>
                      </c:pt>
                      <c:pt idx="263">
                        <c:v>0.1</c:v>
                      </c:pt>
                      <c:pt idx="264">
                        <c:v>0.1</c:v>
                      </c:pt>
                      <c:pt idx="265">
                        <c:v>0.1</c:v>
                      </c:pt>
                      <c:pt idx="266">
                        <c:v>0.1</c:v>
                      </c:pt>
                      <c:pt idx="267">
                        <c:v>0.1</c:v>
                      </c:pt>
                      <c:pt idx="268">
                        <c:v>0.1</c:v>
                      </c:pt>
                      <c:pt idx="269">
                        <c:v>0.1</c:v>
                      </c:pt>
                      <c:pt idx="270">
                        <c:v>0.1</c:v>
                      </c:pt>
                      <c:pt idx="271">
                        <c:v>0.1</c:v>
                      </c:pt>
                      <c:pt idx="272">
                        <c:v>0.1</c:v>
                      </c:pt>
                      <c:pt idx="273">
                        <c:v>1</c:v>
                      </c:pt>
                      <c:pt idx="274">
                        <c:v>0.1</c:v>
                      </c:pt>
                      <c:pt idx="275">
                        <c:v>0.1</c:v>
                      </c:pt>
                      <c:pt idx="276">
                        <c:v>0.1</c:v>
                      </c:pt>
                      <c:pt idx="277">
                        <c:v>0.1</c:v>
                      </c:pt>
                      <c:pt idx="278">
                        <c:v>0.1</c:v>
                      </c:pt>
                      <c:pt idx="279">
                        <c:v>0.1</c:v>
                      </c:pt>
                      <c:pt idx="280">
                        <c:v>0.1</c:v>
                      </c:pt>
                      <c:pt idx="281">
                        <c:v>0.1</c:v>
                      </c:pt>
                      <c:pt idx="282">
                        <c:v>0.1</c:v>
                      </c:pt>
                      <c:pt idx="283">
                        <c:v>0.1</c:v>
                      </c:pt>
                      <c:pt idx="284">
                        <c:v>0.1</c:v>
                      </c:pt>
                      <c:pt idx="285">
                        <c:v>0.1</c:v>
                      </c:pt>
                      <c:pt idx="286">
                        <c:v>0.1</c:v>
                      </c:pt>
                      <c:pt idx="287">
                        <c:v>1</c:v>
                      </c:pt>
                      <c:pt idx="288">
                        <c:v>0.1</c:v>
                      </c:pt>
                      <c:pt idx="289">
                        <c:v>0.1</c:v>
                      </c:pt>
                      <c:pt idx="290">
                        <c:v>0.1</c:v>
                      </c:pt>
                      <c:pt idx="291">
                        <c:v>0.1</c:v>
                      </c:pt>
                      <c:pt idx="292">
                        <c:v>0.1</c:v>
                      </c:pt>
                      <c:pt idx="293">
                        <c:v>0.1</c:v>
                      </c:pt>
                      <c:pt idx="294">
                        <c:v>0.1</c:v>
                      </c:pt>
                      <c:pt idx="295">
                        <c:v>0.1</c:v>
                      </c:pt>
                      <c:pt idx="296">
                        <c:v>0.1</c:v>
                      </c:pt>
                      <c:pt idx="297">
                        <c:v>0.1</c:v>
                      </c:pt>
                      <c:pt idx="298">
                        <c:v>0.1</c:v>
                      </c:pt>
                      <c:pt idx="299">
                        <c:v>0.1</c:v>
                      </c:pt>
                      <c:pt idx="300">
                        <c:v>0.1</c:v>
                      </c:pt>
                      <c:pt idx="301">
                        <c:v>0.1</c:v>
                      </c:pt>
                      <c:pt idx="302">
                        <c:v>0.1</c:v>
                      </c:pt>
                      <c:pt idx="303">
                        <c:v>1</c:v>
                      </c:pt>
                      <c:pt idx="304">
                        <c:v>0.1</c:v>
                      </c:pt>
                      <c:pt idx="305">
                        <c:v>0.1</c:v>
                      </c:pt>
                      <c:pt idx="306">
                        <c:v>0.1</c:v>
                      </c:pt>
                      <c:pt idx="307">
                        <c:v>0.1</c:v>
                      </c:pt>
                      <c:pt idx="308">
                        <c:v>0.1</c:v>
                      </c:pt>
                      <c:pt idx="309">
                        <c:v>0.1</c:v>
                      </c:pt>
                      <c:pt idx="310">
                        <c:v>0.1</c:v>
                      </c:pt>
                      <c:pt idx="311">
                        <c:v>0.1</c:v>
                      </c:pt>
                      <c:pt idx="312">
                        <c:v>0.1</c:v>
                      </c:pt>
                      <c:pt idx="313">
                        <c:v>0.1</c:v>
                      </c:pt>
                      <c:pt idx="314">
                        <c:v>0.1</c:v>
                      </c:pt>
                      <c:pt idx="315">
                        <c:v>0.1</c:v>
                      </c:pt>
                      <c:pt idx="316">
                        <c:v>0.1</c:v>
                      </c:pt>
                      <c:pt idx="317">
                        <c:v>0.1</c:v>
                      </c:pt>
                      <c:pt idx="318">
                        <c:v>1</c:v>
                      </c:pt>
                      <c:pt idx="319">
                        <c:v>0.1</c:v>
                      </c:pt>
                      <c:pt idx="320">
                        <c:v>0.1</c:v>
                      </c:pt>
                      <c:pt idx="321">
                        <c:v>0.1</c:v>
                      </c:pt>
                      <c:pt idx="322">
                        <c:v>0.1</c:v>
                      </c:pt>
                      <c:pt idx="323">
                        <c:v>0.1</c:v>
                      </c:pt>
                      <c:pt idx="324">
                        <c:v>0.1</c:v>
                      </c:pt>
                      <c:pt idx="325">
                        <c:v>0.1</c:v>
                      </c:pt>
                      <c:pt idx="326">
                        <c:v>0.1</c:v>
                      </c:pt>
                      <c:pt idx="327">
                        <c:v>0.1</c:v>
                      </c:pt>
                      <c:pt idx="328">
                        <c:v>0.1</c:v>
                      </c:pt>
                      <c:pt idx="329">
                        <c:v>0.1</c:v>
                      </c:pt>
                      <c:pt idx="330">
                        <c:v>0.1</c:v>
                      </c:pt>
                      <c:pt idx="331">
                        <c:v>0.1</c:v>
                      </c:pt>
                      <c:pt idx="332">
                        <c:v>0.1</c:v>
                      </c:pt>
                      <c:pt idx="333">
                        <c:v>0.1</c:v>
                      </c:pt>
                      <c:pt idx="334">
                        <c:v>0.1</c:v>
                      </c:pt>
                      <c:pt idx="335">
                        <c:v>0.1</c:v>
                      </c:pt>
                      <c:pt idx="336">
                        <c:v>0.1</c:v>
                      </c:pt>
                      <c:pt idx="337">
                        <c:v>0.1</c:v>
                      </c:pt>
                      <c:pt idx="338">
                        <c:v>0.1</c:v>
                      </c:pt>
                      <c:pt idx="339">
                        <c:v>0.1</c:v>
                      </c:pt>
                      <c:pt idx="340">
                        <c:v>0.1</c:v>
                      </c:pt>
                      <c:pt idx="341">
                        <c:v>0.1</c:v>
                      </c:pt>
                      <c:pt idx="342">
                        <c:v>0.1</c:v>
                      </c:pt>
                      <c:pt idx="343">
                        <c:v>0.1</c:v>
                      </c:pt>
                      <c:pt idx="344">
                        <c:v>0.1</c:v>
                      </c:pt>
                      <c:pt idx="345">
                        <c:v>0.1</c:v>
                      </c:pt>
                      <c:pt idx="346">
                        <c:v>0.1</c:v>
                      </c:pt>
                      <c:pt idx="347">
                        <c:v>0.1</c:v>
                      </c:pt>
                      <c:pt idx="348">
                        <c:v>0.1</c:v>
                      </c:pt>
                      <c:pt idx="349">
                        <c:v>0.1</c:v>
                      </c:pt>
                      <c:pt idx="350">
                        <c:v>0.1</c:v>
                      </c:pt>
                      <c:pt idx="351">
                        <c:v>0.1</c:v>
                      </c:pt>
                      <c:pt idx="352">
                        <c:v>0.1</c:v>
                      </c:pt>
                      <c:pt idx="353">
                        <c:v>0.1</c:v>
                      </c:pt>
                      <c:pt idx="354">
                        <c:v>0.1</c:v>
                      </c:pt>
                      <c:pt idx="355">
                        <c:v>0.1</c:v>
                      </c:pt>
                      <c:pt idx="356">
                        <c:v>0.1</c:v>
                      </c:pt>
                      <c:pt idx="357">
                        <c:v>0.1</c:v>
                      </c:pt>
                      <c:pt idx="358">
                        <c:v>0.1</c:v>
                      </c:pt>
                      <c:pt idx="359">
                        <c:v>0.1</c:v>
                      </c:pt>
                      <c:pt idx="360">
                        <c:v>0.1</c:v>
                      </c:pt>
                      <c:pt idx="361">
                        <c:v>0.1</c:v>
                      </c:pt>
                      <c:pt idx="362">
                        <c:v>0.1</c:v>
                      </c:pt>
                      <c:pt idx="363">
                        <c:v>0.1</c:v>
                      </c:pt>
                      <c:pt idx="364">
                        <c:v>0.1</c:v>
                      </c:pt>
                      <c:pt idx="365">
                        <c:v>0.1</c:v>
                      </c:pt>
                      <c:pt idx="366">
                        <c:v>0.1</c:v>
                      </c:pt>
                      <c:pt idx="367">
                        <c:v>0.1</c:v>
                      </c:pt>
                      <c:pt idx="368">
                        <c:v>0.1</c:v>
                      </c:pt>
                      <c:pt idx="369">
                        <c:v>0.1</c:v>
                      </c:pt>
                      <c:pt idx="370">
                        <c:v>0.1</c:v>
                      </c:pt>
                      <c:pt idx="371">
                        <c:v>0.1</c:v>
                      </c:pt>
                      <c:pt idx="372">
                        <c:v>0.1</c:v>
                      </c:pt>
                      <c:pt idx="373">
                        <c:v>0.1</c:v>
                      </c:pt>
                      <c:pt idx="374">
                        <c:v>0.1</c:v>
                      </c:pt>
                      <c:pt idx="375">
                        <c:v>0.1</c:v>
                      </c:pt>
                      <c:pt idx="376">
                        <c:v>0.1</c:v>
                      </c:pt>
                      <c:pt idx="377">
                        <c:v>0.1</c:v>
                      </c:pt>
                      <c:pt idx="378">
                        <c:v>0.1</c:v>
                      </c:pt>
                      <c:pt idx="379">
                        <c:v>0.1</c:v>
                      </c:pt>
                      <c:pt idx="380">
                        <c:v>0.1</c:v>
                      </c:pt>
                      <c:pt idx="381">
                        <c:v>0.1</c:v>
                      </c:pt>
                      <c:pt idx="382">
                        <c:v>0.1</c:v>
                      </c:pt>
                      <c:pt idx="383">
                        <c:v>0.1</c:v>
                      </c:pt>
                      <c:pt idx="384">
                        <c:v>0.1</c:v>
                      </c:pt>
                      <c:pt idx="385">
                        <c:v>0.1</c:v>
                      </c:pt>
                      <c:pt idx="386">
                        <c:v>0.1</c:v>
                      </c:pt>
                      <c:pt idx="387">
                        <c:v>0.1</c:v>
                      </c:pt>
                      <c:pt idx="388">
                        <c:v>0.1</c:v>
                      </c:pt>
                      <c:pt idx="389">
                        <c:v>0.1</c:v>
                      </c:pt>
                      <c:pt idx="390">
                        <c:v>0.1</c:v>
                      </c:pt>
                      <c:pt idx="391">
                        <c:v>0.1</c:v>
                      </c:pt>
                      <c:pt idx="392">
                        <c:v>0.1</c:v>
                      </c:pt>
                      <c:pt idx="393">
                        <c:v>0.1</c:v>
                      </c:pt>
                      <c:pt idx="394">
                        <c:v>0.1</c:v>
                      </c:pt>
                      <c:pt idx="395">
                        <c:v>0.1</c:v>
                      </c:pt>
                      <c:pt idx="396">
                        <c:v>0.1</c:v>
                      </c:pt>
                      <c:pt idx="397">
                        <c:v>0.1</c:v>
                      </c:pt>
                      <c:pt idx="398">
                        <c:v>0.1</c:v>
                      </c:pt>
                      <c:pt idx="399">
                        <c:v>0.1</c:v>
                      </c:pt>
                      <c:pt idx="400">
                        <c:v>0.1</c:v>
                      </c:pt>
                      <c:pt idx="401">
                        <c:v>0.1</c:v>
                      </c:pt>
                      <c:pt idx="402">
                        <c:v>0.1</c:v>
                      </c:pt>
                      <c:pt idx="403">
                        <c:v>0.1</c:v>
                      </c:pt>
                      <c:pt idx="404">
                        <c:v>0.1</c:v>
                      </c:pt>
                      <c:pt idx="405">
                        <c:v>0.1</c:v>
                      </c:pt>
                      <c:pt idx="406">
                        <c:v>0.1</c:v>
                      </c:pt>
                      <c:pt idx="407">
                        <c:v>0.1</c:v>
                      </c:pt>
                      <c:pt idx="408">
                        <c:v>0.1</c:v>
                      </c:pt>
                      <c:pt idx="409">
                        <c:v>0.1</c:v>
                      </c:pt>
                      <c:pt idx="410">
                        <c:v>0.1</c:v>
                      </c:pt>
                      <c:pt idx="411">
                        <c:v>0.1</c:v>
                      </c:pt>
                      <c:pt idx="412">
                        <c:v>0.1</c:v>
                      </c:pt>
                      <c:pt idx="413">
                        <c:v>0.1</c:v>
                      </c:pt>
                      <c:pt idx="414">
                        <c:v>0.1</c:v>
                      </c:pt>
                      <c:pt idx="415">
                        <c:v>0.1</c:v>
                      </c:pt>
                      <c:pt idx="416">
                        <c:v>0.1</c:v>
                      </c:pt>
                      <c:pt idx="417">
                        <c:v>0.1</c:v>
                      </c:pt>
                      <c:pt idx="418">
                        <c:v>0.1</c:v>
                      </c:pt>
                      <c:pt idx="419">
                        <c:v>0.1</c:v>
                      </c:pt>
                      <c:pt idx="420">
                        <c:v>0.1</c:v>
                      </c:pt>
                      <c:pt idx="421">
                        <c:v>0.1</c:v>
                      </c:pt>
                      <c:pt idx="422">
                        <c:v>0.1</c:v>
                      </c:pt>
                      <c:pt idx="423">
                        <c:v>0.1</c:v>
                      </c:pt>
                      <c:pt idx="424">
                        <c:v>0.1</c:v>
                      </c:pt>
                      <c:pt idx="425">
                        <c:v>0.1</c:v>
                      </c:pt>
                      <c:pt idx="426">
                        <c:v>0.1</c:v>
                      </c:pt>
                      <c:pt idx="427">
                        <c:v>0.1</c:v>
                      </c:pt>
                      <c:pt idx="428">
                        <c:v>0.1</c:v>
                      </c:pt>
                      <c:pt idx="429">
                        <c:v>0.1</c:v>
                      </c:pt>
                      <c:pt idx="430">
                        <c:v>0.1</c:v>
                      </c:pt>
                      <c:pt idx="431">
                        <c:v>0.1</c:v>
                      </c:pt>
                      <c:pt idx="432">
                        <c:v>0.1</c:v>
                      </c:pt>
                      <c:pt idx="433">
                        <c:v>0.1</c:v>
                      </c:pt>
                      <c:pt idx="434">
                        <c:v>0.1</c:v>
                      </c:pt>
                      <c:pt idx="435">
                        <c:v>0.1</c:v>
                      </c:pt>
                      <c:pt idx="436">
                        <c:v>0.1</c:v>
                      </c:pt>
                      <c:pt idx="437">
                        <c:v>0.1</c:v>
                      </c:pt>
                      <c:pt idx="438">
                        <c:v>0.1</c:v>
                      </c:pt>
                      <c:pt idx="439">
                        <c:v>0.1</c:v>
                      </c:pt>
                      <c:pt idx="440">
                        <c:v>0.1</c:v>
                      </c:pt>
                      <c:pt idx="441">
                        <c:v>0.1</c:v>
                      </c:pt>
                      <c:pt idx="442">
                        <c:v>0.1</c:v>
                      </c:pt>
                      <c:pt idx="443">
                        <c:v>0.1</c:v>
                      </c:pt>
                      <c:pt idx="444">
                        <c:v>0.1</c:v>
                      </c:pt>
                      <c:pt idx="445">
                        <c:v>0.1</c:v>
                      </c:pt>
                      <c:pt idx="446">
                        <c:v>0.1</c:v>
                      </c:pt>
                      <c:pt idx="447">
                        <c:v>0.1</c:v>
                      </c:pt>
                      <c:pt idx="448">
                        <c:v>0.1</c:v>
                      </c:pt>
                      <c:pt idx="449">
                        <c:v>0.1</c:v>
                      </c:pt>
                      <c:pt idx="450">
                        <c:v>0.1</c:v>
                      </c:pt>
                      <c:pt idx="451">
                        <c:v>0.1</c:v>
                      </c:pt>
                      <c:pt idx="452">
                        <c:v>0.1</c:v>
                      </c:pt>
                      <c:pt idx="453">
                        <c:v>0.1</c:v>
                      </c:pt>
                      <c:pt idx="454">
                        <c:v>0.1</c:v>
                      </c:pt>
                      <c:pt idx="455">
                        <c:v>0.1</c:v>
                      </c:pt>
                      <c:pt idx="456">
                        <c:v>0.1</c:v>
                      </c:pt>
                      <c:pt idx="457">
                        <c:v>0.1</c:v>
                      </c:pt>
                      <c:pt idx="458">
                        <c:v>0.1</c:v>
                      </c:pt>
                      <c:pt idx="459">
                        <c:v>0.1</c:v>
                      </c:pt>
                      <c:pt idx="460">
                        <c:v>0.1</c:v>
                      </c:pt>
                      <c:pt idx="461">
                        <c:v>0.1</c:v>
                      </c:pt>
                      <c:pt idx="462">
                        <c:v>0.1</c:v>
                      </c:pt>
                      <c:pt idx="463">
                        <c:v>0.1</c:v>
                      </c:pt>
                      <c:pt idx="464">
                        <c:v>0.1</c:v>
                      </c:pt>
                      <c:pt idx="465">
                        <c:v>0.1</c:v>
                      </c:pt>
                      <c:pt idx="466">
                        <c:v>0.1</c:v>
                      </c:pt>
                      <c:pt idx="467">
                        <c:v>0.1</c:v>
                      </c:pt>
                      <c:pt idx="468">
                        <c:v>0.1</c:v>
                      </c:pt>
                      <c:pt idx="469">
                        <c:v>0.1</c:v>
                      </c:pt>
                      <c:pt idx="470">
                        <c:v>0.1</c:v>
                      </c:pt>
                      <c:pt idx="471">
                        <c:v>0.1</c:v>
                      </c:pt>
                      <c:pt idx="472">
                        <c:v>0.1</c:v>
                      </c:pt>
                      <c:pt idx="473">
                        <c:v>0.1</c:v>
                      </c:pt>
                      <c:pt idx="474">
                        <c:v>0.1</c:v>
                      </c:pt>
                      <c:pt idx="475">
                        <c:v>0.1</c:v>
                      </c:pt>
                      <c:pt idx="476">
                        <c:v>0.1</c:v>
                      </c:pt>
                      <c:pt idx="477">
                        <c:v>0.1</c:v>
                      </c:pt>
                      <c:pt idx="478">
                        <c:v>1</c:v>
                      </c:pt>
                      <c:pt idx="479">
                        <c:v>1</c:v>
                      </c:pt>
                      <c:pt idx="480">
                        <c:v>0.1</c:v>
                      </c:pt>
                      <c:pt idx="481">
                        <c:v>0.1</c:v>
                      </c:pt>
                      <c:pt idx="482">
                        <c:v>0.1</c:v>
                      </c:pt>
                      <c:pt idx="483">
                        <c:v>0.1</c:v>
                      </c:pt>
                      <c:pt idx="484">
                        <c:v>0.1</c:v>
                      </c:pt>
                      <c:pt idx="485">
                        <c:v>0.1</c:v>
                      </c:pt>
                      <c:pt idx="486">
                        <c:v>0.1</c:v>
                      </c:pt>
                      <c:pt idx="487">
                        <c:v>0.1</c:v>
                      </c:pt>
                      <c:pt idx="488">
                        <c:v>0.1</c:v>
                      </c:pt>
                      <c:pt idx="489">
                        <c:v>0.1</c:v>
                      </c:pt>
                      <c:pt idx="490">
                        <c:v>0.1</c:v>
                      </c:pt>
                      <c:pt idx="491">
                        <c:v>0.1</c:v>
                      </c:pt>
                      <c:pt idx="492">
                        <c:v>0.1</c:v>
                      </c:pt>
                      <c:pt idx="493">
                        <c:v>0.1</c:v>
                      </c:pt>
                      <c:pt idx="494">
                        <c:v>1</c:v>
                      </c:pt>
                      <c:pt idx="495">
                        <c:v>1</c:v>
                      </c:pt>
                      <c:pt idx="496">
                        <c:v>0.1</c:v>
                      </c:pt>
                      <c:pt idx="497">
                        <c:v>0.1</c:v>
                      </c:pt>
                      <c:pt idx="498">
                        <c:v>0.1</c:v>
                      </c:pt>
                      <c:pt idx="499">
                        <c:v>0.1</c:v>
                      </c:pt>
                      <c:pt idx="500">
                        <c:v>0.1</c:v>
                      </c:pt>
                      <c:pt idx="501">
                        <c:v>0.1</c:v>
                      </c:pt>
                      <c:pt idx="502">
                        <c:v>0.1</c:v>
                      </c:pt>
                      <c:pt idx="503">
                        <c:v>0.1</c:v>
                      </c:pt>
                      <c:pt idx="504">
                        <c:v>0.1</c:v>
                      </c:pt>
                      <c:pt idx="505">
                        <c:v>0.1</c:v>
                      </c:pt>
                      <c:pt idx="506">
                        <c:v>1</c:v>
                      </c:pt>
                      <c:pt idx="507">
                        <c:v>0.1</c:v>
                      </c:pt>
                      <c:pt idx="508">
                        <c:v>0.1</c:v>
                      </c:pt>
                      <c:pt idx="509">
                        <c:v>0.1</c:v>
                      </c:pt>
                      <c:pt idx="510">
                        <c:v>0.1</c:v>
                      </c:pt>
                      <c:pt idx="511">
                        <c:v>0.1</c:v>
                      </c:pt>
                      <c:pt idx="512">
                        <c:v>0.1</c:v>
                      </c:pt>
                      <c:pt idx="513">
                        <c:v>0.1</c:v>
                      </c:pt>
                      <c:pt idx="514">
                        <c:v>0.1</c:v>
                      </c:pt>
                      <c:pt idx="515">
                        <c:v>0.1</c:v>
                      </c:pt>
                      <c:pt idx="516">
                        <c:v>0.1</c:v>
                      </c:pt>
                      <c:pt idx="517">
                        <c:v>1</c:v>
                      </c:pt>
                      <c:pt idx="518">
                        <c:v>0.1</c:v>
                      </c:pt>
                      <c:pt idx="519">
                        <c:v>0.1</c:v>
                      </c:pt>
                      <c:pt idx="520">
                        <c:v>0.1</c:v>
                      </c:pt>
                      <c:pt idx="521">
                        <c:v>0.1</c:v>
                      </c:pt>
                      <c:pt idx="522">
                        <c:v>0.1</c:v>
                      </c:pt>
                      <c:pt idx="523">
                        <c:v>0.1</c:v>
                      </c:pt>
                      <c:pt idx="524">
                        <c:v>0.1</c:v>
                      </c:pt>
                      <c:pt idx="525">
                        <c:v>0.1</c:v>
                      </c:pt>
                      <c:pt idx="526">
                        <c:v>0.1</c:v>
                      </c:pt>
                      <c:pt idx="527">
                        <c:v>0.1</c:v>
                      </c:pt>
                      <c:pt idx="528">
                        <c:v>0.1</c:v>
                      </c:pt>
                      <c:pt idx="529">
                        <c:v>0.1</c:v>
                      </c:pt>
                      <c:pt idx="530">
                        <c:v>0.1</c:v>
                      </c:pt>
                      <c:pt idx="531">
                        <c:v>0.1</c:v>
                      </c:pt>
                      <c:pt idx="532">
                        <c:v>0.1</c:v>
                      </c:pt>
                      <c:pt idx="533">
                        <c:v>0.1</c:v>
                      </c:pt>
                      <c:pt idx="534">
                        <c:v>0.1</c:v>
                      </c:pt>
                      <c:pt idx="535">
                        <c:v>0.1</c:v>
                      </c:pt>
                      <c:pt idx="536">
                        <c:v>0.1</c:v>
                      </c:pt>
                      <c:pt idx="537">
                        <c:v>0.1</c:v>
                      </c:pt>
                      <c:pt idx="538">
                        <c:v>0.1</c:v>
                      </c:pt>
                      <c:pt idx="539">
                        <c:v>0.1</c:v>
                      </c:pt>
                      <c:pt idx="540">
                        <c:v>0.1</c:v>
                      </c:pt>
                      <c:pt idx="541">
                        <c:v>0.1</c:v>
                      </c:pt>
                      <c:pt idx="542">
                        <c:v>0.1</c:v>
                      </c:pt>
                      <c:pt idx="543">
                        <c:v>0.1</c:v>
                      </c:pt>
                      <c:pt idx="544">
                        <c:v>0.1</c:v>
                      </c:pt>
                      <c:pt idx="545">
                        <c:v>0.1</c:v>
                      </c:pt>
                      <c:pt idx="546">
                        <c:v>0.1</c:v>
                      </c:pt>
                      <c:pt idx="547">
                        <c:v>0.1</c:v>
                      </c:pt>
                      <c:pt idx="548">
                        <c:v>0.1</c:v>
                      </c:pt>
                      <c:pt idx="549">
                        <c:v>0.1</c:v>
                      </c:pt>
                      <c:pt idx="550">
                        <c:v>0.1</c:v>
                      </c:pt>
                      <c:pt idx="551">
                        <c:v>0.1</c:v>
                      </c:pt>
                      <c:pt idx="552">
                        <c:v>0.1</c:v>
                      </c:pt>
                      <c:pt idx="553">
                        <c:v>0.1</c:v>
                      </c:pt>
                      <c:pt idx="554">
                        <c:v>0.1</c:v>
                      </c:pt>
                      <c:pt idx="555">
                        <c:v>0.1</c:v>
                      </c:pt>
                      <c:pt idx="556">
                        <c:v>0.1</c:v>
                      </c:pt>
                      <c:pt idx="557">
                        <c:v>0.1</c:v>
                      </c:pt>
                      <c:pt idx="558">
                        <c:v>0.1</c:v>
                      </c:pt>
                      <c:pt idx="559">
                        <c:v>0.1</c:v>
                      </c:pt>
                      <c:pt idx="560">
                        <c:v>0.1</c:v>
                      </c:pt>
                      <c:pt idx="561">
                        <c:v>0.1</c:v>
                      </c:pt>
                      <c:pt idx="562">
                        <c:v>0.1</c:v>
                      </c:pt>
                      <c:pt idx="563">
                        <c:v>0.1</c:v>
                      </c:pt>
                      <c:pt idx="564">
                        <c:v>0.1</c:v>
                      </c:pt>
                      <c:pt idx="565">
                        <c:v>0.1</c:v>
                      </c:pt>
                      <c:pt idx="566">
                        <c:v>0.1</c:v>
                      </c:pt>
                      <c:pt idx="567">
                        <c:v>0.1</c:v>
                      </c:pt>
                      <c:pt idx="568">
                        <c:v>0.1</c:v>
                      </c:pt>
                      <c:pt idx="569">
                        <c:v>0.1</c:v>
                      </c:pt>
                      <c:pt idx="570">
                        <c:v>1</c:v>
                      </c:pt>
                      <c:pt idx="571">
                        <c:v>0.1</c:v>
                      </c:pt>
                      <c:pt idx="572">
                        <c:v>0.1</c:v>
                      </c:pt>
                      <c:pt idx="573">
                        <c:v>0.1</c:v>
                      </c:pt>
                      <c:pt idx="574">
                        <c:v>0.1</c:v>
                      </c:pt>
                      <c:pt idx="575">
                        <c:v>0.1</c:v>
                      </c:pt>
                      <c:pt idx="576">
                        <c:v>0.1</c:v>
                      </c:pt>
                      <c:pt idx="577">
                        <c:v>0.1</c:v>
                      </c:pt>
                      <c:pt idx="578">
                        <c:v>1</c:v>
                      </c:pt>
                      <c:pt idx="579">
                        <c:v>1</c:v>
                      </c:pt>
                      <c:pt idx="580">
                        <c:v>0.1</c:v>
                      </c:pt>
                      <c:pt idx="581">
                        <c:v>0.1</c:v>
                      </c:pt>
                      <c:pt idx="582">
                        <c:v>0.1</c:v>
                      </c:pt>
                      <c:pt idx="583">
                        <c:v>1</c:v>
                      </c:pt>
                      <c:pt idx="584">
                        <c:v>1</c:v>
                      </c:pt>
                      <c:pt idx="585">
                        <c:v>0.1</c:v>
                      </c:pt>
                      <c:pt idx="586">
                        <c:v>1</c:v>
                      </c:pt>
                      <c:pt idx="587">
                        <c:v>0.1</c:v>
                      </c:pt>
                      <c:pt idx="588">
                        <c:v>0.1</c:v>
                      </c:pt>
                      <c:pt idx="589">
                        <c:v>1</c:v>
                      </c:pt>
                      <c:pt idx="590">
                        <c:v>1</c:v>
                      </c:pt>
                      <c:pt idx="591">
                        <c:v>1</c:v>
                      </c:pt>
                      <c:pt idx="592">
                        <c:v>1</c:v>
                      </c:pt>
                      <c:pt idx="593">
                        <c:v>0.1</c:v>
                      </c:pt>
                      <c:pt idx="594">
                        <c:v>0.1</c:v>
                      </c:pt>
                      <c:pt idx="595">
                        <c:v>1</c:v>
                      </c:pt>
                      <c:pt idx="596">
                        <c:v>1</c:v>
                      </c:pt>
                      <c:pt idx="597">
                        <c:v>1</c:v>
                      </c:pt>
                      <c:pt idx="598">
                        <c:v>0.1</c:v>
                      </c:pt>
                      <c:pt idx="599">
                        <c:v>0.1</c:v>
                      </c:pt>
                      <c:pt idx="600">
                        <c:v>0.1</c:v>
                      </c:pt>
                      <c:pt idx="601">
                        <c:v>1</c:v>
                      </c:pt>
                      <c:pt idx="602">
                        <c:v>1</c:v>
                      </c:pt>
                      <c:pt idx="603">
                        <c:v>1</c:v>
                      </c:pt>
                      <c:pt idx="604">
                        <c:v>0.1</c:v>
                      </c:pt>
                      <c:pt idx="605">
                        <c:v>0.1</c:v>
                      </c:pt>
                      <c:pt idx="606">
                        <c:v>0.1</c:v>
                      </c:pt>
                      <c:pt idx="607">
                        <c:v>0.1</c:v>
                      </c:pt>
                      <c:pt idx="608">
                        <c:v>0.1</c:v>
                      </c:pt>
                      <c:pt idx="609">
                        <c:v>1</c:v>
                      </c:pt>
                      <c:pt idx="610">
                        <c:v>1</c:v>
                      </c:pt>
                      <c:pt idx="611">
                        <c:v>1</c:v>
                      </c:pt>
                      <c:pt idx="612">
                        <c:v>1</c:v>
                      </c:pt>
                      <c:pt idx="613">
                        <c:v>1</c:v>
                      </c:pt>
                      <c:pt idx="614">
                        <c:v>0.1</c:v>
                      </c:pt>
                      <c:pt idx="615">
                        <c:v>0.1</c:v>
                      </c:pt>
                      <c:pt idx="616">
                        <c:v>0.1</c:v>
                      </c:pt>
                      <c:pt idx="617">
                        <c:v>0.1</c:v>
                      </c:pt>
                      <c:pt idx="618">
                        <c:v>0.1</c:v>
                      </c:pt>
                      <c:pt idx="619">
                        <c:v>0.1</c:v>
                      </c:pt>
                      <c:pt idx="620">
                        <c:v>1</c:v>
                      </c:pt>
                      <c:pt idx="621">
                        <c:v>0.1</c:v>
                      </c:pt>
                      <c:pt idx="622">
                        <c:v>0.1</c:v>
                      </c:pt>
                      <c:pt idx="623">
                        <c:v>0.1</c:v>
                      </c:pt>
                      <c:pt idx="624">
                        <c:v>0.1</c:v>
                      </c:pt>
                      <c:pt idx="625">
                        <c:v>0.1</c:v>
                      </c:pt>
                      <c:pt idx="626">
                        <c:v>0.1</c:v>
                      </c:pt>
                      <c:pt idx="627">
                        <c:v>0.1</c:v>
                      </c:pt>
                      <c:pt idx="628">
                        <c:v>0.1</c:v>
                      </c:pt>
                      <c:pt idx="629">
                        <c:v>0.1</c:v>
                      </c:pt>
                      <c:pt idx="630">
                        <c:v>0.1</c:v>
                      </c:pt>
                      <c:pt idx="631">
                        <c:v>0.1</c:v>
                      </c:pt>
                      <c:pt idx="632">
                        <c:v>0.1</c:v>
                      </c:pt>
                      <c:pt idx="633">
                        <c:v>0.1</c:v>
                      </c:pt>
                      <c:pt idx="634">
                        <c:v>0.1</c:v>
                      </c:pt>
                      <c:pt idx="635">
                        <c:v>1</c:v>
                      </c:pt>
                      <c:pt idx="636">
                        <c:v>0.1</c:v>
                      </c:pt>
                      <c:pt idx="637">
                        <c:v>1</c:v>
                      </c:pt>
                      <c:pt idx="638">
                        <c:v>1</c:v>
                      </c:pt>
                      <c:pt idx="639">
                        <c:v>1</c:v>
                      </c:pt>
                      <c:pt idx="640">
                        <c:v>1</c:v>
                      </c:pt>
                      <c:pt idx="641">
                        <c:v>0.1</c:v>
                      </c:pt>
                      <c:pt idx="642">
                        <c:v>0.1</c:v>
                      </c:pt>
                      <c:pt idx="643">
                        <c:v>1</c:v>
                      </c:pt>
                      <c:pt idx="644">
                        <c:v>1</c:v>
                      </c:pt>
                      <c:pt idx="645">
                        <c:v>1</c:v>
                      </c:pt>
                      <c:pt idx="646">
                        <c:v>0.1</c:v>
                      </c:pt>
                      <c:pt idx="647">
                        <c:v>1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1</c:v>
                      </c:pt>
                      <c:pt idx="651">
                        <c:v>1</c:v>
                      </c:pt>
                      <c:pt idx="652">
                        <c:v>0.1</c:v>
                      </c:pt>
                      <c:pt idx="653">
                        <c:v>1</c:v>
                      </c:pt>
                      <c:pt idx="654">
                        <c:v>1</c:v>
                      </c:pt>
                      <c:pt idx="655">
                        <c:v>1</c:v>
                      </c:pt>
                      <c:pt idx="656">
                        <c:v>1</c:v>
                      </c:pt>
                      <c:pt idx="657">
                        <c:v>1</c:v>
                      </c:pt>
                      <c:pt idx="658">
                        <c:v>0.1</c:v>
                      </c:pt>
                      <c:pt idx="659">
                        <c:v>1</c:v>
                      </c:pt>
                      <c:pt idx="660">
                        <c:v>1</c:v>
                      </c:pt>
                      <c:pt idx="661">
                        <c:v>1</c:v>
                      </c:pt>
                      <c:pt idx="662">
                        <c:v>1</c:v>
                      </c:pt>
                      <c:pt idx="663">
                        <c:v>1</c:v>
                      </c:pt>
                      <c:pt idx="664">
                        <c:v>1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0.1</c:v>
                      </c:pt>
                      <c:pt idx="669">
                        <c:v>1</c:v>
                      </c:pt>
                      <c:pt idx="670">
                        <c:v>1</c:v>
                      </c:pt>
                      <c:pt idx="671">
                        <c:v>0.1</c:v>
                      </c:pt>
                      <c:pt idx="672">
                        <c:v>1</c:v>
                      </c:pt>
                      <c:pt idx="673">
                        <c:v>1</c:v>
                      </c:pt>
                      <c:pt idx="674">
                        <c:v>1</c:v>
                      </c:pt>
                      <c:pt idx="675">
                        <c:v>1</c:v>
                      </c:pt>
                      <c:pt idx="676">
                        <c:v>1</c:v>
                      </c:pt>
                      <c:pt idx="677">
                        <c:v>0.1</c:v>
                      </c:pt>
                      <c:pt idx="678">
                        <c:v>1</c:v>
                      </c:pt>
                      <c:pt idx="679">
                        <c:v>1</c:v>
                      </c:pt>
                      <c:pt idx="680">
                        <c:v>1</c:v>
                      </c:pt>
                      <c:pt idx="681">
                        <c:v>1</c:v>
                      </c:pt>
                      <c:pt idx="682">
                        <c:v>1</c:v>
                      </c:pt>
                      <c:pt idx="683">
                        <c:v>1</c:v>
                      </c:pt>
                      <c:pt idx="684">
                        <c:v>1</c:v>
                      </c:pt>
                      <c:pt idx="685">
                        <c:v>1</c:v>
                      </c:pt>
                      <c:pt idx="686">
                        <c:v>1</c:v>
                      </c:pt>
                      <c:pt idx="687">
                        <c:v>1</c:v>
                      </c:pt>
                      <c:pt idx="688">
                        <c:v>1</c:v>
                      </c:pt>
                      <c:pt idx="689">
                        <c:v>0.1</c:v>
                      </c:pt>
                      <c:pt idx="690">
                        <c:v>1</c:v>
                      </c:pt>
                      <c:pt idx="691">
                        <c:v>1</c:v>
                      </c:pt>
                      <c:pt idx="692">
                        <c:v>1</c:v>
                      </c:pt>
                      <c:pt idx="693">
                        <c:v>1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1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1</c:v>
                      </c:pt>
                      <c:pt idx="700">
                        <c:v>0.1</c:v>
                      </c:pt>
                      <c:pt idx="701">
                        <c:v>1</c:v>
                      </c:pt>
                      <c:pt idx="702">
                        <c:v>1</c:v>
                      </c:pt>
                      <c:pt idx="703">
                        <c:v>1</c:v>
                      </c:pt>
                      <c:pt idx="704">
                        <c:v>1</c:v>
                      </c:pt>
                      <c:pt idx="705">
                        <c:v>1</c:v>
                      </c:pt>
                      <c:pt idx="706">
                        <c:v>1</c:v>
                      </c:pt>
                      <c:pt idx="707">
                        <c:v>1</c:v>
                      </c:pt>
                      <c:pt idx="708">
                        <c:v>1</c:v>
                      </c:pt>
                      <c:pt idx="709">
                        <c:v>1</c:v>
                      </c:pt>
                      <c:pt idx="710">
                        <c:v>1</c:v>
                      </c:pt>
                      <c:pt idx="711">
                        <c:v>1</c:v>
                      </c:pt>
                      <c:pt idx="712">
                        <c:v>1</c:v>
                      </c:pt>
                      <c:pt idx="713">
                        <c:v>1</c:v>
                      </c:pt>
                      <c:pt idx="714">
                        <c:v>1</c:v>
                      </c:pt>
                      <c:pt idx="715">
                        <c:v>1</c:v>
                      </c:pt>
                      <c:pt idx="716">
                        <c:v>1</c:v>
                      </c:pt>
                      <c:pt idx="717">
                        <c:v>1</c:v>
                      </c:pt>
                      <c:pt idx="718">
                        <c:v>1</c:v>
                      </c:pt>
                      <c:pt idx="719">
                        <c:v>1</c:v>
                      </c:pt>
                      <c:pt idx="720">
                        <c:v>1</c:v>
                      </c:pt>
                      <c:pt idx="721">
                        <c:v>1</c:v>
                      </c:pt>
                      <c:pt idx="722">
                        <c:v>1</c:v>
                      </c:pt>
                      <c:pt idx="723">
                        <c:v>1</c:v>
                      </c:pt>
                      <c:pt idx="724">
                        <c:v>1</c:v>
                      </c:pt>
                      <c:pt idx="725">
                        <c:v>1</c:v>
                      </c:pt>
                      <c:pt idx="726">
                        <c:v>1</c:v>
                      </c:pt>
                      <c:pt idx="727">
                        <c:v>1</c:v>
                      </c:pt>
                      <c:pt idx="728">
                        <c:v>0.1</c:v>
                      </c:pt>
                      <c:pt idx="729">
                        <c:v>1</c:v>
                      </c:pt>
                      <c:pt idx="730">
                        <c:v>1</c:v>
                      </c:pt>
                      <c:pt idx="731">
                        <c:v>1</c:v>
                      </c:pt>
                      <c:pt idx="732">
                        <c:v>1</c:v>
                      </c:pt>
                      <c:pt idx="733">
                        <c:v>1</c:v>
                      </c:pt>
                      <c:pt idx="734">
                        <c:v>1</c:v>
                      </c:pt>
                      <c:pt idx="735">
                        <c:v>1</c:v>
                      </c:pt>
                      <c:pt idx="736">
                        <c:v>1</c:v>
                      </c:pt>
                      <c:pt idx="737">
                        <c:v>1</c:v>
                      </c:pt>
                      <c:pt idx="738">
                        <c:v>1</c:v>
                      </c:pt>
                      <c:pt idx="739">
                        <c:v>1</c:v>
                      </c:pt>
                      <c:pt idx="740">
                        <c:v>1</c:v>
                      </c:pt>
                      <c:pt idx="741">
                        <c:v>1</c:v>
                      </c:pt>
                      <c:pt idx="742">
                        <c:v>1</c:v>
                      </c:pt>
                      <c:pt idx="743">
                        <c:v>1</c:v>
                      </c:pt>
                      <c:pt idx="744">
                        <c:v>1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1</c:v>
                      </c:pt>
                      <c:pt idx="748">
                        <c:v>1</c:v>
                      </c:pt>
                      <c:pt idx="749">
                        <c:v>1</c:v>
                      </c:pt>
                      <c:pt idx="750">
                        <c:v>1</c:v>
                      </c:pt>
                      <c:pt idx="751">
                        <c:v>1</c:v>
                      </c:pt>
                      <c:pt idx="752">
                        <c:v>1</c:v>
                      </c:pt>
                      <c:pt idx="753">
                        <c:v>1</c:v>
                      </c:pt>
                      <c:pt idx="754">
                        <c:v>1</c:v>
                      </c:pt>
                      <c:pt idx="755">
                        <c:v>1</c:v>
                      </c:pt>
                      <c:pt idx="756">
                        <c:v>1</c:v>
                      </c:pt>
                      <c:pt idx="757">
                        <c:v>1</c:v>
                      </c:pt>
                      <c:pt idx="758">
                        <c:v>1</c:v>
                      </c:pt>
                      <c:pt idx="759">
                        <c:v>1</c:v>
                      </c:pt>
                      <c:pt idx="760">
                        <c:v>1</c:v>
                      </c:pt>
                      <c:pt idx="761">
                        <c:v>1</c:v>
                      </c:pt>
                      <c:pt idx="762">
                        <c:v>1</c:v>
                      </c:pt>
                      <c:pt idx="763">
                        <c:v>1</c:v>
                      </c:pt>
                      <c:pt idx="764">
                        <c:v>1</c:v>
                      </c:pt>
                      <c:pt idx="765">
                        <c:v>1</c:v>
                      </c:pt>
                      <c:pt idx="766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43-4029-A783-A78594190A63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4934</c:v>
                      </c:pt>
                      <c:pt idx="762">
                        <c:v>4964</c:v>
                      </c:pt>
                      <c:pt idx="763">
                        <c:v>4990</c:v>
                      </c:pt>
                      <c:pt idx="764">
                        <c:v>4992</c:v>
                      </c:pt>
                      <c:pt idx="765">
                        <c:v>5284</c:v>
                      </c:pt>
                      <c:pt idx="766">
                        <c:v>5313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43-4029-A783-A78594190A63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4934</c:v>
                      </c:pt>
                      <c:pt idx="762">
                        <c:v>4964</c:v>
                      </c:pt>
                      <c:pt idx="763">
                        <c:v>4990</c:v>
                      </c:pt>
                      <c:pt idx="764">
                        <c:v>4992</c:v>
                      </c:pt>
                      <c:pt idx="765">
                        <c:v>5284</c:v>
                      </c:pt>
                      <c:pt idx="766">
                        <c:v>5313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Active!$U$21:$U$984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43-4029-A783-A78594190A63}"/>
                  </c:ext>
                </c:extLst>
              </c15:ser>
            </c15:filteredScatterSeries>
          </c:ext>
        </c:extLst>
      </c:scatterChart>
      <c:valAx>
        <c:axId val="76226328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969776505209579"/>
              <c:y val="0.8503006585254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2456056629284"/>
          <c:y val="0.92215694595061837"/>
          <c:w val="0.80757543943370713"/>
          <c:h val="5.780268264013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V346 Aql - O-C Diagr.</a:t>
            </a:r>
          </a:p>
        </c:rich>
      </c:tx>
      <c:layout>
        <c:manualLayout>
          <c:xMode val="edge"/>
          <c:yMode val="edge"/>
          <c:x val="0.376327769347496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5311077389984"/>
          <c:y val="0.14414456686540114"/>
          <c:w val="0.81487101669195749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(2)'!$H$21:$H$991</c:f>
              <c:numCache>
                <c:formatCode>General</c:formatCode>
                <c:ptCount val="971"/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5-4571-ABAC-300A278149E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(2)'!$D$22:$D$50</c:f>
                <c:numCache>
                  <c:formatCode>General</c:formatCode>
                  <c:ptCount val="29"/>
                  <c:pt idx="1">
                    <c:v>3.0000000000000001E-3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'A (2)'!$D$22:$D$50</c:f>
                <c:numCache>
                  <c:formatCode>General</c:formatCode>
                  <c:ptCount val="29"/>
                  <c:pt idx="1">
                    <c:v>3.0000000000000001E-3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(2)'!$I$21:$I$991</c:f>
              <c:numCache>
                <c:formatCode>General</c:formatCode>
                <c:ptCount val="971"/>
                <c:pt idx="20">
                  <c:v>-7.6100000005681068E-3</c:v>
                </c:pt>
                <c:pt idx="31">
                  <c:v>2.0000000004074536E-3</c:v>
                </c:pt>
                <c:pt idx="36">
                  <c:v>-1.352999999653548E-3</c:v>
                </c:pt>
                <c:pt idx="49">
                  <c:v>1.9570000004023314E-3</c:v>
                </c:pt>
                <c:pt idx="70">
                  <c:v>-3.3299999631708488E-4</c:v>
                </c:pt>
                <c:pt idx="91">
                  <c:v>-2.3000000510364771E-5</c:v>
                </c:pt>
                <c:pt idx="114">
                  <c:v>1.9870000032824464E-3</c:v>
                </c:pt>
                <c:pt idx="128">
                  <c:v>2.969999986817129E-4</c:v>
                </c:pt>
                <c:pt idx="140">
                  <c:v>6.0700000176439062E-4</c:v>
                </c:pt>
                <c:pt idx="154">
                  <c:v>-8.8300000061281025E-4</c:v>
                </c:pt>
                <c:pt idx="170">
                  <c:v>-4.5729999983450398E-3</c:v>
                </c:pt>
                <c:pt idx="185">
                  <c:v>-1.2260000003152527E-3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5-4571-ABAC-300A278149E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(2)'!$J$21:$J$991</c:f>
              <c:numCache>
                <c:formatCode>General</c:formatCode>
                <c:ptCount val="971"/>
                <c:pt idx="4">
                  <c:v>-1.8789999958244152E-3</c:v>
                </c:pt>
                <c:pt idx="5">
                  <c:v>1.5869999988353811E-3</c:v>
                </c:pt>
                <c:pt idx="6">
                  <c:v>2.0599999988917261E-3</c:v>
                </c:pt>
                <c:pt idx="7">
                  <c:v>-2.0699999731732532E-4</c:v>
                </c:pt>
                <c:pt idx="8">
                  <c:v>1.8960000015795231E-3</c:v>
                </c:pt>
                <c:pt idx="9">
                  <c:v>4.9920000019483268E-3</c:v>
                </c:pt>
                <c:pt idx="11">
                  <c:v>-9.1419999953359365E-3</c:v>
                </c:pt>
                <c:pt idx="14">
                  <c:v>-5.5730000021867454E-3</c:v>
                </c:pt>
                <c:pt idx="15">
                  <c:v>-1.9360000005690381E-3</c:v>
                </c:pt>
                <c:pt idx="19">
                  <c:v>-2.5689999965834431E-3</c:v>
                </c:pt>
                <c:pt idx="21">
                  <c:v>1.6400000458816066E-4</c:v>
                </c:pt>
                <c:pt idx="22">
                  <c:v>-5.1989999919896945E-3</c:v>
                </c:pt>
                <c:pt idx="24">
                  <c:v>-7.3629999969853088E-3</c:v>
                </c:pt>
                <c:pt idx="25">
                  <c:v>1.7329999973298982E-3</c:v>
                </c:pt>
                <c:pt idx="26">
                  <c:v>-1.6299999988405034E-3</c:v>
                </c:pt>
                <c:pt idx="27">
                  <c:v>-1.1639999938779511E-3</c:v>
                </c:pt>
                <c:pt idx="28">
                  <c:v>-3.5269999934826046E-3</c:v>
                </c:pt>
                <c:pt idx="32">
                  <c:v>2.2100000060163438E-3</c:v>
                </c:pt>
                <c:pt idx="34">
                  <c:v>-3.5629999983939342E-3</c:v>
                </c:pt>
                <c:pt idx="37">
                  <c:v>-1.0609999953885563E-3</c:v>
                </c:pt>
                <c:pt idx="38">
                  <c:v>1.2490000008256175E-3</c:v>
                </c:pt>
                <c:pt idx="39">
                  <c:v>2.8860000020358711E-3</c:v>
                </c:pt>
                <c:pt idx="40">
                  <c:v>-8.3809999996447004E-3</c:v>
                </c:pt>
                <c:pt idx="41">
                  <c:v>-1.3809999945806339E-3</c:v>
                </c:pt>
                <c:pt idx="42">
                  <c:v>-6.4799999381648377E-4</c:v>
                </c:pt>
                <c:pt idx="72">
                  <c:v>-1.181999992695637E-3</c:v>
                </c:pt>
                <c:pt idx="79">
                  <c:v>-1.680000001215376E-3</c:v>
                </c:pt>
                <c:pt idx="98">
                  <c:v>-8.3059999960823916E-3</c:v>
                </c:pt>
                <c:pt idx="99">
                  <c:v>-6.305999995674938E-3</c:v>
                </c:pt>
                <c:pt idx="100">
                  <c:v>-3.3059999987017363E-3</c:v>
                </c:pt>
                <c:pt idx="101">
                  <c:v>-1.3059999982942827E-3</c:v>
                </c:pt>
                <c:pt idx="102">
                  <c:v>2.6940000025206245E-3</c:v>
                </c:pt>
                <c:pt idx="103">
                  <c:v>3.6939999990863726E-3</c:v>
                </c:pt>
                <c:pt idx="104">
                  <c:v>5.6939999994938262E-3</c:v>
                </c:pt>
                <c:pt idx="347">
                  <c:v>-2.8939999974681996E-3</c:v>
                </c:pt>
                <c:pt idx="348">
                  <c:v>-2.883999994082842E-3</c:v>
                </c:pt>
                <c:pt idx="358">
                  <c:v>-3.1549999985145405E-3</c:v>
                </c:pt>
                <c:pt idx="369">
                  <c:v>-3.178999999363441E-3</c:v>
                </c:pt>
                <c:pt idx="433">
                  <c:v>-5.3449999977601692E-3</c:v>
                </c:pt>
                <c:pt idx="443">
                  <c:v>-6.5019999965443276E-3</c:v>
                </c:pt>
                <c:pt idx="449">
                  <c:v>-7.7549999914481305E-3</c:v>
                </c:pt>
                <c:pt idx="450">
                  <c:v>-6.4980000024661422E-3</c:v>
                </c:pt>
                <c:pt idx="470">
                  <c:v>-9.7759999916888773E-3</c:v>
                </c:pt>
                <c:pt idx="474">
                  <c:v>-9.9940000000060536E-3</c:v>
                </c:pt>
                <c:pt idx="476">
                  <c:v>-1.0791000000608619E-2</c:v>
                </c:pt>
                <c:pt idx="477">
                  <c:v>-1.0547999998379964E-2</c:v>
                </c:pt>
                <c:pt idx="478">
                  <c:v>-1.0511000000406057E-2</c:v>
                </c:pt>
                <c:pt idx="479">
                  <c:v>-1.0314999999536667E-2</c:v>
                </c:pt>
                <c:pt idx="480">
                  <c:v>-1.0655999998562038E-2</c:v>
                </c:pt>
                <c:pt idx="481">
                  <c:v>-8.1080000018118881E-3</c:v>
                </c:pt>
                <c:pt idx="486">
                  <c:v>-9.7769999993033707E-3</c:v>
                </c:pt>
                <c:pt idx="487">
                  <c:v>-1.0274000000208616E-2</c:v>
                </c:pt>
                <c:pt idx="491">
                  <c:v>-8.2449999972595833E-3</c:v>
                </c:pt>
                <c:pt idx="493">
                  <c:v>-1.0087999995448627E-2</c:v>
                </c:pt>
                <c:pt idx="494">
                  <c:v>-1.0518999995838385E-2</c:v>
                </c:pt>
                <c:pt idx="496">
                  <c:v>-9.9509999927249737E-3</c:v>
                </c:pt>
                <c:pt idx="498">
                  <c:v>-1.0372999997343868E-2</c:v>
                </c:pt>
                <c:pt idx="500">
                  <c:v>-1.7322499996225815E-2</c:v>
                </c:pt>
                <c:pt idx="503">
                  <c:v>-1.1538999999174848E-2</c:v>
                </c:pt>
                <c:pt idx="504">
                  <c:v>-2.8265000000828877E-3</c:v>
                </c:pt>
                <c:pt idx="505">
                  <c:v>-1.2259999995876569E-2</c:v>
                </c:pt>
                <c:pt idx="506">
                  <c:v>-1.1022999999113381E-2</c:v>
                </c:pt>
                <c:pt idx="507">
                  <c:v>-1.2653500001761131E-2</c:v>
                </c:pt>
                <c:pt idx="508">
                  <c:v>-3.7630999999237247E-2</c:v>
                </c:pt>
                <c:pt idx="509">
                  <c:v>-1.2345999995886814E-2</c:v>
                </c:pt>
                <c:pt idx="510">
                  <c:v>-9.7729999979492277E-3</c:v>
                </c:pt>
                <c:pt idx="511">
                  <c:v>-9.9980000013601966E-3</c:v>
                </c:pt>
                <c:pt idx="512">
                  <c:v>-7.2679999975662213E-3</c:v>
                </c:pt>
                <c:pt idx="513">
                  <c:v>-1.6799999866634607E-4</c:v>
                </c:pt>
                <c:pt idx="514">
                  <c:v>-3.6949999994249083E-3</c:v>
                </c:pt>
                <c:pt idx="515">
                  <c:v>-9.6879999982775189E-3</c:v>
                </c:pt>
                <c:pt idx="516">
                  <c:v>1.0000000038417056E-3</c:v>
                </c:pt>
                <c:pt idx="517">
                  <c:v>-8.011999998416286E-3</c:v>
                </c:pt>
                <c:pt idx="518">
                  <c:v>-6.190000000060536E-3</c:v>
                </c:pt>
                <c:pt idx="519">
                  <c:v>-1.021999996737577E-3</c:v>
                </c:pt>
                <c:pt idx="520">
                  <c:v>-1.4999997802078724E-5</c:v>
                </c:pt>
                <c:pt idx="521">
                  <c:v>2.0199999999022111E-3</c:v>
                </c:pt>
                <c:pt idx="522">
                  <c:v>-1.2284999997064006E-2</c:v>
                </c:pt>
                <c:pt idx="523">
                  <c:v>-3.3459999976912513E-3</c:v>
                </c:pt>
                <c:pt idx="524">
                  <c:v>2.6540000035311095E-3</c:v>
                </c:pt>
                <c:pt idx="525">
                  <c:v>-2.7090000003227033E-3</c:v>
                </c:pt>
                <c:pt idx="526">
                  <c:v>4.0240000016638078E-3</c:v>
                </c:pt>
                <c:pt idx="527">
                  <c:v>7.024000005912967E-3</c:v>
                </c:pt>
                <c:pt idx="528">
                  <c:v>-1.533900000504218E-2</c:v>
                </c:pt>
                <c:pt idx="529">
                  <c:v>-4.3999993067700416E-5</c:v>
                </c:pt>
                <c:pt idx="530">
                  <c:v>-4.5479999971576035E-3</c:v>
                </c:pt>
                <c:pt idx="531">
                  <c:v>-4.5479999971576035E-3</c:v>
                </c:pt>
                <c:pt idx="532">
                  <c:v>-4.4499999785330147E-4</c:v>
                </c:pt>
                <c:pt idx="533">
                  <c:v>-5.0749999936670065E-3</c:v>
                </c:pt>
                <c:pt idx="534">
                  <c:v>3.925000004528556E-3</c:v>
                </c:pt>
                <c:pt idx="535">
                  <c:v>-3.9719999986118637E-3</c:v>
                </c:pt>
                <c:pt idx="536">
                  <c:v>-2.1359999955166131E-3</c:v>
                </c:pt>
                <c:pt idx="537">
                  <c:v>-2.670000001671724E-3</c:v>
                </c:pt>
                <c:pt idx="538">
                  <c:v>5.5900000734254718E-4</c:v>
                </c:pt>
                <c:pt idx="539">
                  <c:v>-4.9329999965266325E-3</c:v>
                </c:pt>
                <c:pt idx="540">
                  <c:v>-2.0619999995687976E-3</c:v>
                </c:pt>
                <c:pt idx="541">
                  <c:v>7.0799999957671389E-4</c:v>
                </c:pt>
                <c:pt idx="542">
                  <c:v>-5.0929999997606501E-3</c:v>
                </c:pt>
                <c:pt idx="543">
                  <c:v>-4.9549999966984615E-3</c:v>
                </c:pt>
                <c:pt idx="544">
                  <c:v>1.777999998012092E-3</c:v>
                </c:pt>
                <c:pt idx="545">
                  <c:v>5.9110000074724667E-3</c:v>
                </c:pt>
                <c:pt idx="546">
                  <c:v>6.110000002081506E-3</c:v>
                </c:pt>
                <c:pt idx="547">
                  <c:v>-8.6840000003576279E-3</c:v>
                </c:pt>
                <c:pt idx="548">
                  <c:v>3.1599999783793464E-4</c:v>
                </c:pt>
                <c:pt idx="549">
                  <c:v>-5.9509999991860241E-3</c:v>
                </c:pt>
                <c:pt idx="550">
                  <c:v>6.0490000032586977E-3</c:v>
                </c:pt>
                <c:pt idx="551">
                  <c:v>-1.1217999999644235E-2</c:v>
                </c:pt>
                <c:pt idx="552">
                  <c:v>-1.5809999968041666E-3</c:v>
                </c:pt>
                <c:pt idx="553">
                  <c:v>3.1589999998686835E-3</c:v>
                </c:pt>
                <c:pt idx="554">
                  <c:v>-4.2790000006789342E-3</c:v>
                </c:pt>
                <c:pt idx="555">
                  <c:v>2.4229999980889261E-3</c:v>
                </c:pt>
                <c:pt idx="556">
                  <c:v>-1.1100000119768083E-4</c:v>
                </c:pt>
                <c:pt idx="557">
                  <c:v>6.2600000092061237E-4</c:v>
                </c:pt>
                <c:pt idx="558">
                  <c:v>7.091999999829568E-3</c:v>
                </c:pt>
                <c:pt idx="559">
                  <c:v>-1.2710000009974465E-3</c:v>
                </c:pt>
                <c:pt idx="560">
                  <c:v>-2.7099999715574086E-4</c:v>
                </c:pt>
                <c:pt idx="561">
                  <c:v>1.7290000032517128E-3</c:v>
                </c:pt>
                <c:pt idx="562">
                  <c:v>4.7290000002249144E-3</c:v>
                </c:pt>
                <c:pt idx="563">
                  <c:v>-5.1749999984167516E-3</c:v>
                </c:pt>
                <c:pt idx="564">
                  <c:v>5.8250000001862645E-3</c:v>
                </c:pt>
                <c:pt idx="565">
                  <c:v>7.9399999958695844E-4</c:v>
                </c:pt>
                <c:pt idx="566">
                  <c:v>-3.2267000002320856E-2</c:v>
                </c:pt>
                <c:pt idx="567">
                  <c:v>-1.9649999958346598E-3</c:v>
                </c:pt>
                <c:pt idx="568">
                  <c:v>9.670000072219409E-4</c:v>
                </c:pt>
                <c:pt idx="569">
                  <c:v>6.6900000092573464E-4</c:v>
                </c:pt>
                <c:pt idx="570">
                  <c:v>-4.2279999979655258E-3</c:v>
                </c:pt>
                <c:pt idx="571">
                  <c:v>5.3410000036819838E-3</c:v>
                </c:pt>
                <c:pt idx="572">
                  <c:v>1.8341000002692454E-2</c:v>
                </c:pt>
                <c:pt idx="573">
                  <c:v>3.3806999999796972E-2</c:v>
                </c:pt>
                <c:pt idx="574">
                  <c:v>-6.5560000002733432E-3</c:v>
                </c:pt>
                <c:pt idx="575">
                  <c:v>8.220000090659596E-4</c:v>
                </c:pt>
                <c:pt idx="576">
                  <c:v>-1.7142999997304287E-2</c:v>
                </c:pt>
                <c:pt idx="577">
                  <c:v>7.3530000008759089E-3</c:v>
                </c:pt>
                <c:pt idx="578">
                  <c:v>8.3530000047176145E-3</c:v>
                </c:pt>
                <c:pt idx="579">
                  <c:v>7.7579999997396953E-3</c:v>
                </c:pt>
                <c:pt idx="580">
                  <c:v>1.2593999999808148E-2</c:v>
                </c:pt>
                <c:pt idx="581">
                  <c:v>2.3270000019692816E-3</c:v>
                </c:pt>
                <c:pt idx="582">
                  <c:v>3.3270000058109872E-3</c:v>
                </c:pt>
                <c:pt idx="583">
                  <c:v>1.1327000007440802E-2</c:v>
                </c:pt>
                <c:pt idx="584">
                  <c:v>1.9327000001794659E-2</c:v>
                </c:pt>
                <c:pt idx="585">
                  <c:v>-8.369999923161231E-4</c:v>
                </c:pt>
                <c:pt idx="586">
                  <c:v>1.1630000080913305E-3</c:v>
                </c:pt>
                <c:pt idx="587">
                  <c:v>6.1630000054719858E-3</c:v>
                </c:pt>
                <c:pt idx="588">
                  <c:v>7.1630000020377338E-3</c:v>
                </c:pt>
                <c:pt idx="589">
                  <c:v>3.8960000019869767E-3</c:v>
                </c:pt>
                <c:pt idx="590">
                  <c:v>3.0030000052647665E-3</c:v>
                </c:pt>
                <c:pt idx="591">
                  <c:v>-7.6950000002398156E-3</c:v>
                </c:pt>
                <c:pt idx="592">
                  <c:v>-6.6650000007939525E-3</c:v>
                </c:pt>
                <c:pt idx="593">
                  <c:v>5.0679999985732138E-3</c:v>
                </c:pt>
                <c:pt idx="594">
                  <c:v>1.7102999998314772E-2</c:v>
                </c:pt>
                <c:pt idx="595">
                  <c:v>1.7102999998314772E-2</c:v>
                </c:pt>
                <c:pt idx="596">
                  <c:v>4.5759999993606471E-3</c:v>
                </c:pt>
                <c:pt idx="597">
                  <c:v>7.5760000036098063E-3</c:v>
                </c:pt>
                <c:pt idx="598">
                  <c:v>5.6790000016917475E-3</c:v>
                </c:pt>
                <c:pt idx="599">
                  <c:v>5.6790000016917475E-3</c:v>
                </c:pt>
                <c:pt idx="600">
                  <c:v>6.2099999995552935E-3</c:v>
                </c:pt>
                <c:pt idx="601">
                  <c:v>7.2100000033969991E-3</c:v>
                </c:pt>
                <c:pt idx="602">
                  <c:v>6.1500000447267666E-4</c:v>
                </c:pt>
                <c:pt idx="603">
                  <c:v>-3.651999999419786E-3</c:v>
                </c:pt>
                <c:pt idx="604">
                  <c:v>-6.2820000021019951E-3</c:v>
                </c:pt>
                <c:pt idx="605">
                  <c:v>6.7180000041844323E-3</c:v>
                </c:pt>
                <c:pt idx="606">
                  <c:v>6.7180000041844323E-3</c:v>
                </c:pt>
                <c:pt idx="607">
                  <c:v>2.2559999997611158E-3</c:v>
                </c:pt>
                <c:pt idx="608">
                  <c:v>8.7260000000242144E-3</c:v>
                </c:pt>
                <c:pt idx="609">
                  <c:v>-9.7010000026784837E-3</c:v>
                </c:pt>
                <c:pt idx="610">
                  <c:v>1.29900000320049E-3</c:v>
                </c:pt>
                <c:pt idx="611">
                  <c:v>2.298999999766238E-3</c:v>
                </c:pt>
                <c:pt idx="612">
                  <c:v>1.9709999978658743E-3</c:v>
                </c:pt>
                <c:pt idx="613">
                  <c:v>-8.7579999963054433E-3</c:v>
                </c:pt>
                <c:pt idx="614">
                  <c:v>3.8110000023152679E-3</c:v>
                </c:pt>
                <c:pt idx="615">
                  <c:v>3.3560000010766089E-3</c:v>
                </c:pt>
                <c:pt idx="616">
                  <c:v>-9.8599999910220504E-4</c:v>
                </c:pt>
                <c:pt idx="617">
                  <c:v>6.2949999992270023E-3</c:v>
                </c:pt>
                <c:pt idx="618">
                  <c:v>-3.8829999975860119E-3</c:v>
                </c:pt>
                <c:pt idx="619">
                  <c:v>8.1239999999525025E-3</c:v>
                </c:pt>
                <c:pt idx="620">
                  <c:v>-4.4169999964651652E-3</c:v>
                </c:pt>
                <c:pt idx="621">
                  <c:v>-5.6400000030407682E-3</c:v>
                </c:pt>
                <c:pt idx="622">
                  <c:v>9.285000000090804E-3</c:v>
                </c:pt>
                <c:pt idx="623">
                  <c:v>7.0180000038817525E-3</c:v>
                </c:pt>
                <c:pt idx="624">
                  <c:v>2.121000004990492E-3</c:v>
                </c:pt>
                <c:pt idx="625">
                  <c:v>-1.2350000033620745E-3</c:v>
                </c:pt>
                <c:pt idx="626">
                  <c:v>-8.0429999943589792E-3</c:v>
                </c:pt>
                <c:pt idx="627">
                  <c:v>2.4229999980889261E-3</c:v>
                </c:pt>
                <c:pt idx="628">
                  <c:v>6.3340000051539391E-3</c:v>
                </c:pt>
                <c:pt idx="629">
                  <c:v>-6.0099999973317608E-4</c:v>
                </c:pt>
                <c:pt idx="630">
                  <c:v>1.9960000063292682E-3</c:v>
                </c:pt>
                <c:pt idx="631">
                  <c:v>4.907000002276618E-3</c:v>
                </c:pt>
                <c:pt idx="632">
                  <c:v>-2.7099999715574086E-4</c:v>
                </c:pt>
                <c:pt idx="633">
                  <c:v>2.3660000006202608E-3</c:v>
                </c:pt>
                <c:pt idx="634">
                  <c:v>3.8459999996121041E-3</c:v>
                </c:pt>
                <c:pt idx="635">
                  <c:v>-5.3909999987808987E-3</c:v>
                </c:pt>
                <c:pt idx="636">
                  <c:v>-1.9249999968451448E-3</c:v>
                </c:pt>
                <c:pt idx="637">
                  <c:v>-1.6229999964707531E-3</c:v>
                </c:pt>
                <c:pt idx="638">
                  <c:v>-2.157000002625864E-3</c:v>
                </c:pt>
                <c:pt idx="639">
                  <c:v>1.2130000031902455E-3</c:v>
                </c:pt>
                <c:pt idx="640">
                  <c:v>-1.053999993018806E-3</c:v>
                </c:pt>
                <c:pt idx="641">
                  <c:v>-8.5119999930611812E-3</c:v>
                </c:pt>
                <c:pt idx="642">
                  <c:v>-6.5119999926537275E-3</c:v>
                </c:pt>
                <c:pt idx="643">
                  <c:v>-4.5119999922462739E-3</c:v>
                </c:pt>
                <c:pt idx="644">
                  <c:v>-4.5119999922462739E-3</c:v>
                </c:pt>
                <c:pt idx="645">
                  <c:v>-5.1199999143136665E-4</c:v>
                </c:pt>
                <c:pt idx="646">
                  <c:v>4.8800000513438135E-4</c:v>
                </c:pt>
                <c:pt idx="647">
                  <c:v>4.8800000513438135E-4</c:v>
                </c:pt>
                <c:pt idx="648">
                  <c:v>4.8800000513438135E-4</c:v>
                </c:pt>
                <c:pt idx="649">
                  <c:v>1.488000008976087E-3</c:v>
                </c:pt>
                <c:pt idx="650">
                  <c:v>2.488000005541835E-3</c:v>
                </c:pt>
                <c:pt idx="651">
                  <c:v>4.4880000059492886E-3</c:v>
                </c:pt>
                <c:pt idx="652">
                  <c:v>4.4880000059492886E-3</c:v>
                </c:pt>
                <c:pt idx="653">
                  <c:v>6.4880000063567422E-3</c:v>
                </c:pt>
                <c:pt idx="654">
                  <c:v>2.4990000019897707E-3</c:v>
                </c:pt>
                <c:pt idx="655">
                  <c:v>-6.2909999978728592E-3</c:v>
                </c:pt>
                <c:pt idx="656">
                  <c:v>-3.6229999968782067E-3</c:v>
                </c:pt>
                <c:pt idx="657">
                  <c:v>-7.2469999940949492E-3</c:v>
                </c:pt>
                <c:pt idx="658">
                  <c:v>-6.5469999972265214E-3</c:v>
                </c:pt>
                <c:pt idx="659">
                  <c:v>-1.1299999459879473E-4</c:v>
                </c:pt>
                <c:pt idx="660">
                  <c:v>-2.0503999992797617E-2</c:v>
                </c:pt>
                <c:pt idx="661">
                  <c:v>-1.2903999995614868E-2</c:v>
                </c:pt>
                <c:pt idx="662">
                  <c:v>-3.2039999932749197E-3</c:v>
                </c:pt>
                <c:pt idx="663">
                  <c:v>-3.2039999932749197E-3</c:v>
                </c:pt>
                <c:pt idx="664">
                  <c:v>-9.837999998126179E-3</c:v>
                </c:pt>
                <c:pt idx="665">
                  <c:v>-2.1379999961936846E-3</c:v>
                </c:pt>
                <c:pt idx="666">
                  <c:v>-3.7999998312443495E-5</c:v>
                </c:pt>
                <c:pt idx="667">
                  <c:v>-7.0019999984651804E-3</c:v>
                </c:pt>
                <c:pt idx="668">
                  <c:v>-7.734999991953373E-3</c:v>
                </c:pt>
                <c:pt idx="669">
                  <c:v>-4.6979999970062636E-3</c:v>
                </c:pt>
                <c:pt idx="670">
                  <c:v>1.6019999966374598E-3</c:v>
                </c:pt>
                <c:pt idx="671">
                  <c:v>5.0019999980577268E-3</c:v>
                </c:pt>
                <c:pt idx="672">
                  <c:v>-6.6579999984242022E-3</c:v>
                </c:pt>
                <c:pt idx="673">
                  <c:v>-4.2729999986477196E-3</c:v>
                </c:pt>
                <c:pt idx="674">
                  <c:v>-6.1700000005657785E-3</c:v>
                </c:pt>
                <c:pt idx="675">
                  <c:v>-7.2589999981573783E-3</c:v>
                </c:pt>
                <c:pt idx="676">
                  <c:v>-5.5259999935515225E-3</c:v>
                </c:pt>
                <c:pt idx="677">
                  <c:v>-7.7820000005885959E-3</c:v>
                </c:pt>
                <c:pt idx="678">
                  <c:v>-5.7820000001811422E-3</c:v>
                </c:pt>
                <c:pt idx="679">
                  <c:v>-4.3089999962830916E-3</c:v>
                </c:pt>
                <c:pt idx="680">
                  <c:v>-4.4730000008712523E-3</c:v>
                </c:pt>
                <c:pt idx="681">
                  <c:v>-9.4699999972363003E-3</c:v>
                </c:pt>
                <c:pt idx="682">
                  <c:v>-1.3717000001634005E-2</c:v>
                </c:pt>
                <c:pt idx="683">
                  <c:v>-8.5179999950923957E-3</c:v>
                </c:pt>
                <c:pt idx="684">
                  <c:v>-9.7739999982877634E-3</c:v>
                </c:pt>
                <c:pt idx="685">
                  <c:v>-7.1410000018659048E-3</c:v>
                </c:pt>
                <c:pt idx="686">
                  <c:v>-8.578999993915204E-3</c:v>
                </c:pt>
                <c:pt idx="687">
                  <c:v>-2.3050000017974526E-3</c:v>
                </c:pt>
                <c:pt idx="688">
                  <c:v>-9.8720000023604371E-3</c:v>
                </c:pt>
                <c:pt idx="689">
                  <c:v>-1.003599999967264E-2</c:v>
                </c:pt>
                <c:pt idx="690">
                  <c:v>-9.6029999986058101E-3</c:v>
                </c:pt>
                <c:pt idx="691">
                  <c:v>-6.7219999982626177E-3</c:v>
                </c:pt>
                <c:pt idx="692">
                  <c:v>-1.1796999999205582E-2</c:v>
                </c:pt>
                <c:pt idx="693">
                  <c:v>-1.0930999997071922E-2</c:v>
                </c:pt>
                <c:pt idx="694">
                  <c:v>-1.0464999999385327E-2</c:v>
                </c:pt>
                <c:pt idx="695">
                  <c:v>-1.0464999999385327E-2</c:v>
                </c:pt>
                <c:pt idx="696">
                  <c:v>-7.8169999978854321E-3</c:v>
                </c:pt>
                <c:pt idx="697">
                  <c:v>-7.2589999981573783E-3</c:v>
                </c:pt>
                <c:pt idx="698">
                  <c:v>-6.5259999973932281E-3</c:v>
                </c:pt>
                <c:pt idx="699">
                  <c:v>-9.859999998298008E-3</c:v>
                </c:pt>
                <c:pt idx="700">
                  <c:v>-9.059999996679835E-3</c:v>
                </c:pt>
                <c:pt idx="701">
                  <c:v>-1.0289999998349231E-2</c:v>
                </c:pt>
                <c:pt idx="702">
                  <c:v>-9.560999991663266E-3</c:v>
                </c:pt>
                <c:pt idx="703">
                  <c:v>-1.1727999997674488E-2</c:v>
                </c:pt>
                <c:pt idx="704">
                  <c:v>-1.2357999992673285E-2</c:v>
                </c:pt>
                <c:pt idx="705">
                  <c:v>-1.7165999997814652E-2</c:v>
                </c:pt>
                <c:pt idx="706">
                  <c:v>-9.8790000047301874E-3</c:v>
                </c:pt>
                <c:pt idx="707">
                  <c:v>-1.0649999996530823E-2</c:v>
                </c:pt>
                <c:pt idx="708">
                  <c:v>-1.411299999745097E-2</c:v>
                </c:pt>
                <c:pt idx="709">
                  <c:v>-7.6469999985420145E-3</c:v>
                </c:pt>
                <c:pt idx="710">
                  <c:v>-1.389999999810243E-2</c:v>
                </c:pt>
                <c:pt idx="711">
                  <c:v>-1.0212000001047272E-2</c:v>
                </c:pt>
                <c:pt idx="712">
                  <c:v>-1.0646000002452638E-2</c:v>
                </c:pt>
                <c:pt idx="713">
                  <c:v>-1.4073999998799991E-2</c:v>
                </c:pt>
                <c:pt idx="714">
                  <c:v>-1.5059999990626238E-2</c:v>
                </c:pt>
                <c:pt idx="715">
                  <c:v>-1.1966999998548999E-2</c:v>
                </c:pt>
                <c:pt idx="716">
                  <c:v>-1.1664999998174608E-2</c:v>
                </c:pt>
                <c:pt idx="717">
                  <c:v>-1.0934999998426065E-2</c:v>
                </c:pt>
                <c:pt idx="718">
                  <c:v>-9.9320000008447096E-3</c:v>
                </c:pt>
                <c:pt idx="719">
                  <c:v>-8.0659999948693439E-3</c:v>
                </c:pt>
                <c:pt idx="720">
                  <c:v>-1.0331999998015817E-2</c:v>
                </c:pt>
                <c:pt idx="721">
                  <c:v>-1.0536000001593493E-2</c:v>
                </c:pt>
                <c:pt idx="722">
                  <c:v>-1.191399999515852E-2</c:v>
                </c:pt>
                <c:pt idx="723">
                  <c:v>-1.0432999995828141E-2</c:v>
                </c:pt>
                <c:pt idx="724">
                  <c:v>-1.0095999998156913E-2</c:v>
                </c:pt>
                <c:pt idx="725">
                  <c:v>-1.1384999997972045E-2</c:v>
                </c:pt>
                <c:pt idx="726">
                  <c:v>-1.2155999997048639E-2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5-4571-ABAC-300A278149E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8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(2)'!$D$21:$D$53</c:f>
                <c:numCache>
                  <c:formatCode>General</c:formatCode>
                  <c:ptCount val="33"/>
                  <c:pt idx="2">
                    <c:v>3.0000000000000001E-3</c:v>
                  </c:pt>
                  <c:pt idx="20">
                    <c:v>5.0000000000000001E-3</c:v>
                  </c:pt>
                  <c:pt idx="31">
                    <c:v>5.0000000000000001E-3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2">
                    <c:v>3.0000000000000001E-3</c:v>
                  </c:pt>
                  <c:pt idx="20">
                    <c:v>5.0000000000000001E-3</c:v>
                  </c:pt>
                  <c:pt idx="3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(2)'!$K$21:$K$991</c:f>
              <c:numCache>
                <c:formatCode>General</c:formatCode>
                <c:ptCount val="971"/>
                <c:pt idx="149">
                  <c:v>-7.2709999949438497E-3</c:v>
                </c:pt>
                <c:pt idx="151">
                  <c:v>-2.8779999993275851E-3</c:v>
                </c:pt>
                <c:pt idx="156">
                  <c:v>-1.30899999930989E-3</c:v>
                </c:pt>
                <c:pt idx="157">
                  <c:v>-2.6719999950728379E-3</c:v>
                </c:pt>
                <c:pt idx="158">
                  <c:v>-6.5689999973983504E-3</c:v>
                </c:pt>
                <c:pt idx="159">
                  <c:v>-3.5690000004251488E-3</c:v>
                </c:pt>
                <c:pt idx="160">
                  <c:v>-4.4729999935952947E-3</c:v>
                </c:pt>
                <c:pt idx="161">
                  <c:v>-1.835999995819293E-3</c:v>
                </c:pt>
                <c:pt idx="163">
                  <c:v>-1.2669999996433035E-3</c:v>
                </c:pt>
                <c:pt idx="165">
                  <c:v>4.6599999768659472E-4</c:v>
                </c:pt>
                <c:pt idx="167">
                  <c:v>-4.6899999870220199E-4</c:v>
                </c:pt>
                <c:pt idx="168">
                  <c:v>1.5310000017052516E-3</c:v>
                </c:pt>
                <c:pt idx="169">
                  <c:v>2.5309999982709996E-3</c:v>
                </c:pt>
                <c:pt idx="171">
                  <c:v>-6.9959999964339659E-3</c:v>
                </c:pt>
                <c:pt idx="172">
                  <c:v>-1.1263000000326429E-2</c:v>
                </c:pt>
                <c:pt idx="173">
                  <c:v>-3.3099999564001337E-4</c:v>
                </c:pt>
                <c:pt idx="174">
                  <c:v>-8.6939999964670278E-3</c:v>
                </c:pt>
                <c:pt idx="184">
                  <c:v>1.3710000057471916E-3</c:v>
                </c:pt>
                <c:pt idx="186">
                  <c:v>-1.7929999958141707E-3</c:v>
                </c:pt>
                <c:pt idx="187">
                  <c:v>-5.601000004389789E-3</c:v>
                </c:pt>
                <c:pt idx="188">
                  <c:v>-4.6900000015739352E-3</c:v>
                </c:pt>
                <c:pt idx="208">
                  <c:v>3.2500000015716068E-3</c:v>
                </c:pt>
                <c:pt idx="219">
                  <c:v>-2.272999998240266E-3</c:v>
                </c:pt>
                <c:pt idx="221">
                  <c:v>5.1929999972344376E-3</c:v>
                </c:pt>
                <c:pt idx="222">
                  <c:v>2.829999997629784E-3</c:v>
                </c:pt>
                <c:pt idx="223">
                  <c:v>8.926000002247747E-3</c:v>
                </c:pt>
                <c:pt idx="225">
                  <c:v>-2.4980000016512349E-3</c:v>
                </c:pt>
                <c:pt idx="226">
                  <c:v>-7.4020000029122457E-3</c:v>
                </c:pt>
                <c:pt idx="227">
                  <c:v>-2.9899999208282679E-4</c:v>
                </c:pt>
                <c:pt idx="235">
                  <c:v>2.7049999989685602E-3</c:v>
                </c:pt>
                <c:pt idx="266">
                  <c:v>1.0500000062165782E-3</c:v>
                </c:pt>
                <c:pt idx="267">
                  <c:v>2.0500000027823262E-3</c:v>
                </c:pt>
                <c:pt idx="269">
                  <c:v>1.5300000086426735E-4</c:v>
                </c:pt>
                <c:pt idx="270">
                  <c:v>-1.2779999960912392E-3</c:v>
                </c:pt>
                <c:pt idx="271">
                  <c:v>-5.450000026030466E-4</c:v>
                </c:pt>
                <c:pt idx="275">
                  <c:v>7.5199999992037192E-4</c:v>
                </c:pt>
                <c:pt idx="278">
                  <c:v>-4.7750000012456439E-3</c:v>
                </c:pt>
                <c:pt idx="279">
                  <c:v>-1.430899999832036E-2</c:v>
                </c:pt>
                <c:pt idx="281">
                  <c:v>-1.5760000023874454E-3</c:v>
                </c:pt>
                <c:pt idx="282">
                  <c:v>-7.9390000028070062E-3</c:v>
                </c:pt>
                <c:pt idx="297">
                  <c:v>8.9000000298256055E-4</c:v>
                </c:pt>
                <c:pt idx="298">
                  <c:v>5.270000037853606E-4</c:v>
                </c:pt>
                <c:pt idx="300">
                  <c:v>-1.7399999996996485E-3</c:v>
                </c:pt>
                <c:pt idx="307">
                  <c:v>1.610000035725534E-4</c:v>
                </c:pt>
                <c:pt idx="315">
                  <c:v>1.4670000018668361E-3</c:v>
                </c:pt>
                <c:pt idx="330">
                  <c:v>-3.8569999960600398E-3</c:v>
                </c:pt>
                <c:pt idx="333">
                  <c:v>-1.0486999992281199E-2</c:v>
                </c:pt>
                <c:pt idx="335">
                  <c:v>-3.6580000014510006E-3</c:v>
                </c:pt>
                <c:pt idx="336">
                  <c:v>-4.0210000006482005E-3</c:v>
                </c:pt>
                <c:pt idx="337">
                  <c:v>1.9790000005741604E-3</c:v>
                </c:pt>
                <c:pt idx="340">
                  <c:v>-3.9180000021588057E-3</c:v>
                </c:pt>
                <c:pt idx="341">
                  <c:v>8.149999994202517E-4</c:v>
                </c:pt>
                <c:pt idx="343">
                  <c:v>-1.008200000069337E-2</c:v>
                </c:pt>
                <c:pt idx="344">
                  <c:v>2.0600000425474718E-4</c:v>
                </c:pt>
                <c:pt idx="345">
                  <c:v>1.4870000013615936E-3</c:v>
                </c:pt>
                <c:pt idx="352">
                  <c:v>-5.447999996249564E-3</c:v>
                </c:pt>
                <c:pt idx="357">
                  <c:v>-3.8139999960549176E-3</c:v>
                </c:pt>
                <c:pt idx="361">
                  <c:v>-3.2449999998789281E-3</c:v>
                </c:pt>
                <c:pt idx="362">
                  <c:v>-7.1420000022044405E-3</c:v>
                </c:pt>
                <c:pt idx="363">
                  <c:v>-4.0900000021792948E-4</c:v>
                </c:pt>
                <c:pt idx="364">
                  <c:v>-4.8099999912665226E-3</c:v>
                </c:pt>
                <c:pt idx="365">
                  <c:v>2.7590000026975758E-3</c:v>
                </c:pt>
                <c:pt idx="371">
                  <c:v>-1.4050000027054921E-3</c:v>
                </c:pt>
                <c:pt idx="375">
                  <c:v>6.9800000346731395E-4</c:v>
                </c:pt>
                <c:pt idx="376">
                  <c:v>-6.6499999957159162E-4</c:v>
                </c:pt>
                <c:pt idx="384">
                  <c:v>-4.2630000025383197E-3</c:v>
                </c:pt>
                <c:pt idx="385">
                  <c:v>4.7370000029332004E-3</c:v>
                </c:pt>
                <c:pt idx="386">
                  <c:v>-6.6259999948670156E-3</c:v>
                </c:pt>
                <c:pt idx="388">
                  <c:v>-4.5610000015585683E-3</c:v>
                </c:pt>
                <c:pt idx="389">
                  <c:v>-2.621999999973923E-3</c:v>
                </c:pt>
                <c:pt idx="390">
                  <c:v>-1.622000003408175E-3</c:v>
                </c:pt>
                <c:pt idx="393">
                  <c:v>-4.2299999768147245E-4</c:v>
                </c:pt>
                <c:pt idx="394">
                  <c:v>-1.3199999957578257E-3</c:v>
                </c:pt>
                <c:pt idx="395">
                  <c:v>-2.8539999984786846E-3</c:v>
                </c:pt>
                <c:pt idx="410">
                  <c:v>-3.5829999978886917E-3</c:v>
                </c:pt>
                <c:pt idx="412">
                  <c:v>-8.4300000162329525E-4</c:v>
                </c:pt>
                <c:pt idx="418">
                  <c:v>-1.6044999996665865E-2</c:v>
                </c:pt>
                <c:pt idx="419">
                  <c:v>-4.5000000682193786E-5</c:v>
                </c:pt>
                <c:pt idx="420">
                  <c:v>1.9549999997252598E-3</c:v>
                </c:pt>
                <c:pt idx="425">
                  <c:v>-2.1129999950062484E-3</c:v>
                </c:pt>
                <c:pt idx="426">
                  <c:v>-3.7429999938467517E-3</c:v>
                </c:pt>
                <c:pt idx="427">
                  <c:v>-4.0709999957471155E-3</c:v>
                </c:pt>
                <c:pt idx="428">
                  <c:v>9.9400000181049109E-4</c:v>
                </c:pt>
                <c:pt idx="430">
                  <c:v>-7.4369999929331243E-3</c:v>
                </c:pt>
                <c:pt idx="434">
                  <c:v>-9.7649999952409416E-3</c:v>
                </c:pt>
                <c:pt idx="435">
                  <c:v>-4.898999999568332E-3</c:v>
                </c:pt>
                <c:pt idx="436">
                  <c:v>-7.0000000414438546E-4</c:v>
                </c:pt>
                <c:pt idx="437">
                  <c:v>-9.6699999994598329E-4</c:v>
                </c:pt>
                <c:pt idx="438">
                  <c:v>-4.3299999961163849E-3</c:v>
                </c:pt>
                <c:pt idx="439">
                  <c:v>-4.8640000022714958E-3</c:v>
                </c:pt>
                <c:pt idx="444">
                  <c:v>-1.2028000004647765E-2</c:v>
                </c:pt>
                <c:pt idx="445">
                  <c:v>-4.6579999980167486E-3</c:v>
                </c:pt>
                <c:pt idx="446">
                  <c:v>-6.9629999925382435E-3</c:v>
                </c:pt>
                <c:pt idx="447">
                  <c:v>-2.8600000005098991E-3</c:v>
                </c:pt>
                <c:pt idx="448">
                  <c:v>-6.2229999966803007E-3</c:v>
                </c:pt>
                <c:pt idx="451">
                  <c:v>-5.3869999974267557E-3</c:v>
                </c:pt>
                <c:pt idx="452">
                  <c:v>-3.2909999936237E-3</c:v>
                </c:pt>
                <c:pt idx="453">
                  <c:v>-6.1879999993834645E-3</c:v>
                </c:pt>
                <c:pt idx="454">
                  <c:v>-3.4549999982118607E-3</c:v>
                </c:pt>
                <c:pt idx="455">
                  <c:v>-5.3520000001299195E-3</c:v>
                </c:pt>
                <c:pt idx="456">
                  <c:v>-4.2869999961112626E-3</c:v>
                </c:pt>
                <c:pt idx="457">
                  <c:v>-6.1839999907533638E-3</c:v>
                </c:pt>
                <c:pt idx="458">
                  <c:v>-7.4509999976726249E-3</c:v>
                </c:pt>
                <c:pt idx="459">
                  <c:v>-6.4510000011068769E-3</c:v>
                </c:pt>
                <c:pt idx="460">
                  <c:v>-6.3479999953415245E-3</c:v>
                </c:pt>
                <c:pt idx="461">
                  <c:v>-6.6149999984190799E-3</c:v>
                </c:pt>
                <c:pt idx="462">
                  <c:v>-3.6150000014458783E-3</c:v>
                </c:pt>
                <c:pt idx="463">
                  <c:v>-6.7790000030072406E-3</c:v>
                </c:pt>
                <c:pt idx="464">
                  <c:v>-9.2099999965284951E-3</c:v>
                </c:pt>
                <c:pt idx="465">
                  <c:v>-7.2099999961210415E-3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D5-4571-ABAC-300A278149E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(2)'!$L$21:$L$991</c:f>
              <c:numCache>
                <c:formatCode>General</c:formatCode>
                <c:ptCount val="971"/>
                <c:pt idx="10">
                  <c:v>1.7480000024079345E-3</c:v>
                </c:pt>
                <c:pt idx="12">
                  <c:v>-3.6829999953624792E-3</c:v>
                </c:pt>
                <c:pt idx="13">
                  <c:v>7.6869999975315295E-3</c:v>
                </c:pt>
                <c:pt idx="16">
                  <c:v>6.5229999963776208E-3</c:v>
                </c:pt>
                <c:pt idx="17">
                  <c:v>5.4549999986193143E-3</c:v>
                </c:pt>
                <c:pt idx="18">
                  <c:v>1.1825000001408625E-2</c:v>
                </c:pt>
                <c:pt idx="23">
                  <c:v>6.3630000004195608E-3</c:v>
                </c:pt>
                <c:pt idx="29">
                  <c:v>1.131000004534144E-3</c:v>
                </c:pt>
                <c:pt idx="30">
                  <c:v>3.8639999984297901E-3</c:v>
                </c:pt>
                <c:pt idx="33">
                  <c:v>6.238000001758337E-3</c:v>
                </c:pt>
                <c:pt idx="35">
                  <c:v>5.3030000053695403E-3</c:v>
                </c:pt>
                <c:pt idx="43">
                  <c:v>-4.5600000157719478E-4</c:v>
                </c:pt>
                <c:pt idx="44">
                  <c:v>1.277000003028661E-3</c:v>
                </c:pt>
                <c:pt idx="45">
                  <c:v>9.7429999950691126E-3</c:v>
                </c:pt>
                <c:pt idx="46">
                  <c:v>-6.6929999957210384E-3</c:v>
                </c:pt>
                <c:pt idx="47">
                  <c:v>-3.6929999987478368E-3</c:v>
                </c:pt>
                <c:pt idx="48">
                  <c:v>-4.2270000049029477E-3</c:v>
                </c:pt>
                <c:pt idx="50">
                  <c:v>-1.3657999996212311E-2</c:v>
                </c:pt>
                <c:pt idx="51">
                  <c:v>-4.6579999980167486E-3</c:v>
                </c:pt>
                <c:pt idx="52">
                  <c:v>7.9790000017965212E-3</c:v>
                </c:pt>
                <c:pt idx="53">
                  <c:v>9.712000006402377E-3</c:v>
                </c:pt>
                <c:pt idx="54">
                  <c:v>2.4449999982607551E-3</c:v>
                </c:pt>
                <c:pt idx="55">
                  <c:v>5.4449999952339567E-3</c:v>
                </c:pt>
                <c:pt idx="56">
                  <c:v>7.4449999956414104E-3</c:v>
                </c:pt>
                <c:pt idx="57">
                  <c:v>-9.9180000033811666E-3</c:v>
                </c:pt>
                <c:pt idx="58">
                  <c:v>-9.1799999790964648E-4</c:v>
                </c:pt>
                <c:pt idx="59">
                  <c:v>-8.8219999961438589E-3</c:v>
                </c:pt>
                <c:pt idx="60">
                  <c:v>-2.8220000021974556E-3</c:v>
                </c:pt>
                <c:pt idx="61">
                  <c:v>8.1780000036815181E-3</c:v>
                </c:pt>
                <c:pt idx="62">
                  <c:v>4.815000000235159E-3</c:v>
                </c:pt>
                <c:pt idx="63">
                  <c:v>5.0140000021201558E-3</c:v>
                </c:pt>
                <c:pt idx="64">
                  <c:v>7.3840000040945597E-3</c:v>
                </c:pt>
                <c:pt idx="65">
                  <c:v>-4.8829999941517599E-3</c:v>
                </c:pt>
                <c:pt idx="66">
                  <c:v>1.117000007070601E-3</c:v>
                </c:pt>
                <c:pt idx="67">
                  <c:v>-5.0469999914639629E-3</c:v>
                </c:pt>
                <c:pt idx="68">
                  <c:v>-4.0469999948982149E-3</c:v>
                </c:pt>
                <c:pt idx="69">
                  <c:v>2.9530000028898939E-3</c:v>
                </c:pt>
                <c:pt idx="71">
                  <c:v>-4.447999999683816E-3</c:v>
                </c:pt>
                <c:pt idx="73">
                  <c:v>-9.8199999774806201E-4</c:v>
                </c:pt>
                <c:pt idx="74">
                  <c:v>8.0180000077234581E-3</c:v>
                </c:pt>
                <c:pt idx="75">
                  <c:v>-2.2489999973913655E-3</c:v>
                </c:pt>
                <c:pt idx="76">
                  <c:v>8.1209999989368953E-3</c:v>
                </c:pt>
                <c:pt idx="77">
                  <c:v>-2.4130000019795261E-3</c:v>
                </c:pt>
                <c:pt idx="78">
                  <c:v>5.8700000226963311E-4</c:v>
                </c:pt>
                <c:pt idx="80">
                  <c:v>4.6900000015739352E-3</c:v>
                </c:pt>
                <c:pt idx="81">
                  <c:v>1.0690000002796296E-2</c:v>
                </c:pt>
                <c:pt idx="82">
                  <c:v>6.4229999989038333E-3</c:v>
                </c:pt>
                <c:pt idx="83">
                  <c:v>-2.9399999984889291E-3</c:v>
                </c:pt>
                <c:pt idx="84">
                  <c:v>-2.8440000023692846E-3</c:v>
                </c:pt>
                <c:pt idx="85">
                  <c:v>1.4155999997456092E-2</c:v>
                </c:pt>
                <c:pt idx="86">
                  <c:v>-3.4800000139512122E-4</c:v>
                </c:pt>
                <c:pt idx="87">
                  <c:v>8.2889999976032414E-3</c:v>
                </c:pt>
                <c:pt idx="88">
                  <c:v>1.0220000040135346E-3</c:v>
                </c:pt>
                <c:pt idx="89">
                  <c:v>3.0220000044209883E-3</c:v>
                </c:pt>
                <c:pt idx="90">
                  <c:v>-5.607999992207624E-3</c:v>
                </c:pt>
                <c:pt idx="92">
                  <c:v>6.1249999998835847E-3</c:v>
                </c:pt>
                <c:pt idx="93">
                  <c:v>0.12821750000148313</c:v>
                </c:pt>
                <c:pt idx="94">
                  <c:v>1.185799999802839E-2</c:v>
                </c:pt>
                <c:pt idx="95">
                  <c:v>-1.5050000001792796E-3</c:v>
                </c:pt>
                <c:pt idx="96">
                  <c:v>7.9609999957028776E-3</c:v>
                </c:pt>
                <c:pt idx="97">
                  <c:v>2.5979999991250224E-3</c:v>
                </c:pt>
                <c:pt idx="105">
                  <c:v>-5.7299999753013253E-4</c:v>
                </c:pt>
                <c:pt idx="106">
                  <c:v>2.4269999994430691E-3</c:v>
                </c:pt>
                <c:pt idx="107">
                  <c:v>-6.7369999960646965E-3</c:v>
                </c:pt>
                <c:pt idx="108">
                  <c:v>-1.7369999986840412E-3</c:v>
                </c:pt>
                <c:pt idx="109">
                  <c:v>-5.0039999914588407E-3</c:v>
                </c:pt>
                <c:pt idx="110">
                  <c:v>-1.590099999884842E-2</c:v>
                </c:pt>
                <c:pt idx="111">
                  <c:v>9.9000004411209375E-5</c:v>
                </c:pt>
                <c:pt idx="112">
                  <c:v>-1.6799999866634607E-4</c:v>
                </c:pt>
                <c:pt idx="113">
                  <c:v>-1.3331999994989019E-2</c:v>
                </c:pt>
                <c:pt idx="115">
                  <c:v>-1.5690000000176951E-3</c:v>
                </c:pt>
                <c:pt idx="116">
                  <c:v>3.4309999973629601E-3</c:v>
                </c:pt>
                <c:pt idx="117">
                  <c:v>-4.0000000008149073E-3</c:v>
                </c:pt>
                <c:pt idx="118">
                  <c:v>0</c:v>
                </c:pt>
                <c:pt idx="120">
                  <c:v>1.0000000038417056E-3</c:v>
                </c:pt>
                <c:pt idx="121">
                  <c:v>8.0000000016298145E-3</c:v>
                </c:pt>
                <c:pt idx="122">
                  <c:v>7.3300000076415017E-4</c:v>
                </c:pt>
                <c:pt idx="123">
                  <c:v>4.102999999304302E-3</c:v>
                </c:pt>
                <c:pt idx="124">
                  <c:v>7.569000001240056E-3</c:v>
                </c:pt>
                <c:pt idx="125">
                  <c:v>-3.599999996367842E-3</c:v>
                </c:pt>
                <c:pt idx="126">
                  <c:v>8.435000003373716E-3</c:v>
                </c:pt>
                <c:pt idx="127">
                  <c:v>-5.0990000017918646E-3</c:v>
                </c:pt>
                <c:pt idx="129">
                  <c:v>2.7370000025257468E-3</c:v>
                </c:pt>
                <c:pt idx="130">
                  <c:v>1.9039000006159768E-2</c:v>
                </c:pt>
                <c:pt idx="131">
                  <c:v>-2.3240000009536743E-3</c:v>
                </c:pt>
                <c:pt idx="132">
                  <c:v>6.7599999601952732E-4</c:v>
                </c:pt>
                <c:pt idx="133">
                  <c:v>9.6760000014910474E-3</c:v>
                </c:pt>
                <c:pt idx="136">
                  <c:v>-8.9189999998779967E-3</c:v>
                </c:pt>
                <c:pt idx="137">
                  <c:v>-2.7185999999346677E-2</c:v>
                </c:pt>
                <c:pt idx="141">
                  <c:v>3.4810000070137903E-3</c:v>
                </c:pt>
                <c:pt idx="147">
                  <c:v>-2.1820000038133003E-3</c:v>
                </c:pt>
                <c:pt idx="148">
                  <c:v>8.1800000043585896E-4</c:v>
                </c:pt>
                <c:pt idx="152">
                  <c:v>-3.5829999978886917E-3</c:v>
                </c:pt>
                <c:pt idx="153">
                  <c:v>-1.5829999974812381E-3</c:v>
                </c:pt>
                <c:pt idx="155">
                  <c:v>-5.8300000091549009E-4</c:v>
                </c:pt>
                <c:pt idx="166">
                  <c:v>2.8569999994942918E-3</c:v>
                </c:pt>
                <c:pt idx="175">
                  <c:v>-1.1035999996238388E-2</c:v>
                </c:pt>
                <c:pt idx="176">
                  <c:v>-5.0359999950160272E-3</c:v>
                </c:pt>
                <c:pt idx="177">
                  <c:v>1.9640000027720816E-3</c:v>
                </c:pt>
                <c:pt idx="178">
                  <c:v>-2.0303000004787464E-2</c:v>
                </c:pt>
                <c:pt idx="179">
                  <c:v>-1.7303000000538304E-2</c:v>
                </c:pt>
                <c:pt idx="180">
                  <c:v>-2.4933000000601169E-2</c:v>
                </c:pt>
                <c:pt idx="181">
                  <c:v>-4.5097000001987908E-2</c:v>
                </c:pt>
                <c:pt idx="182">
                  <c:v>-2.3639999999431893E-3</c:v>
                </c:pt>
                <c:pt idx="183">
                  <c:v>1.7950000037671998E-3</c:v>
                </c:pt>
                <c:pt idx="189">
                  <c:v>1.5020000064396299E-3</c:v>
                </c:pt>
                <c:pt idx="191">
                  <c:v>1.0235000001557637E-2</c:v>
                </c:pt>
                <c:pt idx="192">
                  <c:v>2.8040000033797696E-3</c:v>
                </c:pt>
                <c:pt idx="193">
                  <c:v>4.9069999950006604E-3</c:v>
                </c:pt>
                <c:pt idx="194">
                  <c:v>-3.6269999982323498E-3</c:v>
                </c:pt>
                <c:pt idx="195">
                  <c:v>2.3730000029900111E-3</c:v>
                </c:pt>
                <c:pt idx="196">
                  <c:v>3.2390000051236711E-3</c:v>
                </c:pt>
                <c:pt idx="197">
                  <c:v>9.7200000163866207E-4</c:v>
                </c:pt>
                <c:pt idx="198">
                  <c:v>4.9720000024535693E-3</c:v>
                </c:pt>
                <c:pt idx="202">
                  <c:v>-3.4589999995660037E-3</c:v>
                </c:pt>
                <c:pt idx="203">
                  <c:v>3.2740000024205074E-3</c:v>
                </c:pt>
                <c:pt idx="204">
                  <c:v>-1.0088999995787162E-2</c:v>
                </c:pt>
                <c:pt idx="205">
                  <c:v>-1.9929999980377033E-3</c:v>
                </c:pt>
                <c:pt idx="206">
                  <c:v>-3.2529999953112565E-3</c:v>
                </c:pt>
                <c:pt idx="207">
                  <c:v>1.0510000007343479E-2</c:v>
                </c:pt>
                <c:pt idx="209">
                  <c:v>3.4420000010868534E-3</c:v>
                </c:pt>
                <c:pt idx="210">
                  <c:v>-8.550999998988118E-3</c:v>
                </c:pt>
                <c:pt idx="211">
                  <c:v>1.0110000002896413E-3</c:v>
                </c:pt>
                <c:pt idx="212">
                  <c:v>-6.1899999855086207E-4</c:v>
                </c:pt>
                <c:pt idx="213">
                  <c:v>3.8100000529084355E-4</c:v>
                </c:pt>
                <c:pt idx="214">
                  <c:v>-6.8860000028507784E-3</c:v>
                </c:pt>
                <c:pt idx="215">
                  <c:v>-2.153000001271721E-3</c:v>
                </c:pt>
                <c:pt idx="216">
                  <c:v>4.5800000007147901E-3</c:v>
                </c:pt>
                <c:pt idx="217">
                  <c:v>-4.9469999939901754E-3</c:v>
                </c:pt>
                <c:pt idx="218">
                  <c:v>-2.7479999989736825E-3</c:v>
                </c:pt>
                <c:pt idx="220">
                  <c:v>-7.1799999568611383E-4</c:v>
                </c:pt>
                <c:pt idx="224">
                  <c:v>9.5400000282097608E-4</c:v>
                </c:pt>
                <c:pt idx="228">
                  <c:v>-3.6409999956958927E-3</c:v>
                </c:pt>
                <c:pt idx="229">
                  <c:v>1.5530000018770806E-3</c:v>
                </c:pt>
                <c:pt idx="230">
                  <c:v>-2.9809999978169799E-3</c:v>
                </c:pt>
                <c:pt idx="231">
                  <c:v>2.0189999995636754E-3</c:v>
                </c:pt>
                <c:pt idx="232">
                  <c:v>-6.7899999703513458E-4</c:v>
                </c:pt>
                <c:pt idx="234">
                  <c:v>-8.405000000493601E-3</c:v>
                </c:pt>
                <c:pt idx="236">
                  <c:v>-2.1029999988968484E-3</c:v>
                </c:pt>
                <c:pt idx="237">
                  <c:v>-2.0069999955012463E-3</c:v>
                </c:pt>
                <c:pt idx="239">
                  <c:v>-9.7969999987981282E-3</c:v>
                </c:pt>
                <c:pt idx="240">
                  <c:v>3.2030000074882992E-3</c:v>
                </c:pt>
                <c:pt idx="241">
                  <c:v>-6.9399999483721331E-4</c:v>
                </c:pt>
                <c:pt idx="244">
                  <c:v>-1.9990000000689179E-3</c:v>
                </c:pt>
                <c:pt idx="245">
                  <c:v>-1.5290000010281801E-3</c:v>
                </c:pt>
                <c:pt idx="246">
                  <c:v>-4.8959999985527247E-3</c:v>
                </c:pt>
                <c:pt idx="261">
                  <c:v>2.6729999954113737E-3</c:v>
                </c:pt>
                <c:pt idx="272">
                  <c:v>4.7380000032717362E-3</c:v>
                </c:pt>
                <c:pt idx="273">
                  <c:v>5.7380000071134418E-3</c:v>
                </c:pt>
                <c:pt idx="276">
                  <c:v>-8.4259999930509366E-3</c:v>
                </c:pt>
                <c:pt idx="277">
                  <c:v>3.9999998989515007E-5</c:v>
                </c:pt>
                <c:pt idx="302">
                  <c:v>-4.1849999979604036E-3</c:v>
                </c:pt>
                <c:pt idx="308">
                  <c:v>2.2850000023026951E-3</c:v>
                </c:pt>
                <c:pt idx="309">
                  <c:v>2.6550000038696453E-3</c:v>
                </c:pt>
                <c:pt idx="310">
                  <c:v>-1.1242000000493135E-2</c:v>
                </c:pt>
                <c:pt idx="313">
                  <c:v>4.5300000783754513E-4</c:v>
                </c:pt>
                <c:pt idx="314">
                  <c:v>5.0899999987450428E-3</c:v>
                </c:pt>
                <c:pt idx="316">
                  <c:v>5.9259999979985878E-3</c:v>
                </c:pt>
                <c:pt idx="317">
                  <c:v>-7.7199999941512942E-4</c:v>
                </c:pt>
                <c:pt idx="318">
                  <c:v>2.2280000048340298E-3</c:v>
                </c:pt>
                <c:pt idx="319">
                  <c:v>3.3064000002923422E-2</c:v>
                </c:pt>
                <c:pt idx="325">
                  <c:v>2.3199999850476161E-4</c:v>
                </c:pt>
                <c:pt idx="338">
                  <c:v>2.171000000089407E-3</c:v>
                </c:pt>
                <c:pt idx="339">
                  <c:v>3.1710000039311126E-3</c:v>
                </c:pt>
                <c:pt idx="342">
                  <c:v>-1.6299999988405034E-3</c:v>
                </c:pt>
                <c:pt idx="346">
                  <c:v>2.2360000002663583E-3</c:v>
                </c:pt>
                <c:pt idx="349">
                  <c:v>2.8050000037183054E-3</c:v>
                </c:pt>
                <c:pt idx="350">
                  <c:v>4.805000004125759E-3</c:v>
                </c:pt>
                <c:pt idx="351">
                  <c:v>-2.7219999974477105E-3</c:v>
                </c:pt>
                <c:pt idx="354">
                  <c:v>-2.789999998640269E-3</c:v>
                </c:pt>
                <c:pt idx="355">
                  <c:v>-1.9539999993867241E-3</c:v>
                </c:pt>
                <c:pt idx="360">
                  <c:v>7.3780000020633452E-3</c:v>
                </c:pt>
                <c:pt idx="373">
                  <c:v>5.4240000026766211E-3</c:v>
                </c:pt>
                <c:pt idx="378">
                  <c:v>-3.8769999955547974E-3</c:v>
                </c:pt>
                <c:pt idx="379">
                  <c:v>1.6230000037467107E-3</c:v>
                </c:pt>
                <c:pt idx="387">
                  <c:v>-3.4719999966910109E-3</c:v>
                </c:pt>
                <c:pt idx="391">
                  <c:v>-7.9999999434221536E-4</c:v>
                </c:pt>
                <c:pt idx="397">
                  <c:v>7.3069999998551793E-3</c:v>
                </c:pt>
                <c:pt idx="415">
                  <c:v>-4.6920000022510067E-3</c:v>
                </c:pt>
                <c:pt idx="422">
                  <c:v>5.7769999984884635E-3</c:v>
                </c:pt>
                <c:pt idx="429">
                  <c:v>9.9190000037197024E-3</c:v>
                </c:pt>
                <c:pt idx="431">
                  <c:v>-7.2450000006938353E-3</c:v>
                </c:pt>
                <c:pt idx="440">
                  <c:v>-9.3899999774293974E-4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D5-4571-ABAC-300A278149E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(2)'!$M$21:$M$991</c:f>
              <c:numCache>
                <c:formatCode>General</c:formatCode>
                <c:ptCount val="971"/>
                <c:pt idx="472">
                  <c:v>-1.0329999997338746E-2</c:v>
                </c:pt>
                <c:pt idx="484">
                  <c:v>-1.024199999665143E-2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D5-4571-ABAC-300A278149E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(2)'!$N$21:$N$991</c:f>
              <c:numCache>
                <c:formatCode>General</c:formatCode>
                <c:ptCount val="971"/>
                <c:pt idx="0">
                  <c:v>-1.1727000000973931E-2</c:v>
                </c:pt>
                <c:pt idx="1">
                  <c:v>-3.7949999968986958E-3</c:v>
                </c:pt>
                <c:pt idx="2">
                  <c:v>9.3200000264914706E-4</c:v>
                </c:pt>
                <c:pt idx="3">
                  <c:v>3.060000017285347E-4</c:v>
                </c:pt>
                <c:pt idx="134">
                  <c:v>9.5000000146683306E-4</c:v>
                </c:pt>
                <c:pt idx="135">
                  <c:v>9.5870000004651956E-3</c:v>
                </c:pt>
                <c:pt idx="138">
                  <c:v>3.015000002051238E-3</c:v>
                </c:pt>
                <c:pt idx="139">
                  <c:v>6.520000024465844E-4</c:v>
                </c:pt>
                <c:pt idx="142">
                  <c:v>-8.2450000045355409E-3</c:v>
                </c:pt>
                <c:pt idx="143">
                  <c:v>1.8510000008973293E-3</c:v>
                </c:pt>
                <c:pt idx="144">
                  <c:v>-2.5119999991147779E-3</c:v>
                </c:pt>
                <c:pt idx="145">
                  <c:v>-2.4770000018179417E-3</c:v>
                </c:pt>
                <c:pt idx="146">
                  <c:v>1.626000004762318E-3</c:v>
                </c:pt>
                <c:pt idx="150">
                  <c:v>7.2899999941000715E-4</c:v>
                </c:pt>
                <c:pt idx="162">
                  <c:v>3.5599999682744965E-4</c:v>
                </c:pt>
                <c:pt idx="164">
                  <c:v>5.5550000033690594E-3</c:v>
                </c:pt>
                <c:pt idx="190">
                  <c:v>1.2349999960861169E-3</c:v>
                </c:pt>
                <c:pt idx="199">
                  <c:v>3.0750000005355105E-3</c:v>
                </c:pt>
                <c:pt idx="200">
                  <c:v>1.0075000005599577E-2</c:v>
                </c:pt>
                <c:pt idx="201">
                  <c:v>2.1075000004202593E-2</c:v>
                </c:pt>
                <c:pt idx="233">
                  <c:v>2.9579999973066151E-3</c:v>
                </c:pt>
                <c:pt idx="238">
                  <c:v>2.9009999998379499E-3</c:v>
                </c:pt>
                <c:pt idx="242">
                  <c:v>-1.2280000009923242E-3</c:v>
                </c:pt>
                <c:pt idx="243">
                  <c:v>-2.7619999964372255E-3</c:v>
                </c:pt>
                <c:pt idx="247">
                  <c:v>-4.7930000000633299E-3</c:v>
                </c:pt>
                <c:pt idx="248">
                  <c:v>-4.7930000000633299E-3</c:v>
                </c:pt>
                <c:pt idx="249">
                  <c:v>-3.7929999962216243E-3</c:v>
                </c:pt>
                <c:pt idx="250">
                  <c:v>-1.7929999958141707E-3</c:v>
                </c:pt>
                <c:pt idx="251">
                  <c:v>-1.7929999958141707E-3</c:v>
                </c:pt>
                <c:pt idx="252">
                  <c:v>2.0700000459328294E-4</c:v>
                </c:pt>
                <c:pt idx="253">
                  <c:v>2.0700000459328294E-4</c:v>
                </c:pt>
                <c:pt idx="254">
                  <c:v>1.2070000011590309E-3</c:v>
                </c:pt>
                <c:pt idx="255">
                  <c:v>1.2070000011590309E-3</c:v>
                </c:pt>
                <c:pt idx="256">
                  <c:v>2.2070000050007366E-3</c:v>
                </c:pt>
                <c:pt idx="257">
                  <c:v>3.2070000015664846E-3</c:v>
                </c:pt>
                <c:pt idx="258">
                  <c:v>4.2069999981322326E-3</c:v>
                </c:pt>
                <c:pt idx="259">
                  <c:v>6.2069999985396862E-3</c:v>
                </c:pt>
                <c:pt idx="260">
                  <c:v>7.2070000023813918E-3</c:v>
                </c:pt>
                <c:pt idx="262">
                  <c:v>-1.6899999973247759E-3</c:v>
                </c:pt>
                <c:pt idx="263">
                  <c:v>-6.900000007590279E-4</c:v>
                </c:pt>
                <c:pt idx="264">
                  <c:v>4.3000000005122274E-5</c:v>
                </c:pt>
                <c:pt idx="265">
                  <c:v>4.0430000008200295E-3</c:v>
                </c:pt>
                <c:pt idx="268">
                  <c:v>-3.7579999989247881E-3</c:v>
                </c:pt>
                <c:pt idx="274">
                  <c:v>3.7500000325962901E-4</c:v>
                </c:pt>
                <c:pt idx="280">
                  <c:v>-3.4869999944930896E-3</c:v>
                </c:pt>
                <c:pt idx="283">
                  <c:v>-7.5399999332148582E-4</c:v>
                </c:pt>
                <c:pt idx="284">
                  <c:v>5.2460000079008751E-3</c:v>
                </c:pt>
                <c:pt idx="285">
                  <c:v>5.2460000079008751E-3</c:v>
                </c:pt>
                <c:pt idx="286">
                  <c:v>-6.1169999971752986E-3</c:v>
                </c:pt>
                <c:pt idx="287">
                  <c:v>-5.116999993333593E-3</c:v>
                </c:pt>
                <c:pt idx="288">
                  <c:v>-4.116999996767845E-3</c:v>
                </c:pt>
                <c:pt idx="289">
                  <c:v>-3.1169999929261394E-3</c:v>
                </c:pt>
                <c:pt idx="290">
                  <c:v>8.8300000788876787E-4</c:v>
                </c:pt>
                <c:pt idx="291">
                  <c:v>8.8300000788876787E-4</c:v>
                </c:pt>
                <c:pt idx="292">
                  <c:v>1.8830000044545159E-3</c:v>
                </c:pt>
                <c:pt idx="293">
                  <c:v>1.8830000044545159E-3</c:v>
                </c:pt>
                <c:pt idx="294">
                  <c:v>2.8830000082962215E-3</c:v>
                </c:pt>
                <c:pt idx="295">
                  <c:v>5.6160000021918677E-3</c:v>
                </c:pt>
                <c:pt idx="296">
                  <c:v>5.6160000021918677E-3</c:v>
                </c:pt>
                <c:pt idx="299">
                  <c:v>-8.6509999964619055E-3</c:v>
                </c:pt>
                <c:pt idx="301">
                  <c:v>8.2000005932059139E-5</c:v>
                </c:pt>
                <c:pt idx="303">
                  <c:v>-1.5480000001844019E-3</c:v>
                </c:pt>
                <c:pt idx="304">
                  <c:v>-6.9789999979548156E-3</c:v>
                </c:pt>
                <c:pt idx="305">
                  <c:v>5.1700000040000305E-4</c:v>
                </c:pt>
                <c:pt idx="306">
                  <c:v>1.5169999969657511E-3</c:v>
                </c:pt>
                <c:pt idx="311">
                  <c:v>-2.8000000020256266E-4</c:v>
                </c:pt>
                <c:pt idx="312">
                  <c:v>-5.6429999967804179E-3</c:v>
                </c:pt>
                <c:pt idx="320">
                  <c:v>-9.6699999994598329E-4</c:v>
                </c:pt>
                <c:pt idx="321">
                  <c:v>-1.2339999957475811E-3</c:v>
                </c:pt>
                <c:pt idx="322">
                  <c:v>7.7660000024479814E-3</c:v>
                </c:pt>
                <c:pt idx="323">
                  <c:v>-2.5009999953908846E-3</c:v>
                </c:pt>
                <c:pt idx="324">
                  <c:v>8.4990000032121316E-3</c:v>
                </c:pt>
                <c:pt idx="326">
                  <c:v>-8.1310000023222528E-3</c:v>
                </c:pt>
                <c:pt idx="327">
                  <c:v>-4.1310000015073456E-3</c:v>
                </c:pt>
                <c:pt idx="328">
                  <c:v>-3.13099999766564E-3</c:v>
                </c:pt>
                <c:pt idx="329">
                  <c:v>-1.3100000069243833E-4</c:v>
                </c:pt>
                <c:pt idx="331">
                  <c:v>-1.897999994980637E-3</c:v>
                </c:pt>
                <c:pt idx="332">
                  <c:v>-1.897999994980637E-3</c:v>
                </c:pt>
                <c:pt idx="334">
                  <c:v>-2.9499999800464138E-4</c:v>
                </c:pt>
                <c:pt idx="353">
                  <c:v>-2.5229999955627136E-3</c:v>
                </c:pt>
                <c:pt idx="356">
                  <c:v>-2.0880000010947697E-3</c:v>
                </c:pt>
                <c:pt idx="359">
                  <c:v>3.6450000043259934E-3</c:v>
                </c:pt>
                <c:pt idx="366">
                  <c:v>-1.5679000003729016E-2</c:v>
                </c:pt>
                <c:pt idx="367">
                  <c:v>-9.6790000025066547E-3</c:v>
                </c:pt>
                <c:pt idx="368">
                  <c:v>-3.6790000012842938E-3</c:v>
                </c:pt>
                <c:pt idx="370">
                  <c:v>4.3210000003455207E-3</c:v>
                </c:pt>
                <c:pt idx="372">
                  <c:v>4.2400000529596582E-4</c:v>
                </c:pt>
                <c:pt idx="374">
                  <c:v>8.4239999996498227E-3</c:v>
                </c:pt>
                <c:pt idx="377">
                  <c:v>-8.4300000162329525E-4</c:v>
                </c:pt>
                <c:pt idx="380">
                  <c:v>1.7910000024130568E-3</c:v>
                </c:pt>
                <c:pt idx="381">
                  <c:v>9.7909999967669137E-3</c:v>
                </c:pt>
                <c:pt idx="382">
                  <c:v>9.7909999967669137E-3</c:v>
                </c:pt>
                <c:pt idx="383">
                  <c:v>1.9969999993918464E-3</c:v>
                </c:pt>
                <c:pt idx="392">
                  <c:v>3.2000000064726919E-3</c:v>
                </c:pt>
                <c:pt idx="396">
                  <c:v>3.0700000206707045E-4</c:v>
                </c:pt>
                <c:pt idx="398">
                  <c:v>-3.0560000013792887E-3</c:v>
                </c:pt>
                <c:pt idx="399">
                  <c:v>-9.59999997576233E-4</c:v>
                </c:pt>
                <c:pt idx="400">
                  <c:v>-9.59999997576233E-4</c:v>
                </c:pt>
                <c:pt idx="401">
                  <c:v>1.0400000028312206E-3</c:v>
                </c:pt>
                <c:pt idx="402">
                  <c:v>1.0400000028312206E-3</c:v>
                </c:pt>
                <c:pt idx="403">
                  <c:v>3.0400000032386743E-3</c:v>
                </c:pt>
                <c:pt idx="404">
                  <c:v>3.0400000032386743E-3</c:v>
                </c:pt>
                <c:pt idx="405">
                  <c:v>4.0399999998044223E-3</c:v>
                </c:pt>
                <c:pt idx="406">
                  <c:v>8.0400000006193295E-3</c:v>
                </c:pt>
                <c:pt idx="407">
                  <c:v>9.0400000044610351E-3</c:v>
                </c:pt>
                <c:pt idx="408">
                  <c:v>9.0400000044610351E-3</c:v>
                </c:pt>
                <c:pt idx="409">
                  <c:v>-2.4939999930211343E-3</c:v>
                </c:pt>
                <c:pt idx="411">
                  <c:v>-1.1240000021643937E-3</c:v>
                </c:pt>
                <c:pt idx="413">
                  <c:v>-1.2879999994765967E-3</c:v>
                </c:pt>
                <c:pt idx="414">
                  <c:v>-2.5549999991199002E-3</c:v>
                </c:pt>
                <c:pt idx="416">
                  <c:v>-2.7919999993173406E-3</c:v>
                </c:pt>
                <c:pt idx="417">
                  <c:v>-2.9560000039055012E-3</c:v>
                </c:pt>
                <c:pt idx="421">
                  <c:v>-4.2229999962728471E-3</c:v>
                </c:pt>
                <c:pt idx="423">
                  <c:v>-4.8529999985476024E-3</c:v>
                </c:pt>
                <c:pt idx="424">
                  <c:v>-2.749999999650754E-3</c:v>
                </c:pt>
                <c:pt idx="432">
                  <c:v>-5.3449999977601692E-3</c:v>
                </c:pt>
                <c:pt idx="441">
                  <c:v>-1.0301999995135702E-2</c:v>
                </c:pt>
                <c:pt idx="442">
                  <c:v>-6.5019999965443276E-3</c:v>
                </c:pt>
                <c:pt idx="466">
                  <c:v>-7.4820000008912757E-3</c:v>
                </c:pt>
                <c:pt idx="467">
                  <c:v>-5.3820000030100346E-3</c:v>
                </c:pt>
                <c:pt idx="468">
                  <c:v>-7.7179999934742227E-3</c:v>
                </c:pt>
                <c:pt idx="469">
                  <c:v>-7.7789999995729886E-3</c:v>
                </c:pt>
                <c:pt idx="471">
                  <c:v>-1.0092999997141305E-2</c:v>
                </c:pt>
                <c:pt idx="473">
                  <c:v>-1.6476000004331581E-2</c:v>
                </c:pt>
                <c:pt idx="475">
                  <c:v>-4.531999999016989E-3</c:v>
                </c:pt>
                <c:pt idx="482">
                  <c:v>-1.1322999991534743E-2</c:v>
                </c:pt>
                <c:pt idx="483">
                  <c:v>-2.6752999998279847E-2</c:v>
                </c:pt>
                <c:pt idx="485">
                  <c:v>-9.6699999921838753E-3</c:v>
                </c:pt>
                <c:pt idx="488">
                  <c:v>-9.9929999996675178E-3</c:v>
                </c:pt>
                <c:pt idx="489">
                  <c:v>-1.0088000002724584E-2</c:v>
                </c:pt>
                <c:pt idx="490">
                  <c:v>-1.0051000004750676E-2</c:v>
                </c:pt>
                <c:pt idx="492">
                  <c:v>-1.0246999998344108E-2</c:v>
                </c:pt>
                <c:pt idx="495">
                  <c:v>-1.0332999998354353E-2</c:v>
                </c:pt>
                <c:pt idx="497">
                  <c:v>-9.8619999989750795E-3</c:v>
                </c:pt>
                <c:pt idx="499">
                  <c:v>-9.9960000006831251E-3</c:v>
                </c:pt>
                <c:pt idx="501">
                  <c:v>-1.0868999997910578E-2</c:v>
                </c:pt>
                <c:pt idx="502">
                  <c:v>-1.0954999997920822E-2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D5-4571-ABAC-300A278149E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(2)'!$O$21:$O$991</c:f>
              <c:numCache>
                <c:formatCode>General</c:formatCode>
                <c:ptCount val="971"/>
                <c:pt idx="472">
                  <c:v>-7.7261611717876801E-3</c:v>
                </c:pt>
                <c:pt idx="473">
                  <c:v>-7.753629673740766E-3</c:v>
                </c:pt>
                <c:pt idx="474">
                  <c:v>-7.7832111373825515E-3</c:v>
                </c:pt>
                <c:pt idx="475">
                  <c:v>-7.9025934727940412E-3</c:v>
                </c:pt>
                <c:pt idx="476">
                  <c:v>-7.9517198320562914E-3</c:v>
                </c:pt>
                <c:pt idx="477">
                  <c:v>-8.0779692929560526E-3</c:v>
                </c:pt>
                <c:pt idx="478">
                  <c:v>-8.0784975333782275E-3</c:v>
                </c:pt>
                <c:pt idx="479">
                  <c:v>-8.0827234567556264E-3</c:v>
                </c:pt>
                <c:pt idx="480">
                  <c:v>-8.0864211397108487E-3</c:v>
                </c:pt>
                <c:pt idx="481">
                  <c:v>-8.0885341013995464E-3</c:v>
                </c:pt>
                <c:pt idx="482">
                  <c:v>-8.0911753035104207E-3</c:v>
                </c:pt>
                <c:pt idx="483">
                  <c:v>-8.0964577077321694E-3</c:v>
                </c:pt>
                <c:pt idx="484">
                  <c:v>-8.0980424289986922E-3</c:v>
                </c:pt>
                <c:pt idx="485">
                  <c:v>-8.2649664024059093E-3</c:v>
                </c:pt>
                <c:pt idx="486">
                  <c:v>-8.2802853746489751E-3</c:v>
                </c:pt>
                <c:pt idx="487">
                  <c:v>-8.448794069322715E-3</c:v>
                </c:pt>
                <c:pt idx="488">
                  <c:v>-8.6141333214634075E-3</c:v>
                </c:pt>
                <c:pt idx="489">
                  <c:v>-8.6484689489047632E-3</c:v>
                </c:pt>
                <c:pt idx="490">
                  <c:v>-8.8074693159793591E-3</c:v>
                </c:pt>
                <c:pt idx="491">
                  <c:v>-8.8275424520219987E-3</c:v>
                </c:pt>
                <c:pt idx="492">
                  <c:v>-8.9617155192543811E-3</c:v>
                </c:pt>
                <c:pt idx="493">
                  <c:v>-8.9654132022096052E-3</c:v>
                </c:pt>
                <c:pt idx="494">
                  <c:v>-8.9849580978300682E-3</c:v>
                </c:pt>
                <c:pt idx="495">
                  <c:v>-9.1846329774121181E-3</c:v>
                </c:pt>
                <c:pt idx="496">
                  <c:v>-9.2934505043801123E-3</c:v>
                </c:pt>
                <c:pt idx="497">
                  <c:v>-9.3129954000005788E-3</c:v>
                </c:pt>
                <c:pt idx="498">
                  <c:v>-9.3325402956210435E-3</c:v>
                </c:pt>
                <c:pt idx="499">
                  <c:v>-9.343633344486714E-3</c:v>
                </c:pt>
                <c:pt idx="500">
                  <c:v>-9.4891635807958525E-3</c:v>
                </c:pt>
                <c:pt idx="501">
                  <c:v>-9.4920689031178125E-3</c:v>
                </c:pt>
                <c:pt idx="502">
                  <c:v>-9.4984077881839109E-3</c:v>
                </c:pt>
                <c:pt idx="503">
                  <c:v>-9.6558234339919804E-3</c:v>
                </c:pt>
                <c:pt idx="504">
                  <c:v>-9.6729912477126583E-3</c:v>
                </c:pt>
                <c:pt idx="505">
                  <c:v>-9.6753683296124451E-3</c:v>
                </c:pt>
                <c:pt idx="506">
                  <c:v>-9.67589657003462E-3</c:v>
                </c:pt>
                <c:pt idx="507">
                  <c:v>-9.6830278157339789E-3</c:v>
                </c:pt>
                <c:pt idx="508">
                  <c:v>4.6309670241458517E-3</c:v>
                </c:pt>
                <c:pt idx="509">
                  <c:v>2.3568920066836252E-3</c:v>
                </c:pt>
                <c:pt idx="510">
                  <c:v>2.1831009077881384E-3</c:v>
                </c:pt>
                <c:pt idx="511">
                  <c:v>2.1434828761250331E-3</c:v>
                </c:pt>
                <c:pt idx="512">
                  <c:v>1.9902931536943608E-3</c:v>
                </c:pt>
                <c:pt idx="513">
                  <c:v>1.8318210270419407E-3</c:v>
                </c:pt>
                <c:pt idx="514">
                  <c:v>1.816502054798874E-3</c:v>
                </c:pt>
                <c:pt idx="515">
                  <c:v>1.8106914101549514E-3</c:v>
                </c:pt>
                <c:pt idx="516">
                  <c:v>1.6923655555878114E-3</c:v>
                </c:pt>
                <c:pt idx="517">
                  <c:v>1.6268637432381447E-3</c:v>
                </c:pt>
                <c:pt idx="518">
                  <c:v>1.6236943007050964E-3</c:v>
                </c:pt>
                <c:pt idx="519">
                  <c:v>1.4842388292509662E-3</c:v>
                </c:pt>
                <c:pt idx="520">
                  <c:v>1.4784281846070444E-3</c:v>
                </c:pt>
                <c:pt idx="521">
                  <c:v>1.4493749613874339E-3</c:v>
                </c:pt>
                <c:pt idx="522">
                  <c:v>1.3252384621763717E-3</c:v>
                </c:pt>
                <c:pt idx="523">
                  <c:v>1.3004111623341592E-3</c:v>
                </c:pt>
                <c:pt idx="524">
                  <c:v>1.3004111623341592E-3</c:v>
                </c:pt>
                <c:pt idx="525">
                  <c:v>1.2998829219119847E-3</c:v>
                </c:pt>
                <c:pt idx="526">
                  <c:v>1.2951287581124118E-3</c:v>
                </c:pt>
                <c:pt idx="527">
                  <c:v>1.2951287581124118E-3</c:v>
                </c:pt>
                <c:pt idx="528">
                  <c:v>1.2946005176902374E-3</c:v>
                </c:pt>
                <c:pt idx="529">
                  <c:v>1.2761121029141215E-3</c:v>
                </c:pt>
                <c:pt idx="530">
                  <c:v>1.1662380951017771E-3</c:v>
                </c:pt>
                <c:pt idx="531">
                  <c:v>1.1662380951017771E-3</c:v>
                </c:pt>
                <c:pt idx="532">
                  <c:v>1.1562015270804573E-3</c:v>
                </c:pt>
                <c:pt idx="533">
                  <c:v>1.15091912285871E-3</c:v>
                </c:pt>
                <c:pt idx="534">
                  <c:v>1.15091912285871E-3</c:v>
                </c:pt>
                <c:pt idx="535">
                  <c:v>1.1408825548373898E-3</c:v>
                </c:pt>
                <c:pt idx="536">
                  <c:v>1.1260918230164975E-3</c:v>
                </c:pt>
                <c:pt idx="537">
                  <c:v>1.1165834954173521E-3</c:v>
                </c:pt>
                <c:pt idx="538">
                  <c:v>1.0019553238054353E-3</c:v>
                </c:pt>
                <c:pt idx="539">
                  <c:v>9.5758312834275756E-4</c:v>
                </c:pt>
                <c:pt idx="540">
                  <c:v>9.1373917330225471E-4</c:v>
                </c:pt>
                <c:pt idx="541">
                  <c:v>8.0280868464556064E-4</c:v>
                </c:pt>
                <c:pt idx="542">
                  <c:v>7.8854619324684279E-4</c:v>
                </c:pt>
                <c:pt idx="543">
                  <c:v>7.4945640200591284E-4</c:v>
                </c:pt>
                <c:pt idx="544">
                  <c:v>7.4470223820633993E-4</c:v>
                </c:pt>
                <c:pt idx="545">
                  <c:v>6.3429998997182073E-4</c:v>
                </c:pt>
                <c:pt idx="546">
                  <c:v>6.2003749857310287E-4</c:v>
                </c:pt>
                <c:pt idx="547">
                  <c:v>5.9996436253046325E-4</c:v>
                </c:pt>
                <c:pt idx="548">
                  <c:v>5.9996436253046325E-4</c:v>
                </c:pt>
                <c:pt idx="549">
                  <c:v>5.9521019873089078E-4</c:v>
                </c:pt>
                <c:pt idx="550">
                  <c:v>5.9521019873089078E-4</c:v>
                </c:pt>
                <c:pt idx="551">
                  <c:v>5.9045603493131787E-4</c:v>
                </c:pt>
                <c:pt idx="552">
                  <c:v>5.8992779450914344E-4</c:v>
                </c:pt>
                <c:pt idx="553">
                  <c:v>5.7936298606564877E-4</c:v>
                </c:pt>
                <c:pt idx="554">
                  <c:v>5.6562873508910535E-4</c:v>
                </c:pt>
                <c:pt idx="555">
                  <c:v>4.3568159123412139E-4</c:v>
                </c:pt>
                <c:pt idx="556">
                  <c:v>4.2617326363497601E-4</c:v>
                </c:pt>
                <c:pt idx="557">
                  <c:v>2.6717289656038147E-4</c:v>
                </c:pt>
                <c:pt idx="558">
                  <c:v>2.5766456896123609E-4</c:v>
                </c:pt>
                <c:pt idx="559">
                  <c:v>2.5713632853906123E-4</c:v>
                </c:pt>
                <c:pt idx="560">
                  <c:v>2.5713632853906123E-4</c:v>
                </c:pt>
                <c:pt idx="561">
                  <c:v>2.5713632853906123E-4</c:v>
                </c:pt>
                <c:pt idx="562">
                  <c:v>2.5713632853906123E-4</c:v>
                </c:pt>
                <c:pt idx="563">
                  <c:v>2.5291040516166362E-4</c:v>
                </c:pt>
                <c:pt idx="564">
                  <c:v>2.5291040516166362E-4</c:v>
                </c:pt>
                <c:pt idx="565">
                  <c:v>1.277174251062517E-4</c:v>
                </c:pt>
                <c:pt idx="566">
                  <c:v>1.0289012526403917E-4</c:v>
                </c:pt>
                <c:pt idx="567">
                  <c:v>7.8591065844001509E-5</c:v>
                </c:pt>
                <c:pt idx="568">
                  <c:v>5.9574410645711184E-5</c:v>
                </c:pt>
                <c:pt idx="569">
                  <c:v>-7.0372733209273213E-5</c:v>
                </c:pt>
                <c:pt idx="570">
                  <c:v>-8.0409301230593023E-5</c:v>
                </c:pt>
                <c:pt idx="571">
                  <c:v>-9.9954196851058212E-5</c:v>
                </c:pt>
                <c:pt idx="572">
                  <c:v>-9.9954196851058212E-5</c:v>
                </c:pt>
                <c:pt idx="573">
                  <c:v>-1.0946252445020359E-4</c:v>
                </c:pt>
                <c:pt idx="574">
                  <c:v>-1.0999076487237802E-4</c:v>
                </c:pt>
                <c:pt idx="575">
                  <c:v>-4.2376557564416948E-4</c:v>
                </c:pt>
                <c:pt idx="576">
                  <c:v>-4.5281879886378005E-4</c:v>
                </c:pt>
                <c:pt idx="577">
                  <c:v>-5.6269280667612439E-4</c:v>
                </c:pt>
                <c:pt idx="578">
                  <c:v>-5.6269280667612439E-4</c:v>
                </c:pt>
                <c:pt idx="579">
                  <c:v>-5.9702843411748208E-4</c:v>
                </c:pt>
                <c:pt idx="580">
                  <c:v>-6.1181916593837458E-4</c:v>
                </c:pt>
                <c:pt idx="581">
                  <c:v>-6.1657332973794727E-4</c:v>
                </c:pt>
                <c:pt idx="582">
                  <c:v>-6.1657332973794727E-4</c:v>
                </c:pt>
                <c:pt idx="583">
                  <c:v>-6.1657332973794727E-4</c:v>
                </c:pt>
                <c:pt idx="584">
                  <c:v>-6.1657332973794727E-4</c:v>
                </c:pt>
                <c:pt idx="585">
                  <c:v>-6.3136406155883977E-4</c:v>
                </c:pt>
                <c:pt idx="586">
                  <c:v>-6.3136406155883977E-4</c:v>
                </c:pt>
                <c:pt idx="587">
                  <c:v>-6.3136406155883977E-4</c:v>
                </c:pt>
                <c:pt idx="588">
                  <c:v>-6.3136406155883977E-4</c:v>
                </c:pt>
                <c:pt idx="589">
                  <c:v>-6.3611822535841224E-4</c:v>
                </c:pt>
                <c:pt idx="590">
                  <c:v>-8.0040099665475433E-4</c:v>
                </c:pt>
                <c:pt idx="591">
                  <c:v>-8.2470005607479199E-4</c:v>
                </c:pt>
                <c:pt idx="592">
                  <c:v>-9.2506573628799139E-4</c:v>
                </c:pt>
                <c:pt idx="593">
                  <c:v>-9.2981990008756386E-4</c:v>
                </c:pt>
                <c:pt idx="594">
                  <c:v>-9.5887312330717421E-4</c:v>
                </c:pt>
                <c:pt idx="595">
                  <c:v>-9.5887312330717421E-4</c:v>
                </c:pt>
                <c:pt idx="596">
                  <c:v>-9.7419209555024157E-4</c:v>
                </c:pt>
                <c:pt idx="597">
                  <c:v>-9.7419209555024157E-4</c:v>
                </c:pt>
                <c:pt idx="598">
                  <c:v>-9.8422866357156138E-4</c:v>
                </c:pt>
                <c:pt idx="599">
                  <c:v>-9.8422866357156138E-4</c:v>
                </c:pt>
                <c:pt idx="600">
                  <c:v>-1.1231558946035163E-3</c:v>
                </c:pt>
                <c:pt idx="601">
                  <c:v>-1.1231558946035163E-3</c:v>
                </c:pt>
                <c:pt idx="602">
                  <c:v>-1.157491522044874E-3</c:v>
                </c:pt>
                <c:pt idx="603">
                  <c:v>-1.1622456858444465E-3</c:v>
                </c:pt>
                <c:pt idx="604">
                  <c:v>-1.1675280900661938E-3</c:v>
                </c:pt>
                <c:pt idx="605">
                  <c:v>-1.1675280900661938E-3</c:v>
                </c:pt>
                <c:pt idx="606">
                  <c:v>-1.1675280900661938E-3</c:v>
                </c:pt>
                <c:pt idx="607">
                  <c:v>-1.3122659657420707E-3</c:v>
                </c:pt>
                <c:pt idx="608">
                  <c:v>-1.4760204966162379E-3</c:v>
                </c:pt>
                <c:pt idx="609">
                  <c:v>-1.6498115955117252E-3</c:v>
                </c:pt>
                <c:pt idx="610">
                  <c:v>-1.6498115955117252E-3</c:v>
                </c:pt>
                <c:pt idx="611">
                  <c:v>-1.6498115955117252E-3</c:v>
                </c:pt>
                <c:pt idx="612">
                  <c:v>-1.6793930591535102E-3</c:v>
                </c:pt>
                <c:pt idx="613">
                  <c:v>-1.8288850986289597E-3</c:v>
                </c:pt>
                <c:pt idx="614">
                  <c:v>-1.8484299942494249E-3</c:v>
                </c:pt>
                <c:pt idx="615">
                  <c:v>-1.9989785145692238E-3</c:v>
                </c:pt>
                <c:pt idx="616">
                  <c:v>-2.0169386889231648E-3</c:v>
                </c:pt>
                <c:pt idx="617">
                  <c:v>-2.0238058144114363E-3</c:v>
                </c:pt>
                <c:pt idx="618">
                  <c:v>-2.0269752569444847E-3</c:v>
                </c:pt>
                <c:pt idx="619">
                  <c:v>-2.0327859015884069E-3</c:v>
                </c:pt>
                <c:pt idx="620">
                  <c:v>-2.03648358454363E-3</c:v>
                </c:pt>
                <c:pt idx="621">
                  <c:v>-2.1532247178442459E-3</c:v>
                </c:pt>
                <c:pt idx="622">
                  <c:v>-2.166430728398614E-3</c:v>
                </c:pt>
                <c:pt idx="623">
                  <c:v>-2.1711848921981869E-3</c:v>
                </c:pt>
                <c:pt idx="624">
                  <c:v>-2.1812214602195067E-3</c:v>
                </c:pt>
                <c:pt idx="625">
                  <c:v>-2.1875603452856033E-3</c:v>
                </c:pt>
                <c:pt idx="626">
                  <c:v>-2.196012192040399E-3</c:v>
                </c:pt>
                <c:pt idx="627">
                  <c:v>-2.2055205196395444E-3</c:v>
                </c:pt>
                <c:pt idx="628">
                  <c:v>-2.2071052409060685E-3</c:v>
                </c:pt>
                <c:pt idx="629">
                  <c:v>-2.3365241443388781E-3</c:v>
                </c:pt>
                <c:pt idx="630">
                  <c:v>-2.3793116185350316E-3</c:v>
                </c:pt>
                <c:pt idx="631">
                  <c:v>-2.3808963398015558E-3</c:v>
                </c:pt>
                <c:pt idx="632">
                  <c:v>-2.3840657823346041E-3</c:v>
                </c:pt>
                <c:pt idx="633">
                  <c:v>-2.384594022756779E-3</c:v>
                </c:pt>
                <c:pt idx="634">
                  <c:v>-2.4057236396437683E-3</c:v>
                </c:pt>
                <c:pt idx="635">
                  <c:v>-2.5108434836565402E-3</c:v>
                </c:pt>
                <c:pt idx="636">
                  <c:v>-2.5203518112556856E-3</c:v>
                </c:pt>
                <c:pt idx="637">
                  <c:v>-2.5446508706757232E-3</c:v>
                </c:pt>
                <c:pt idx="638">
                  <c:v>-2.5541591982748682E-3</c:v>
                </c:pt>
                <c:pt idx="639">
                  <c:v>-2.5594416024966155E-3</c:v>
                </c:pt>
                <c:pt idx="640">
                  <c:v>-2.5641957662961884E-3</c:v>
                </c:pt>
                <c:pt idx="641">
                  <c:v>-3.9196606895965536E-3</c:v>
                </c:pt>
                <c:pt idx="642">
                  <c:v>-3.9196606895965536E-3</c:v>
                </c:pt>
                <c:pt idx="643">
                  <c:v>-3.9196606895965536E-3</c:v>
                </c:pt>
                <c:pt idx="644">
                  <c:v>-3.9196606895965536E-3</c:v>
                </c:pt>
                <c:pt idx="645">
                  <c:v>-3.9196606895965536E-3</c:v>
                </c:pt>
                <c:pt idx="646">
                  <c:v>-3.9196606895965536E-3</c:v>
                </c:pt>
                <c:pt idx="647">
                  <c:v>-3.9196606895965536E-3</c:v>
                </c:pt>
                <c:pt idx="648">
                  <c:v>-3.9196606895965536E-3</c:v>
                </c:pt>
                <c:pt idx="649">
                  <c:v>-3.9196606895965536E-3</c:v>
                </c:pt>
                <c:pt idx="650">
                  <c:v>-3.9196606895965536E-3</c:v>
                </c:pt>
                <c:pt idx="651">
                  <c:v>-3.9196606895965536E-3</c:v>
                </c:pt>
                <c:pt idx="652">
                  <c:v>-3.9196606895965536E-3</c:v>
                </c:pt>
                <c:pt idx="653">
                  <c:v>-3.9196606895965536E-3</c:v>
                </c:pt>
                <c:pt idx="654">
                  <c:v>-4.6079579596902311E-3</c:v>
                </c:pt>
                <c:pt idx="655">
                  <c:v>-5.3105177211826256E-3</c:v>
                </c:pt>
                <c:pt idx="656">
                  <c:v>-6.3479819103338022E-3</c:v>
                </c:pt>
                <c:pt idx="657">
                  <c:v>-6.5318095772506088E-3</c:v>
                </c:pt>
                <c:pt idx="658">
                  <c:v>-6.5318095772506088E-3</c:v>
                </c:pt>
                <c:pt idx="659">
                  <c:v>-6.6807733763038831E-3</c:v>
                </c:pt>
                <c:pt idx="660">
                  <c:v>-6.7108830803678434E-3</c:v>
                </c:pt>
                <c:pt idx="661">
                  <c:v>-6.7108830803678434E-3</c:v>
                </c:pt>
                <c:pt idx="662">
                  <c:v>-6.7108830803678434E-3</c:v>
                </c:pt>
                <c:pt idx="663">
                  <c:v>-6.7108830803678434E-3</c:v>
                </c:pt>
                <c:pt idx="664">
                  <c:v>-6.7203914079669884E-3</c:v>
                </c:pt>
                <c:pt idx="665">
                  <c:v>-6.7203914079669884E-3</c:v>
                </c:pt>
                <c:pt idx="666">
                  <c:v>-6.7203914079669884E-3</c:v>
                </c:pt>
                <c:pt idx="667">
                  <c:v>-6.7351821397878811E-3</c:v>
                </c:pt>
                <c:pt idx="668">
                  <c:v>-6.8889001026407283E-3</c:v>
                </c:pt>
                <c:pt idx="669">
                  <c:v>-6.8894283430629031E-3</c:v>
                </c:pt>
                <c:pt idx="670">
                  <c:v>-6.8894283430629031E-3</c:v>
                </c:pt>
                <c:pt idx="671">
                  <c:v>-6.8894283430629031E-3</c:v>
                </c:pt>
                <c:pt idx="672">
                  <c:v>-7.0584652781588179E-3</c:v>
                </c:pt>
                <c:pt idx="673">
                  <c:v>-7.0611064802696914E-3</c:v>
                </c:pt>
                <c:pt idx="674">
                  <c:v>-7.0711430482910112E-3</c:v>
                </c:pt>
                <c:pt idx="675">
                  <c:v>-7.0727277695575358E-3</c:v>
                </c:pt>
                <c:pt idx="676">
                  <c:v>-7.0774819333571078E-3</c:v>
                </c:pt>
                <c:pt idx="677">
                  <c:v>-7.2422929450756245E-3</c:v>
                </c:pt>
                <c:pt idx="678">
                  <c:v>-7.2422929450756245E-3</c:v>
                </c:pt>
                <c:pt idx="679">
                  <c:v>-7.2576119173186921E-3</c:v>
                </c:pt>
                <c:pt idx="680">
                  <c:v>-7.2724026491395848E-3</c:v>
                </c:pt>
                <c:pt idx="681">
                  <c:v>-7.2824392171609046E-3</c:v>
                </c:pt>
                <c:pt idx="682">
                  <c:v>-7.3717118485084341E-3</c:v>
                </c:pt>
                <c:pt idx="683">
                  <c:v>-7.3859743399071519E-3</c:v>
                </c:pt>
                <c:pt idx="684">
                  <c:v>-7.3923132249732485E-3</c:v>
                </c:pt>
                <c:pt idx="685">
                  <c:v>-7.3970673887728215E-3</c:v>
                </c:pt>
                <c:pt idx="686">
                  <c:v>-7.4108016397493644E-3</c:v>
                </c:pt>
                <c:pt idx="687">
                  <c:v>-7.4118581205937142E-3</c:v>
                </c:pt>
                <c:pt idx="688">
                  <c:v>-7.4166122843932871E-3</c:v>
                </c:pt>
                <c:pt idx="689">
                  <c:v>-7.4314030162141789E-3</c:v>
                </c:pt>
                <c:pt idx="690">
                  <c:v>-7.4361571800137518E-3</c:v>
                </c:pt>
                <c:pt idx="691">
                  <c:v>-7.4430243055020233E-3</c:v>
                </c:pt>
                <c:pt idx="692">
                  <c:v>-7.4562303160563915E-3</c:v>
                </c:pt>
                <c:pt idx="693">
                  <c:v>-7.5713867280904831E-3</c:v>
                </c:pt>
                <c:pt idx="694">
                  <c:v>-7.5808950556896289E-3</c:v>
                </c:pt>
                <c:pt idx="695">
                  <c:v>-7.5808950556896289E-3</c:v>
                </c:pt>
                <c:pt idx="696">
                  <c:v>-7.5830080173783275E-3</c:v>
                </c:pt>
                <c:pt idx="697">
                  <c:v>-7.6009681917322686E-3</c:v>
                </c:pt>
                <c:pt idx="698">
                  <c:v>-7.6057223555318415E-3</c:v>
                </c:pt>
                <c:pt idx="699">
                  <c:v>-7.6152306831309864E-3</c:v>
                </c:pt>
                <c:pt idx="700">
                  <c:v>-7.6152306831309864E-3</c:v>
                </c:pt>
                <c:pt idx="701">
                  <c:v>-7.7261611717876801E-3</c:v>
                </c:pt>
                <c:pt idx="702">
                  <c:v>-7.735141258964651E-3</c:v>
                </c:pt>
                <c:pt idx="703">
                  <c:v>-7.739895422764223E-3</c:v>
                </c:pt>
                <c:pt idx="704">
                  <c:v>-7.7451778269859708E-3</c:v>
                </c:pt>
                <c:pt idx="705">
                  <c:v>-7.753629673740766E-3</c:v>
                </c:pt>
                <c:pt idx="706">
                  <c:v>-7.9390420619240981E-3</c:v>
                </c:pt>
                <c:pt idx="707">
                  <c:v>-7.9480221491010673E-3</c:v>
                </c:pt>
                <c:pt idx="708">
                  <c:v>-7.9485503895232422E-3</c:v>
                </c:pt>
                <c:pt idx="709">
                  <c:v>-7.958058717122388E-3</c:v>
                </c:pt>
                <c:pt idx="710">
                  <c:v>-7.9744341702098036E-3</c:v>
                </c:pt>
                <c:pt idx="711">
                  <c:v>-8.0927600247769453E-3</c:v>
                </c:pt>
                <c:pt idx="712">
                  <c:v>-8.1022683523760894E-3</c:v>
                </c:pt>
                <c:pt idx="713">
                  <c:v>-8.1318498160178748E-3</c:v>
                </c:pt>
                <c:pt idx="714">
                  <c:v>-8.1434711053057184E-3</c:v>
                </c:pt>
                <c:pt idx="715">
                  <c:v>-8.2961325873142176E-3</c:v>
                </c:pt>
                <c:pt idx="716">
                  <c:v>-8.3204316467342561E-3</c:v>
                </c:pt>
                <c:pt idx="717">
                  <c:v>-8.4207973269474542E-3</c:v>
                </c:pt>
                <c:pt idx="718">
                  <c:v>-8.4308338949687749E-3</c:v>
                </c:pt>
                <c:pt idx="719">
                  <c:v>-8.4403422225679189E-3</c:v>
                </c:pt>
                <c:pt idx="720">
                  <c:v>-8.4836579371862474E-3</c:v>
                </c:pt>
                <c:pt idx="721">
                  <c:v>-8.4878838605636463E-3</c:v>
                </c:pt>
                <c:pt idx="722">
                  <c:v>-8.4910533030966937E-3</c:v>
                </c:pt>
                <c:pt idx="723">
                  <c:v>-9.1846329774121181E-3</c:v>
                </c:pt>
                <c:pt idx="724">
                  <c:v>-9.343633344486714E-3</c:v>
                </c:pt>
                <c:pt idx="725">
                  <c:v>-9.662162319058077E-3</c:v>
                </c:pt>
                <c:pt idx="726">
                  <c:v>-9.8296145328874672E-3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D5-4571-ABAC-300A278149E3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(2)'!$P$21:$P$991</c:f>
              <c:numCache>
                <c:formatCode>0.00E+00</c:formatCode>
                <c:ptCount val="971"/>
                <c:pt idx="0">
                  <c:v>-8.811218586546642E-3</c:v>
                </c:pt>
                <c:pt idx="1">
                  <c:v>-6.0736529371745365E-3</c:v>
                </c:pt>
                <c:pt idx="2">
                  <c:v>-4.9467886773745043E-3</c:v>
                </c:pt>
                <c:pt idx="3">
                  <c:v>-4.5699732638622877E-3</c:v>
                </c:pt>
                <c:pt idx="4">
                  <c:v>-9.6966611377426594E-4</c:v>
                </c:pt>
                <c:pt idx="5">
                  <c:v>-9.5926973688881918E-4</c:v>
                </c:pt>
                <c:pt idx="6">
                  <c:v>-9.4262993716935856E-4</c:v>
                </c:pt>
                <c:pt idx="7">
                  <c:v>-9.3749344184910479E-4</c:v>
                </c:pt>
                <c:pt idx="8">
                  <c:v>-9.266926324359593E-4</c:v>
                </c:pt>
                <c:pt idx="9">
                  <c:v>-9.2216234244395148E-4</c:v>
                </c:pt>
                <c:pt idx="10">
                  <c:v>-8.1867212001968755E-4</c:v>
                </c:pt>
                <c:pt idx="11">
                  <c:v>-8.0268513853798786E-4</c:v>
                </c:pt>
                <c:pt idx="12">
                  <c:v>-7.9897572981149937E-4</c:v>
                </c:pt>
                <c:pt idx="13">
                  <c:v>-7.9369028407071519E-4</c:v>
                </c:pt>
                <c:pt idx="14">
                  <c:v>-7.8316777935186817E-4</c:v>
                </c:pt>
                <c:pt idx="15">
                  <c:v>-7.8264334765262107E-4</c:v>
                </c:pt>
                <c:pt idx="16">
                  <c:v>-7.789768418557454E-4</c:v>
                </c:pt>
                <c:pt idx="17">
                  <c:v>-7.6024536417677673E-4</c:v>
                </c:pt>
                <c:pt idx="18">
                  <c:v>-7.5507927245070498E-4</c:v>
                </c:pt>
                <c:pt idx="19">
                  <c:v>-6.3688625650829694E-4</c:v>
                </c:pt>
                <c:pt idx="20">
                  <c:v>-6.3354829683029846E-4</c:v>
                </c:pt>
                <c:pt idx="21">
                  <c:v>-6.3259604566803774E-4</c:v>
                </c:pt>
                <c:pt idx="22">
                  <c:v>-6.3212016202072096E-4</c:v>
                </c:pt>
                <c:pt idx="23">
                  <c:v>-6.1980379970286831E-4</c:v>
                </c:pt>
                <c:pt idx="24">
                  <c:v>-6.1886090331473372E-4</c:v>
                </c:pt>
                <c:pt idx="25">
                  <c:v>-6.1509576933055777E-4</c:v>
                </c:pt>
                <c:pt idx="26">
                  <c:v>-6.1462585338397659E-4</c:v>
                </c:pt>
                <c:pt idx="27">
                  <c:v>-6.0619494680026666E-4</c:v>
                </c:pt>
                <c:pt idx="28">
                  <c:v>-6.0572809534865794E-4</c:v>
                </c:pt>
                <c:pt idx="29">
                  <c:v>-5.8995111307335517E-4</c:v>
                </c:pt>
                <c:pt idx="30">
                  <c:v>-5.8580606252125968E-4</c:v>
                </c:pt>
                <c:pt idx="31">
                  <c:v>-4.8515582705218219E-4</c:v>
                </c:pt>
                <c:pt idx="32">
                  <c:v>-4.7253656425588129E-4</c:v>
                </c:pt>
                <c:pt idx="33">
                  <c:v>-4.5429089098700736E-4</c:v>
                </c:pt>
                <c:pt idx="34">
                  <c:v>-4.4324927809709271E-4</c:v>
                </c:pt>
                <c:pt idx="35">
                  <c:v>-3.5840570605490737E-4</c:v>
                </c:pt>
                <c:pt idx="36">
                  <c:v>-3.5395799679413054E-4</c:v>
                </c:pt>
                <c:pt idx="37">
                  <c:v>-3.4806384656259327E-4</c:v>
                </c:pt>
                <c:pt idx="38">
                  <c:v>-3.3712360443271969E-4</c:v>
                </c:pt>
                <c:pt idx="39">
                  <c:v>-3.3676142967779777E-4</c:v>
                </c:pt>
                <c:pt idx="40">
                  <c:v>-3.3350911489790928E-4</c:v>
                </c:pt>
                <c:pt idx="41">
                  <c:v>-3.3350911489790928E-4</c:v>
                </c:pt>
                <c:pt idx="42">
                  <c:v>-3.3026986454395553E-4</c:v>
                </c:pt>
                <c:pt idx="43">
                  <c:v>-3.2454345508985192E-4</c:v>
                </c:pt>
                <c:pt idx="44">
                  <c:v>-3.2134049480793913E-4</c:v>
                </c:pt>
                <c:pt idx="45">
                  <c:v>-3.1497376752191763E-4</c:v>
                </c:pt>
                <c:pt idx="46">
                  <c:v>-2.5677161690948556E-4</c:v>
                </c:pt>
                <c:pt idx="47">
                  <c:v>-2.5677161690948556E-4</c:v>
                </c:pt>
                <c:pt idx="48">
                  <c:v>-2.5095649871848636E-4</c:v>
                </c:pt>
                <c:pt idx="49">
                  <c:v>-2.407475421906333E-4</c:v>
                </c:pt>
                <c:pt idx="50">
                  <c:v>-2.3916731198499527E-4</c:v>
                </c:pt>
                <c:pt idx="51">
                  <c:v>-2.3916731198499527E-4</c:v>
                </c:pt>
                <c:pt idx="52">
                  <c:v>-2.388517498114949E-4</c:v>
                </c:pt>
                <c:pt idx="53">
                  <c:v>-2.3601894826439962E-4</c:v>
                </c:pt>
                <c:pt idx="54">
                  <c:v>-2.3319921114323908E-4</c:v>
                </c:pt>
                <c:pt idx="55">
                  <c:v>-2.3319921114323908E-4</c:v>
                </c:pt>
                <c:pt idx="56">
                  <c:v>-2.3319921114323908E-4</c:v>
                </c:pt>
                <c:pt idx="57">
                  <c:v>-2.3288671346471105E-4</c:v>
                </c:pt>
                <c:pt idx="58">
                  <c:v>-2.3288671346471105E-4</c:v>
                </c:pt>
                <c:pt idx="59">
                  <c:v>-2.3039253844801325E-4</c:v>
                </c:pt>
                <c:pt idx="60">
                  <c:v>-2.3039253844801325E-4</c:v>
                </c:pt>
                <c:pt idx="61">
                  <c:v>-2.3039253844801325E-4</c:v>
                </c:pt>
                <c:pt idx="62">
                  <c:v>-2.3008149237236687E-4</c:v>
                </c:pt>
                <c:pt idx="63">
                  <c:v>-2.2174421565094278E-4</c:v>
                </c:pt>
                <c:pt idx="64">
                  <c:v>-2.1868617388742676E-4</c:v>
                </c:pt>
                <c:pt idx="65">
                  <c:v>-2.1594772652763791E-4</c:v>
                </c:pt>
                <c:pt idx="66">
                  <c:v>-2.1594772652763791E-4</c:v>
                </c:pt>
                <c:pt idx="67">
                  <c:v>-2.0751166032970461E-4</c:v>
                </c:pt>
                <c:pt idx="68">
                  <c:v>-2.0751166032970461E-4</c:v>
                </c:pt>
                <c:pt idx="69">
                  <c:v>-2.0751166032970461E-4</c:v>
                </c:pt>
                <c:pt idx="70">
                  <c:v>-1.4510148245494889E-4</c:v>
                </c:pt>
                <c:pt idx="71">
                  <c:v>-1.4378737944427777E-4</c:v>
                </c:pt>
                <c:pt idx="72">
                  <c:v>-1.3908999547213935E-4</c:v>
                </c:pt>
                <c:pt idx="73">
                  <c:v>-1.3908999547213935E-4</c:v>
                </c:pt>
                <c:pt idx="74">
                  <c:v>-1.3908999547213935E-4</c:v>
                </c:pt>
                <c:pt idx="75">
                  <c:v>-1.3676090012497226E-4</c:v>
                </c:pt>
                <c:pt idx="76">
                  <c:v>-1.3418833888075943E-4</c:v>
                </c:pt>
                <c:pt idx="77">
                  <c:v>-1.295983735218622E-4</c:v>
                </c:pt>
                <c:pt idx="78">
                  <c:v>-1.295983735218622E-4</c:v>
                </c:pt>
                <c:pt idx="79">
                  <c:v>-1.2732298748131568E-4</c:v>
                </c:pt>
                <c:pt idx="80">
                  <c:v>-1.2481010324445906E-4</c:v>
                </c:pt>
                <c:pt idx="81">
                  <c:v>-1.2481010324445906E-4</c:v>
                </c:pt>
                <c:pt idx="82">
                  <c:v>-1.2256229765866366E-4</c:v>
                </c:pt>
                <c:pt idx="83">
                  <c:v>-1.2231334792850952E-4</c:v>
                </c:pt>
                <c:pt idx="84">
                  <c:v>-1.20327556498803E-4</c:v>
                </c:pt>
                <c:pt idx="85">
                  <c:v>-1.20327556498803E-4</c:v>
                </c:pt>
                <c:pt idx="86">
                  <c:v>-7.2320180119000239E-5</c:v>
                </c:pt>
                <c:pt idx="87">
                  <c:v>-7.2106230147214468E-5</c:v>
                </c:pt>
                <c:pt idx="88">
                  <c:v>-7.0187938415550762E-5</c:v>
                </c:pt>
                <c:pt idx="89">
                  <c:v>-7.0187938415550762E-5</c:v>
                </c:pt>
                <c:pt idx="90">
                  <c:v>-6.8071825633008378E-5</c:v>
                </c:pt>
                <c:pt idx="91">
                  <c:v>-6.7019817587077334E-5</c:v>
                </c:pt>
                <c:pt idx="92">
                  <c:v>-6.6181114356095782E-5</c:v>
                </c:pt>
                <c:pt idx="93">
                  <c:v>-6.5658235311556008E-5</c:v>
                </c:pt>
                <c:pt idx="94">
                  <c:v>-6.4303467505117922E-5</c:v>
                </c:pt>
                <c:pt idx="95">
                  <c:v>-6.4095646523276852E-5</c:v>
                </c:pt>
                <c:pt idx="96">
                  <c:v>-6.0382449304888622E-5</c:v>
                </c:pt>
                <c:pt idx="97">
                  <c:v>-6.017769281801989E-5</c:v>
                </c:pt>
                <c:pt idx="98">
                  <c:v>-5.8545447334596614E-5</c:v>
                </c:pt>
                <c:pt idx="99">
                  <c:v>-5.8545447334596614E-5</c:v>
                </c:pt>
                <c:pt idx="100">
                  <c:v>-5.8545447334596614E-5</c:v>
                </c:pt>
                <c:pt idx="101">
                  <c:v>-5.8545447334596614E-5</c:v>
                </c:pt>
                <c:pt idx="102">
                  <c:v>-5.8545447334596614E-5</c:v>
                </c:pt>
                <c:pt idx="103">
                  <c:v>-5.8545447334596614E-5</c:v>
                </c:pt>
                <c:pt idx="104">
                  <c:v>-5.8545447334596614E-5</c:v>
                </c:pt>
                <c:pt idx="105">
                  <c:v>-5.6721509790239334E-5</c:v>
                </c:pt>
                <c:pt idx="106">
                  <c:v>-5.6721509790239334E-5</c:v>
                </c:pt>
                <c:pt idx="107">
                  <c:v>-5.1130585240315397E-5</c:v>
                </c:pt>
                <c:pt idx="108">
                  <c:v>-5.1130585240315397E-5</c:v>
                </c:pt>
                <c:pt idx="109">
                  <c:v>-4.9360357002578705E-5</c:v>
                </c:pt>
                <c:pt idx="110">
                  <c:v>-4.5666111430302979E-5</c:v>
                </c:pt>
                <c:pt idx="111">
                  <c:v>-4.5666111430302979E-5</c:v>
                </c:pt>
                <c:pt idx="112">
                  <c:v>-4.393652807325214E-5</c:v>
                </c:pt>
                <c:pt idx="113">
                  <c:v>-3.8639149883837093E-5</c:v>
                </c:pt>
                <c:pt idx="114">
                  <c:v>-6.5025475870186211E-6</c:v>
                </c:pt>
                <c:pt idx="115">
                  <c:v>-4.6328850440298195E-6</c:v>
                </c:pt>
                <c:pt idx="116">
                  <c:v>-4.6328850440298195E-6</c:v>
                </c:pt>
                <c:pt idx="117">
                  <c:v>9.8569912882961748E-7</c:v>
                </c:pt>
                <c:pt idx="118">
                  <c:v>9.8569912882961748E-7</c:v>
                </c:pt>
                <c:pt idx="119">
                  <c:v>9.8569912882961748E-7</c:v>
                </c:pt>
                <c:pt idx="120">
                  <c:v>9.8569912882961748E-7</c:v>
                </c:pt>
                <c:pt idx="121">
                  <c:v>9.8569912882961748E-7</c:v>
                </c:pt>
                <c:pt idx="122">
                  <c:v>2.3189948991934415E-6</c:v>
                </c:pt>
                <c:pt idx="123">
                  <c:v>3.7851121691804061E-6</c:v>
                </c:pt>
                <c:pt idx="124">
                  <c:v>6.3834783744710965E-6</c:v>
                </c:pt>
                <c:pt idx="125">
                  <c:v>2.7533870132550728E-5</c:v>
                </c:pt>
                <c:pt idx="126">
                  <c:v>3.370357657996487E-5</c:v>
                </c:pt>
                <c:pt idx="127">
                  <c:v>3.5616786225122691E-5</c:v>
                </c:pt>
                <c:pt idx="128">
                  <c:v>3.6450327545227247E-5</c:v>
                </c:pt>
                <c:pt idx="129">
                  <c:v>3.8489019866948808E-5</c:v>
                </c:pt>
                <c:pt idx="130">
                  <c:v>4.2933175187538884E-5</c:v>
                </c:pt>
                <c:pt idx="131">
                  <c:v>4.3025996963312458E-5</c:v>
                </c:pt>
                <c:pt idx="132">
                  <c:v>4.3025996963312458E-5</c:v>
                </c:pt>
                <c:pt idx="133">
                  <c:v>4.3025996963312458E-5</c:v>
                </c:pt>
                <c:pt idx="134">
                  <c:v>4.3211156647232393E-5</c:v>
                </c:pt>
                <c:pt idx="135">
                  <c:v>4.3303494555378768E-5</c:v>
                </c:pt>
                <c:pt idx="136">
                  <c:v>4.8713447035138012E-5</c:v>
                </c:pt>
                <c:pt idx="137">
                  <c:v>4.9447230815385572E-5</c:v>
                </c:pt>
                <c:pt idx="138">
                  <c:v>6.1013009683964595E-5</c:v>
                </c:pt>
                <c:pt idx="139">
                  <c:v>6.1065831735888617E-5</c:v>
                </c:pt>
                <c:pt idx="140">
                  <c:v>6.1838807809660282E-5</c:v>
                </c:pt>
                <c:pt idx="141">
                  <c:v>6.1939129369608983E-5</c:v>
                </c:pt>
                <c:pt idx="142">
                  <c:v>6.2038805772721378E-5</c:v>
                </c:pt>
                <c:pt idx="143">
                  <c:v>6.2431059816808163E-5</c:v>
                </c:pt>
                <c:pt idx="144">
                  <c:v>6.2479365770878181E-5</c:v>
                </c:pt>
                <c:pt idx="145">
                  <c:v>6.4887807862760687E-5</c:v>
                </c:pt>
                <c:pt idx="146">
                  <c:v>6.5606428816888772E-5</c:v>
                </c:pt>
                <c:pt idx="147">
                  <c:v>6.6166422326035732E-5</c:v>
                </c:pt>
                <c:pt idx="148">
                  <c:v>6.6166422326035732E-5</c:v>
                </c:pt>
                <c:pt idx="149">
                  <c:v>6.6266824366542279E-5</c:v>
                </c:pt>
                <c:pt idx="150">
                  <c:v>6.6266824366542279E-5</c:v>
                </c:pt>
                <c:pt idx="151">
                  <c:v>6.9665721509073127E-5</c:v>
                </c:pt>
                <c:pt idx="152">
                  <c:v>6.9662893206280476E-5</c:v>
                </c:pt>
                <c:pt idx="153">
                  <c:v>6.9662893206280476E-5</c:v>
                </c:pt>
                <c:pt idx="154">
                  <c:v>6.9662893206280476E-5</c:v>
                </c:pt>
                <c:pt idx="155">
                  <c:v>6.9662893206280476E-5</c:v>
                </c:pt>
                <c:pt idx="156">
                  <c:v>6.9656763888242427E-5</c:v>
                </c:pt>
                <c:pt idx="157">
                  <c:v>6.9653457295409783E-5</c:v>
                </c:pt>
                <c:pt idx="158">
                  <c:v>6.9559987081866252E-5</c:v>
                </c:pt>
                <c:pt idx="159">
                  <c:v>6.9559987081866252E-5</c:v>
                </c:pt>
                <c:pt idx="160">
                  <c:v>6.9503211967899872E-5</c:v>
                </c:pt>
                <c:pt idx="161">
                  <c:v>6.9495389277213245E-5</c:v>
                </c:pt>
                <c:pt idx="162">
                  <c:v>6.9348290893793727E-5</c:v>
                </c:pt>
                <c:pt idx="163">
                  <c:v>6.909256340783156E-5</c:v>
                </c:pt>
                <c:pt idx="164">
                  <c:v>6.9006433985907645E-5</c:v>
                </c:pt>
                <c:pt idx="165">
                  <c:v>6.8961191870623237E-5</c:v>
                </c:pt>
                <c:pt idx="166">
                  <c:v>6.8153206523775535E-5</c:v>
                </c:pt>
                <c:pt idx="167">
                  <c:v>6.0366452950824212E-5</c:v>
                </c:pt>
                <c:pt idx="168">
                  <c:v>6.0366452950824212E-5</c:v>
                </c:pt>
                <c:pt idx="169">
                  <c:v>6.0366452950824212E-5</c:v>
                </c:pt>
                <c:pt idx="170">
                  <c:v>5.9922583735087814E-5</c:v>
                </c:pt>
                <c:pt idx="171">
                  <c:v>5.8708314479617783E-5</c:v>
                </c:pt>
                <c:pt idx="172">
                  <c:v>5.8166139326906063E-5</c:v>
                </c:pt>
                <c:pt idx="173">
                  <c:v>5.5866794456711771E-5</c:v>
                </c:pt>
                <c:pt idx="174">
                  <c:v>5.5799939915505221E-5</c:v>
                </c:pt>
                <c:pt idx="175">
                  <c:v>5.3430918435085724E-5</c:v>
                </c:pt>
                <c:pt idx="176">
                  <c:v>5.3430918435085724E-5</c:v>
                </c:pt>
                <c:pt idx="177">
                  <c:v>5.3430918435085724E-5</c:v>
                </c:pt>
                <c:pt idx="178">
                  <c:v>5.2772615051843009E-5</c:v>
                </c:pt>
                <c:pt idx="179">
                  <c:v>5.2772615051843009E-5</c:v>
                </c:pt>
                <c:pt idx="180">
                  <c:v>5.2025844373378242E-5</c:v>
                </c:pt>
                <c:pt idx="181">
                  <c:v>4.9849080614451234E-5</c:v>
                </c:pt>
                <c:pt idx="182">
                  <c:v>4.9122551895771564E-5</c:v>
                </c:pt>
                <c:pt idx="183">
                  <c:v>3.9483971853308456E-5</c:v>
                </c:pt>
                <c:pt idx="184">
                  <c:v>3.4560127004553515E-5</c:v>
                </c:pt>
                <c:pt idx="185">
                  <c:v>3.2508444503681117E-5</c:v>
                </c:pt>
                <c:pt idx="186">
                  <c:v>3.151627245766178E-5</c:v>
                </c:pt>
                <c:pt idx="187">
                  <c:v>2.9720153200702131E-5</c:v>
                </c:pt>
                <c:pt idx="188">
                  <c:v>2.9378784097563695E-5</c:v>
                </c:pt>
                <c:pt idx="189">
                  <c:v>2.7533632921046487E-5</c:v>
                </c:pt>
                <c:pt idx="190">
                  <c:v>2.6477590348235124E-5</c:v>
                </c:pt>
                <c:pt idx="191">
                  <c:v>2.6477590348235124E-5</c:v>
                </c:pt>
                <c:pt idx="192">
                  <c:v>2.1998824876424614E-5</c:v>
                </c:pt>
                <c:pt idx="193">
                  <c:v>1.9613112423566499E-5</c:v>
                </c:pt>
                <c:pt idx="194">
                  <c:v>1.7299254477396158E-5</c:v>
                </c:pt>
                <c:pt idx="195">
                  <c:v>1.7299254477396158E-5</c:v>
                </c:pt>
                <c:pt idx="196">
                  <c:v>-1.4873139818138287E-5</c:v>
                </c:pt>
                <c:pt idx="197">
                  <c:v>-1.6366114858322532E-5</c:v>
                </c:pt>
                <c:pt idx="198">
                  <c:v>-1.6366114858322532E-5</c:v>
                </c:pt>
                <c:pt idx="199">
                  <c:v>-1.9560853983879877E-5</c:v>
                </c:pt>
                <c:pt idx="200">
                  <c:v>-1.9560853983879877E-5</c:v>
                </c:pt>
                <c:pt idx="201">
                  <c:v>-1.9560853983879877E-5</c:v>
                </c:pt>
                <c:pt idx="202">
                  <c:v>-2.2641158251554766E-5</c:v>
                </c:pt>
                <c:pt idx="203">
                  <c:v>-2.4200907024294368E-5</c:v>
                </c:pt>
                <c:pt idx="204">
                  <c:v>-2.4375018889532987E-5</c:v>
                </c:pt>
                <c:pt idx="205">
                  <c:v>-2.5773720222968652E-5</c:v>
                </c:pt>
                <c:pt idx="206">
                  <c:v>-2.9315634535097615E-5</c:v>
                </c:pt>
                <c:pt idx="207">
                  <c:v>-6.8072254451038874E-5</c:v>
                </c:pt>
                <c:pt idx="208">
                  <c:v>-7.2320615498898063E-5</c:v>
                </c:pt>
                <c:pt idx="209">
                  <c:v>-7.5765755629397802E-5</c:v>
                </c:pt>
                <c:pt idx="210">
                  <c:v>-7.8158240916663402E-5</c:v>
                </c:pt>
                <c:pt idx="211">
                  <c:v>-8.3890786250672409E-5</c:v>
                </c:pt>
                <c:pt idx="212">
                  <c:v>-8.612464343677015E-5</c:v>
                </c:pt>
                <c:pt idx="213">
                  <c:v>-8.612464343677015E-5</c:v>
                </c:pt>
                <c:pt idx="214">
                  <c:v>-8.814890513163373E-5</c:v>
                </c:pt>
                <c:pt idx="215">
                  <c:v>-9.0186231252432046E-5</c:v>
                </c:pt>
                <c:pt idx="216">
                  <c:v>-9.2236621799165043E-5</c:v>
                </c:pt>
                <c:pt idx="217">
                  <c:v>-9.8932306137280545E-5</c:v>
                </c:pt>
                <c:pt idx="218">
                  <c:v>-1.0528815378379043E-4</c:v>
                </c:pt>
                <c:pt idx="219">
                  <c:v>-1.4933424937408897E-4</c:v>
                </c:pt>
                <c:pt idx="220">
                  <c:v>-1.533394661190405E-4</c:v>
                </c:pt>
                <c:pt idx="221">
                  <c:v>-1.5414486427667567E-4</c:v>
                </c:pt>
                <c:pt idx="222">
                  <c:v>-1.5441365290763892E-4</c:v>
                </c:pt>
                <c:pt idx="223">
                  <c:v>-1.5656976836687112E-4</c:v>
                </c:pt>
                <c:pt idx="224">
                  <c:v>-1.686129182478256E-4</c:v>
                </c:pt>
                <c:pt idx="225">
                  <c:v>-1.6972323381925588E-4</c:v>
                </c:pt>
                <c:pt idx="226">
                  <c:v>-1.7195160684415191E-4</c:v>
                </c:pt>
                <c:pt idx="227">
                  <c:v>-1.7728536346040647E-4</c:v>
                </c:pt>
                <c:pt idx="228">
                  <c:v>-1.8697530214055078E-4</c:v>
                </c:pt>
                <c:pt idx="229">
                  <c:v>-2.3570563745268179E-4</c:v>
                </c:pt>
                <c:pt idx="230">
                  <c:v>-2.4138140767272445E-4</c:v>
                </c:pt>
                <c:pt idx="231">
                  <c:v>-2.4138140767272445E-4</c:v>
                </c:pt>
                <c:pt idx="232">
                  <c:v>-2.5612357150636347E-4</c:v>
                </c:pt>
                <c:pt idx="233">
                  <c:v>-2.56447843625247E-4</c:v>
                </c:pt>
                <c:pt idx="234">
                  <c:v>-2.5677227703333963E-4</c:v>
                </c:pt>
                <c:pt idx="235">
                  <c:v>-2.6658027875833704E-4</c:v>
                </c:pt>
                <c:pt idx="236">
                  <c:v>-2.7187056744060705E-4</c:v>
                </c:pt>
                <c:pt idx="237">
                  <c:v>-2.7453119554581278E-4</c:v>
                </c:pt>
                <c:pt idx="238">
                  <c:v>-3.7567118904553124E-4</c:v>
                </c:pt>
                <c:pt idx="239">
                  <c:v>-3.9327720407543183E-4</c:v>
                </c:pt>
                <c:pt idx="240">
                  <c:v>-3.9327720407543183E-4</c:v>
                </c:pt>
                <c:pt idx="241">
                  <c:v>-4.0064884984829631E-4</c:v>
                </c:pt>
                <c:pt idx="242">
                  <c:v>-4.0768622357131488E-4</c:v>
                </c:pt>
                <c:pt idx="243">
                  <c:v>-4.1477585499807227E-4</c:v>
                </c:pt>
                <c:pt idx="244">
                  <c:v>-4.9663814506265501E-4</c:v>
                </c:pt>
                <c:pt idx="245">
                  <c:v>-5.0092037520395219E-4</c:v>
                </c:pt>
                <c:pt idx="246">
                  <c:v>-5.0478817255849532E-4</c:v>
                </c:pt>
                <c:pt idx="247">
                  <c:v>-5.1299642545881026E-4</c:v>
                </c:pt>
                <c:pt idx="248">
                  <c:v>-5.1299642545881026E-4</c:v>
                </c:pt>
                <c:pt idx="249">
                  <c:v>-5.1299642545881026E-4</c:v>
                </c:pt>
                <c:pt idx="250">
                  <c:v>-5.1299642545881026E-4</c:v>
                </c:pt>
                <c:pt idx="251">
                  <c:v>-5.1299642545881026E-4</c:v>
                </c:pt>
                <c:pt idx="252">
                  <c:v>-5.1299642545881026E-4</c:v>
                </c:pt>
                <c:pt idx="253">
                  <c:v>-5.1299642545881026E-4</c:v>
                </c:pt>
                <c:pt idx="254">
                  <c:v>-5.1299642545881026E-4</c:v>
                </c:pt>
                <c:pt idx="255">
                  <c:v>-5.1299642545881026E-4</c:v>
                </c:pt>
                <c:pt idx="256">
                  <c:v>-5.1299642545881026E-4</c:v>
                </c:pt>
                <c:pt idx="257">
                  <c:v>-5.1299642545881026E-4</c:v>
                </c:pt>
                <c:pt idx="258">
                  <c:v>-5.1299642545881026E-4</c:v>
                </c:pt>
                <c:pt idx="259">
                  <c:v>-5.1299642545881026E-4</c:v>
                </c:pt>
                <c:pt idx="260">
                  <c:v>-5.1299642545881026E-4</c:v>
                </c:pt>
                <c:pt idx="261">
                  <c:v>-5.2082637435520282E-4</c:v>
                </c:pt>
                <c:pt idx="262">
                  <c:v>-5.2126290376359975E-4</c:v>
                </c:pt>
                <c:pt idx="263">
                  <c:v>-5.2126290376359975E-4</c:v>
                </c:pt>
                <c:pt idx="264">
                  <c:v>-5.251989264535797E-4</c:v>
                </c:pt>
                <c:pt idx="265">
                  <c:v>-5.251989264535797E-4</c:v>
                </c:pt>
                <c:pt idx="266">
                  <c:v>-5.3002736266544203E-4</c:v>
                </c:pt>
                <c:pt idx="267">
                  <c:v>-5.3002736266544203E-4</c:v>
                </c:pt>
                <c:pt idx="268">
                  <c:v>-5.3708538107912819E-4</c:v>
                </c:pt>
                <c:pt idx="269">
                  <c:v>-5.3841335627415293E-4</c:v>
                </c:pt>
                <c:pt idx="270">
                  <c:v>-5.5491107102750316E-4</c:v>
                </c:pt>
                <c:pt idx="271">
                  <c:v>-5.589574155364875E-4</c:v>
                </c:pt>
                <c:pt idx="272">
                  <c:v>-6.3259701387156334E-4</c:v>
                </c:pt>
                <c:pt idx="273">
                  <c:v>-6.3259701387156334E-4</c:v>
                </c:pt>
                <c:pt idx="274">
                  <c:v>-6.3307305913618255E-4</c:v>
                </c:pt>
                <c:pt idx="275">
                  <c:v>-6.4310726750048148E-4</c:v>
                </c:pt>
                <c:pt idx="276">
                  <c:v>-6.4598724860193038E-4</c:v>
                </c:pt>
                <c:pt idx="277">
                  <c:v>-6.5466203037543576E-4</c:v>
                </c:pt>
                <c:pt idx="278">
                  <c:v>-6.5708096610870887E-4</c:v>
                </c:pt>
                <c:pt idx="279">
                  <c:v>-6.6582252161476977E-4</c:v>
                </c:pt>
                <c:pt idx="280">
                  <c:v>-6.6874798627317644E-4</c:v>
                </c:pt>
                <c:pt idx="281">
                  <c:v>-6.7021289600670221E-4</c:v>
                </c:pt>
                <c:pt idx="282">
                  <c:v>-6.7070152182962899E-4</c:v>
                </c:pt>
                <c:pt idx="283">
                  <c:v>-6.7314707028239885E-4</c:v>
                </c:pt>
                <c:pt idx="284">
                  <c:v>-6.7314707028239885E-4</c:v>
                </c:pt>
                <c:pt idx="285">
                  <c:v>-6.7314707028239885E-4</c:v>
                </c:pt>
                <c:pt idx="286">
                  <c:v>-6.7363666384057997E-4</c:v>
                </c:pt>
                <c:pt idx="287">
                  <c:v>-6.7363666384057997E-4</c:v>
                </c:pt>
                <c:pt idx="288">
                  <c:v>-6.7363666384057997E-4</c:v>
                </c:pt>
                <c:pt idx="289">
                  <c:v>-6.7363666384057997E-4</c:v>
                </c:pt>
                <c:pt idx="290">
                  <c:v>-6.7363666384057997E-4</c:v>
                </c:pt>
                <c:pt idx="291">
                  <c:v>-6.7363666384057997E-4</c:v>
                </c:pt>
                <c:pt idx="292">
                  <c:v>-6.7363666384057997E-4</c:v>
                </c:pt>
                <c:pt idx="293">
                  <c:v>-6.7363666384057997E-4</c:v>
                </c:pt>
                <c:pt idx="294">
                  <c:v>-6.7363666384057997E-4</c:v>
                </c:pt>
                <c:pt idx="295">
                  <c:v>-6.7805026387861875E-4</c:v>
                </c:pt>
                <c:pt idx="296">
                  <c:v>-6.7805026387861875E-4</c:v>
                </c:pt>
                <c:pt idx="297">
                  <c:v>-6.7903283806837163E-4</c:v>
                </c:pt>
                <c:pt idx="298">
                  <c:v>-6.7952436709706166E-4</c:v>
                </c:pt>
                <c:pt idx="299">
                  <c:v>-6.8247692834259215E-4</c:v>
                </c:pt>
                <c:pt idx="300">
                  <c:v>-6.8395538636967994E-4</c:v>
                </c:pt>
                <c:pt idx="301">
                  <c:v>-6.8691665723250039E-4</c:v>
                </c:pt>
                <c:pt idx="302">
                  <c:v>-6.9136945054834337E-4</c:v>
                </c:pt>
                <c:pt idx="303">
                  <c:v>-6.918650118072602E-4</c:v>
                </c:pt>
                <c:pt idx="304">
                  <c:v>-7.1031416470115829E-4</c:v>
                </c:pt>
                <c:pt idx="305">
                  <c:v>-8.1813797055722392E-4</c:v>
                </c:pt>
                <c:pt idx="306">
                  <c:v>-8.1813797055722392E-4</c:v>
                </c:pt>
                <c:pt idx="307">
                  <c:v>-8.2457147649720103E-4</c:v>
                </c:pt>
                <c:pt idx="308">
                  <c:v>-8.5271838748099643E-4</c:v>
                </c:pt>
                <c:pt idx="309">
                  <c:v>-8.5818125463269206E-4</c:v>
                </c:pt>
                <c:pt idx="310">
                  <c:v>-8.6860513739801294E-4</c:v>
                </c:pt>
                <c:pt idx="311">
                  <c:v>-9.9705977151758616E-4</c:v>
                </c:pt>
                <c:pt idx="312">
                  <c:v>-9.9764646117962794E-4</c:v>
                </c:pt>
                <c:pt idx="313">
                  <c:v>-1.002345784887489E-3</c:v>
                </c:pt>
                <c:pt idx="314">
                  <c:v>-1.0029339261524125E-3</c:v>
                </c:pt>
                <c:pt idx="315">
                  <c:v>-1.0153221505231E-3</c:v>
                </c:pt>
                <c:pt idx="316">
                  <c:v>-1.0194673649891518E-3</c:v>
                </c:pt>
                <c:pt idx="317">
                  <c:v>-1.046903957311919E-3</c:v>
                </c:pt>
                <c:pt idx="318">
                  <c:v>-1.046903957311919E-3</c:v>
                </c:pt>
                <c:pt idx="319">
                  <c:v>-1.0637715873898532E-3</c:v>
                </c:pt>
                <c:pt idx="320">
                  <c:v>-1.2116089120802124E-3</c:v>
                </c:pt>
                <c:pt idx="321">
                  <c:v>-1.2174015348558067E-3</c:v>
                </c:pt>
                <c:pt idx="322">
                  <c:v>-1.2174015348558067E-3</c:v>
                </c:pt>
                <c:pt idx="323">
                  <c:v>-1.2232072220573357E-3</c:v>
                </c:pt>
                <c:pt idx="324">
                  <c:v>-1.2232072220573357E-3</c:v>
                </c:pt>
                <c:pt idx="325">
                  <c:v>-1.2290259736847994E-3</c:v>
                </c:pt>
                <c:pt idx="326">
                  <c:v>-1.2296733080894521E-3</c:v>
                </c:pt>
                <c:pt idx="327">
                  <c:v>-1.2296733080894521E-3</c:v>
                </c:pt>
                <c:pt idx="328">
                  <c:v>-1.2296733080894521E-3</c:v>
                </c:pt>
                <c:pt idx="329">
                  <c:v>-1.2296733080894521E-3</c:v>
                </c:pt>
                <c:pt idx="330">
                  <c:v>-1.2309684607663841E-3</c:v>
                </c:pt>
                <c:pt idx="331">
                  <c:v>-1.2355065757457323E-3</c:v>
                </c:pt>
                <c:pt idx="332">
                  <c:v>-1.2355065757457323E-3</c:v>
                </c:pt>
                <c:pt idx="333">
                  <c:v>-1.2374539015035887E-3</c:v>
                </c:pt>
                <c:pt idx="334">
                  <c:v>-1.2478641548386029E-3</c:v>
                </c:pt>
                <c:pt idx="335">
                  <c:v>-1.2485161666303186E-3</c:v>
                </c:pt>
                <c:pt idx="336">
                  <c:v>-1.2491683397112432E-3</c:v>
                </c:pt>
                <c:pt idx="337">
                  <c:v>-1.2491683397112432E-3</c:v>
                </c:pt>
                <c:pt idx="338">
                  <c:v>-1.2596250443384699E-3</c:v>
                </c:pt>
                <c:pt idx="339">
                  <c:v>-1.2596250443384699E-3</c:v>
                </c:pt>
                <c:pt idx="340">
                  <c:v>-1.2615902731985334E-3</c:v>
                </c:pt>
                <c:pt idx="341">
                  <c:v>-1.2674946693960135E-3</c:v>
                </c:pt>
                <c:pt idx="342">
                  <c:v>-1.2773643617827806E-3</c:v>
                </c:pt>
                <c:pt idx="343">
                  <c:v>-1.2800024087425293E-3</c:v>
                </c:pt>
                <c:pt idx="344">
                  <c:v>-1.2958848836752725E-3</c:v>
                </c:pt>
                <c:pt idx="345">
                  <c:v>-1.3045266809852893E-3</c:v>
                </c:pt>
                <c:pt idx="346">
                  <c:v>-1.4249001531798952E-3</c:v>
                </c:pt>
                <c:pt idx="347">
                  <c:v>-1.4318517197313141E-3</c:v>
                </c:pt>
                <c:pt idx="348">
                  <c:v>-1.4318517197313141E-3</c:v>
                </c:pt>
                <c:pt idx="349">
                  <c:v>-1.4507015133800776E-3</c:v>
                </c:pt>
                <c:pt idx="350">
                  <c:v>-1.4507015133800776E-3</c:v>
                </c:pt>
                <c:pt idx="351">
                  <c:v>-1.4710785548776258E-3</c:v>
                </c:pt>
                <c:pt idx="352">
                  <c:v>-1.4724888680498348E-3</c:v>
                </c:pt>
                <c:pt idx="353">
                  <c:v>-1.4901722178105041E-3</c:v>
                </c:pt>
                <c:pt idx="354">
                  <c:v>-1.4965629009733332E-3</c:v>
                </c:pt>
                <c:pt idx="355">
                  <c:v>-1.5165285741790995E-3</c:v>
                </c:pt>
                <c:pt idx="356">
                  <c:v>-1.676300410133163E-3</c:v>
                </c:pt>
                <c:pt idx="357">
                  <c:v>-1.6778016904192877E-3</c:v>
                </c:pt>
                <c:pt idx="358">
                  <c:v>-1.6830612520308099E-3</c:v>
                </c:pt>
                <c:pt idx="359">
                  <c:v>-1.6830612520308099E-3</c:v>
                </c:pt>
                <c:pt idx="360">
                  <c:v>-1.689835158354391E-3</c:v>
                </c:pt>
                <c:pt idx="361">
                  <c:v>-1.7056917458769375E-3</c:v>
                </c:pt>
                <c:pt idx="362">
                  <c:v>-1.7200994721063077E-3</c:v>
                </c:pt>
                <c:pt idx="363">
                  <c:v>-1.726944506971089E-3</c:v>
                </c:pt>
                <c:pt idx="364">
                  <c:v>-1.9039117902036361E-3</c:v>
                </c:pt>
                <c:pt idx="365">
                  <c:v>-1.9335444142760875E-3</c:v>
                </c:pt>
                <c:pt idx="366">
                  <c:v>-1.9544994351622007E-3</c:v>
                </c:pt>
                <c:pt idx="367">
                  <c:v>-1.9544994351622007E-3</c:v>
                </c:pt>
                <c:pt idx="368">
                  <c:v>-1.9544994351622007E-3</c:v>
                </c:pt>
                <c:pt idx="369">
                  <c:v>-1.9544994351622007E-3</c:v>
                </c:pt>
                <c:pt idx="370">
                  <c:v>-1.9544994351622007E-3</c:v>
                </c:pt>
                <c:pt idx="371">
                  <c:v>-1.956115875943602E-3</c:v>
                </c:pt>
                <c:pt idx="372">
                  <c:v>-1.9698816707927769E-3</c:v>
                </c:pt>
                <c:pt idx="373">
                  <c:v>-1.9698816707927769E-3</c:v>
                </c:pt>
                <c:pt idx="374">
                  <c:v>-1.9698816707927769E-3</c:v>
                </c:pt>
                <c:pt idx="375">
                  <c:v>-1.9715042405641227E-3</c:v>
                </c:pt>
                <c:pt idx="376">
                  <c:v>-1.9723157673836094E-3</c:v>
                </c:pt>
                <c:pt idx="377">
                  <c:v>-1.9771883153739192E-3</c:v>
                </c:pt>
                <c:pt idx="378">
                  <c:v>-1.9918407978140075E-3</c:v>
                </c:pt>
                <c:pt idx="379">
                  <c:v>-1.9918407978140075E-3</c:v>
                </c:pt>
                <c:pt idx="380">
                  <c:v>-2.212747703120424E-3</c:v>
                </c:pt>
                <c:pt idx="381">
                  <c:v>-2.212747703120424E-3</c:v>
                </c:pt>
                <c:pt idx="382">
                  <c:v>-2.212747703120424E-3</c:v>
                </c:pt>
                <c:pt idx="383">
                  <c:v>-2.2454703866689051E-3</c:v>
                </c:pt>
                <c:pt idx="384">
                  <c:v>-2.2627863994356826E-3</c:v>
                </c:pt>
                <c:pt idx="385">
                  <c:v>-2.2627863994356826E-3</c:v>
                </c:pt>
                <c:pt idx="386">
                  <c:v>-2.2636538936107167E-3</c:v>
                </c:pt>
                <c:pt idx="387">
                  <c:v>-2.4783298705832821E-3</c:v>
                </c:pt>
                <c:pt idx="388">
                  <c:v>-2.4810504168094241E-3</c:v>
                </c:pt>
                <c:pt idx="389">
                  <c:v>-2.5238618225063101E-3</c:v>
                </c:pt>
                <c:pt idx="390">
                  <c:v>-2.5238618225063101E-3</c:v>
                </c:pt>
                <c:pt idx="391">
                  <c:v>-2.5293527533241976E-3</c:v>
                </c:pt>
                <c:pt idx="392">
                  <c:v>-2.5293527533241976E-3</c:v>
                </c:pt>
                <c:pt idx="393">
                  <c:v>-2.5486167366775741E-3</c:v>
                </c:pt>
                <c:pt idx="394">
                  <c:v>-2.5661073448491238E-3</c:v>
                </c:pt>
                <c:pt idx="395">
                  <c:v>-2.5827311040024763E-3</c:v>
                </c:pt>
                <c:pt idx="396">
                  <c:v>-2.8219165103453535E-3</c:v>
                </c:pt>
                <c:pt idx="397">
                  <c:v>-2.8219165103453535E-3</c:v>
                </c:pt>
                <c:pt idx="398">
                  <c:v>-2.8228823909379206E-3</c:v>
                </c:pt>
                <c:pt idx="399">
                  <c:v>-2.8306152420899859E-3</c:v>
                </c:pt>
                <c:pt idx="400">
                  <c:v>-2.8306152420899859E-3</c:v>
                </c:pt>
                <c:pt idx="401">
                  <c:v>-2.8306152420899859E-3</c:v>
                </c:pt>
                <c:pt idx="402">
                  <c:v>-2.8306152420899859E-3</c:v>
                </c:pt>
                <c:pt idx="403">
                  <c:v>-2.8306152420899859E-3</c:v>
                </c:pt>
                <c:pt idx="404">
                  <c:v>-2.8306152420899859E-3</c:v>
                </c:pt>
                <c:pt idx="405">
                  <c:v>-2.8306152420899859E-3</c:v>
                </c:pt>
                <c:pt idx="406">
                  <c:v>-2.8306152420899859E-3</c:v>
                </c:pt>
                <c:pt idx="407">
                  <c:v>-2.8306152420899859E-3</c:v>
                </c:pt>
                <c:pt idx="408">
                  <c:v>-2.8306152420899859E-3</c:v>
                </c:pt>
                <c:pt idx="409">
                  <c:v>-2.8480518988570546E-3</c:v>
                </c:pt>
                <c:pt idx="410">
                  <c:v>-2.8509630889283189E-3</c:v>
                </c:pt>
                <c:pt idx="411">
                  <c:v>-2.8577615108835853E-3</c:v>
                </c:pt>
                <c:pt idx="412">
                  <c:v>-2.8704081192548309E-3</c:v>
                </c:pt>
                <c:pt idx="413">
                  <c:v>-2.8850342304170963E-3</c:v>
                </c:pt>
                <c:pt idx="414">
                  <c:v>-2.8938273163490354E-3</c:v>
                </c:pt>
                <c:pt idx="415">
                  <c:v>-3.0915902578706128E-3</c:v>
                </c:pt>
                <c:pt idx="416">
                  <c:v>-3.0915902578706128E-3</c:v>
                </c:pt>
                <c:pt idx="417">
                  <c:v>-3.1199287764976636E-3</c:v>
                </c:pt>
                <c:pt idx="418">
                  <c:v>-3.1229725462987843E-3</c:v>
                </c:pt>
                <c:pt idx="419">
                  <c:v>-3.1229725462987843E-3</c:v>
                </c:pt>
                <c:pt idx="420">
                  <c:v>-3.1229725462987843E-3</c:v>
                </c:pt>
                <c:pt idx="421">
                  <c:v>-3.1290644407096693E-3</c:v>
                </c:pt>
                <c:pt idx="422">
                  <c:v>-3.1290644407096693E-3</c:v>
                </c:pt>
                <c:pt idx="423">
                  <c:v>-3.1392305011978703E-3</c:v>
                </c:pt>
                <c:pt idx="424">
                  <c:v>-3.1585904513025511E-3</c:v>
                </c:pt>
                <c:pt idx="425">
                  <c:v>-3.1596110089369932E-3</c:v>
                </c:pt>
                <c:pt idx="426">
                  <c:v>-3.1698254561879158E-3</c:v>
                </c:pt>
                <c:pt idx="427">
                  <c:v>-3.2273244232514427E-3</c:v>
                </c:pt>
                <c:pt idx="428">
                  <c:v>-3.4848295405158379E-3</c:v>
                </c:pt>
                <c:pt idx="429">
                  <c:v>-3.5116499239703698E-3</c:v>
                </c:pt>
                <c:pt idx="430">
                  <c:v>-3.5245595142329592E-3</c:v>
                </c:pt>
                <c:pt idx="431">
                  <c:v>-3.541808430032576E-3</c:v>
                </c:pt>
                <c:pt idx="432">
                  <c:v>-3.541808430032576E-3</c:v>
                </c:pt>
                <c:pt idx="433">
                  <c:v>-3.541808430032576E-3</c:v>
                </c:pt>
                <c:pt idx="434">
                  <c:v>-3.585111363445778E-3</c:v>
                </c:pt>
                <c:pt idx="435">
                  <c:v>-3.825648125685221E-3</c:v>
                </c:pt>
                <c:pt idx="436">
                  <c:v>-3.8559728401133283E-3</c:v>
                </c:pt>
                <c:pt idx="437">
                  <c:v>-3.8661072071079E-3</c:v>
                </c:pt>
                <c:pt idx="438">
                  <c:v>-3.8672340543311201E-3</c:v>
                </c:pt>
                <c:pt idx="439">
                  <c:v>-3.8875448848038315E-3</c:v>
                </c:pt>
                <c:pt idx="440">
                  <c:v>-3.9158410645213611E-3</c:v>
                </c:pt>
                <c:pt idx="441">
                  <c:v>-3.9169750084697801E-3</c:v>
                </c:pt>
                <c:pt idx="442">
                  <c:v>-3.9169750084697801E-3</c:v>
                </c:pt>
                <c:pt idx="443">
                  <c:v>-3.9169750084697801E-3</c:v>
                </c:pt>
                <c:pt idx="444">
                  <c:v>-3.9192433802342462E-3</c:v>
                </c:pt>
                <c:pt idx="445">
                  <c:v>-3.9305949164091169E-3</c:v>
                </c:pt>
                <c:pt idx="446">
                  <c:v>-4.2019991296247238E-3</c:v>
                </c:pt>
                <c:pt idx="447">
                  <c:v>-4.2243316398525793E-3</c:v>
                </c:pt>
                <c:pt idx="448">
                  <c:v>-4.2255086480198212E-3</c:v>
                </c:pt>
                <c:pt idx="449">
                  <c:v>-4.2538052307963268E-3</c:v>
                </c:pt>
                <c:pt idx="450">
                  <c:v>-4.2549862711937954E-3</c:v>
                </c:pt>
                <c:pt idx="451">
                  <c:v>-4.2585303601214526E-3</c:v>
                </c:pt>
                <c:pt idx="452">
                  <c:v>-4.2679883606537398E-3</c:v>
                </c:pt>
                <c:pt idx="453">
                  <c:v>-4.2904924826000466E-3</c:v>
                </c:pt>
                <c:pt idx="454">
                  <c:v>-4.3011726522781141E-3</c:v>
                </c:pt>
                <c:pt idx="455">
                  <c:v>-4.323762580083647E-3</c:v>
                </c:pt>
                <c:pt idx="456">
                  <c:v>-4.6202698474395038E-3</c:v>
                </c:pt>
                <c:pt idx="457">
                  <c:v>-4.6436688019177363E-3</c:v>
                </c:pt>
                <c:pt idx="458">
                  <c:v>-4.6547728396372414E-3</c:v>
                </c:pt>
                <c:pt idx="459">
                  <c:v>-4.6547728396372414E-3</c:v>
                </c:pt>
                <c:pt idx="460">
                  <c:v>-4.6782575999747E-3</c:v>
                </c:pt>
                <c:pt idx="461">
                  <c:v>-4.6894022825748911E-3</c:v>
                </c:pt>
                <c:pt idx="462">
                  <c:v>-4.6894022825748911E-3</c:v>
                </c:pt>
                <c:pt idx="463">
                  <c:v>-4.7241581762524527E-3</c:v>
                </c:pt>
                <c:pt idx="464">
                  <c:v>-4.7702795574574228E-3</c:v>
                </c:pt>
                <c:pt idx="465">
                  <c:v>-4.7702795574574228E-3</c:v>
                </c:pt>
                <c:pt idx="466">
                  <c:v>-5.0799606853123248E-3</c:v>
                </c:pt>
                <c:pt idx="467">
                  <c:v>-5.0799606853123248E-3</c:v>
                </c:pt>
                <c:pt idx="468">
                  <c:v>-5.4364976233092803E-3</c:v>
                </c:pt>
                <c:pt idx="469">
                  <c:v>-5.4993142134748471E-3</c:v>
                </c:pt>
                <c:pt idx="470">
                  <c:v>-5.9350806928416266E-3</c:v>
                </c:pt>
                <c:pt idx="471">
                  <c:v>-5.9615533357771219E-3</c:v>
                </c:pt>
                <c:pt idx="472">
                  <c:v>-6.3282238307135769E-3</c:v>
                </c:pt>
                <c:pt idx="473">
                  <c:v>-6.4031452574847478E-3</c:v>
                </c:pt>
                <c:pt idx="474">
                  <c:v>-6.4843176094988549E-3</c:v>
                </c:pt>
                <c:pt idx="475">
                  <c:v>-6.8170456720634629E-3</c:v>
                </c:pt>
                <c:pt idx="476">
                  <c:v>-6.9563572255396163E-3</c:v>
                </c:pt>
                <c:pt idx="477">
                  <c:v>-7.3207719263170736E-3</c:v>
                </c:pt>
                <c:pt idx="478">
                  <c:v>-7.3223160287241608E-3</c:v>
                </c:pt>
                <c:pt idx="479">
                  <c:v>-7.3346746543923765E-3</c:v>
                </c:pt>
                <c:pt idx="480">
                  <c:v>-7.3454969195355423E-3</c:v>
                </c:pt>
                <c:pt idx="481">
                  <c:v>-7.3516846194085217E-3</c:v>
                </c:pt>
                <c:pt idx="482">
                  <c:v>-7.3594228732569503E-3</c:v>
                </c:pt>
                <c:pt idx="483">
                  <c:v>-7.3749114776444887E-3</c:v>
                </c:pt>
                <c:pt idx="484">
                  <c:v>-7.3795612041003275E-3</c:v>
                </c:pt>
                <c:pt idx="485">
                  <c:v>-7.8774616894975516E-3</c:v>
                </c:pt>
                <c:pt idx="486">
                  <c:v>-7.9239619377422573E-3</c:v>
                </c:pt>
                <c:pt idx="487">
                  <c:v>-8.4444171872726896E-3</c:v>
                </c:pt>
                <c:pt idx="488">
                  <c:v>-8.9710361029434853E-3</c:v>
                </c:pt>
                <c:pt idx="489">
                  <c:v>-9.0823792965274049E-3</c:v>
                </c:pt>
                <c:pt idx="490">
                  <c:v>-9.6068682249346501E-3</c:v>
                </c:pt>
                <c:pt idx="491">
                  <c:v>-9.6741216378315228E-3</c:v>
                </c:pt>
                <c:pt idx="492">
                  <c:v>-1.012963885727664E-2</c:v>
                </c:pt>
                <c:pt idx="493">
                  <c:v>-1.0142339819127062E-2</c:v>
                </c:pt>
                <c:pt idx="494">
                  <c:v>-1.0209604764038337E-2</c:v>
                </c:pt>
                <c:pt idx="495">
                  <c:v>-1.0909448704137254E-2</c:v>
                </c:pt>
                <c:pt idx="496">
                  <c:v>-1.1300547005605243E-2</c:v>
                </c:pt>
                <c:pt idx="497">
                  <c:v>-1.1371517892673339E-2</c:v>
                </c:pt>
                <c:pt idx="498">
                  <c:v>-1.1442709584668651E-2</c:v>
                </c:pt>
                <c:pt idx="499">
                  <c:v>-1.1483213905253774E-2</c:v>
                </c:pt>
                <c:pt idx="500">
                  <c:v>-1.2021179530792103E-2</c:v>
                </c:pt>
                <c:pt idx="501">
                  <c:v>-1.2032043952656219E-2</c:v>
                </c:pt>
                <c:pt idx="502">
                  <c:v>-1.2055765081181244E-2</c:v>
                </c:pt>
                <c:pt idx="503">
                  <c:v>-1.2652289721453E-2</c:v>
                </c:pt>
                <c:pt idx="504">
                  <c:v>-1.2718213162790769E-2</c:v>
                </c:pt>
                <c:pt idx="505">
                  <c:v>-1.2727354451225732E-2</c:v>
                </c:pt>
                <c:pt idx="506">
                  <c:v>-1.2729386292201047E-2</c:v>
                </c:pt>
                <c:pt idx="507">
                  <c:v>-1.2756831931549157E-2</c:v>
                </c:pt>
                <c:pt idx="508">
                  <c:v>-1.6853110799080341E-2</c:v>
                </c:pt>
                <c:pt idx="509">
                  <c:v>-8.2893452246783524E-3</c:v>
                </c:pt>
                <c:pt idx="510">
                  <c:v>-7.7578282223352566E-3</c:v>
                </c:pt>
                <c:pt idx="511">
                  <c:v>-7.6391052639568375E-3</c:v>
                </c:pt>
                <c:pt idx="512">
                  <c:v>-7.1885793896170206E-3</c:v>
                </c:pt>
                <c:pt idx="513">
                  <c:v>-6.7367922353027384E-3</c:v>
                </c:pt>
                <c:pt idx="514">
                  <c:v>-6.69388890722423E-3</c:v>
                </c:pt>
                <c:pt idx="515">
                  <c:v>-6.6776507146825148E-3</c:v>
                </c:pt>
                <c:pt idx="516">
                  <c:v>-6.3512271985430736E-3</c:v>
                </c:pt>
                <c:pt idx="517">
                  <c:v>-6.1740084423693668E-3</c:v>
                </c:pt>
                <c:pt idx="518">
                  <c:v>-6.1654962440557256E-3</c:v>
                </c:pt>
                <c:pt idx="519">
                  <c:v>-5.7967078656667725E-3</c:v>
                </c:pt>
                <c:pt idx="520">
                  <c:v>-5.7815856331626184E-3</c:v>
                </c:pt>
                <c:pt idx="521">
                  <c:v>-5.7062672105563147E-3</c:v>
                </c:pt>
                <c:pt idx="522">
                  <c:v>-5.3899480619466512E-3</c:v>
                </c:pt>
                <c:pt idx="523">
                  <c:v>-5.3277530958132317E-3</c:v>
                </c:pt>
                <c:pt idx="524">
                  <c:v>-5.3277530958132317E-3</c:v>
                </c:pt>
                <c:pt idx="525">
                  <c:v>-5.3264336696024744E-3</c:v>
                </c:pt>
                <c:pt idx="526">
                  <c:v>-5.314566091720067E-3</c:v>
                </c:pt>
                <c:pt idx="527">
                  <c:v>-5.314566091720067E-3</c:v>
                </c:pt>
                <c:pt idx="528">
                  <c:v>-5.3132482784014013E-3</c:v>
                </c:pt>
                <c:pt idx="529">
                  <c:v>-5.2672264244497877E-3</c:v>
                </c:pt>
                <c:pt idx="530">
                  <c:v>-4.9978012218575571E-3</c:v>
                </c:pt>
                <c:pt idx="531">
                  <c:v>-4.9978012218575571E-3</c:v>
                </c:pt>
                <c:pt idx="532">
                  <c:v>-4.9735380860308973E-3</c:v>
                </c:pt>
                <c:pt idx="533">
                  <c:v>-4.9607914014784971E-3</c:v>
                </c:pt>
                <c:pt idx="534">
                  <c:v>-4.9607914014784971E-3</c:v>
                </c:pt>
                <c:pt idx="535">
                  <c:v>-4.9366171360060353E-3</c:v>
                </c:pt>
                <c:pt idx="536">
                  <c:v>-4.9010980309777651E-3</c:v>
                </c:pt>
                <c:pt idx="537">
                  <c:v>-4.8783310943350039E-3</c:v>
                </c:pt>
                <c:pt idx="538">
                  <c:v>-4.6079754964166676E-3</c:v>
                </c:pt>
                <c:pt idx="539">
                  <c:v>-4.5053607347583851E-3</c:v>
                </c:pt>
                <c:pt idx="540">
                  <c:v>-4.4050853922690232E-3</c:v>
                </c:pt>
                <c:pt idx="541">
                  <c:v>-4.1563387569214377E-3</c:v>
                </c:pt>
                <c:pt idx="542">
                  <c:v>-4.1248730914868852E-3</c:v>
                </c:pt>
                <c:pt idx="543">
                  <c:v>-4.0392365980701853E-3</c:v>
                </c:pt>
                <c:pt idx="544">
                  <c:v>-4.0288815903904446E-3</c:v>
                </c:pt>
                <c:pt idx="545">
                  <c:v>-3.7920896304105374E-3</c:v>
                </c:pt>
                <c:pt idx="546">
                  <c:v>-3.7620131489337111E-3</c:v>
                </c:pt>
                <c:pt idx="547">
                  <c:v>-3.7198824782876767E-3</c:v>
                </c:pt>
                <c:pt idx="548">
                  <c:v>-3.7198824782876767E-3</c:v>
                </c:pt>
                <c:pt idx="549">
                  <c:v>-3.7099382742234398E-3</c:v>
                </c:pt>
                <c:pt idx="550">
                  <c:v>-3.7099382742234398E-3</c:v>
                </c:pt>
                <c:pt idx="551">
                  <c:v>-3.7000071345851373E-3</c:v>
                </c:pt>
                <c:pt idx="552">
                  <c:v>-3.6989044810713714E-3</c:v>
                </c:pt>
                <c:pt idx="553">
                  <c:v>-3.676885281529956E-3</c:v>
                </c:pt>
                <c:pt idx="554">
                  <c:v>-3.6483567730731404E-3</c:v>
                </c:pt>
                <c:pt idx="555">
                  <c:v>-3.3838292848373279E-3</c:v>
                </c:pt>
                <c:pt idx="556">
                  <c:v>-3.3648568381271669E-3</c:v>
                </c:pt>
                <c:pt idx="557">
                  <c:v>-3.0553387824234744E-3</c:v>
                </c:pt>
                <c:pt idx="558">
                  <c:v>-3.037292458351798E-3</c:v>
                </c:pt>
                <c:pt idx="559">
                  <c:v>-3.0362914170397469E-3</c:v>
                </c:pt>
                <c:pt idx="560">
                  <c:v>-3.0362914170397469E-3</c:v>
                </c:pt>
                <c:pt idx="561">
                  <c:v>-3.0362914170397469E-3</c:v>
                </c:pt>
                <c:pt idx="562">
                  <c:v>-3.0362914170397469E-3</c:v>
                </c:pt>
                <c:pt idx="563">
                  <c:v>-3.028288892954862E-3</c:v>
                </c:pt>
                <c:pt idx="564">
                  <c:v>-3.028288892954862E-3</c:v>
                </c:pt>
                <c:pt idx="565">
                  <c:v>-2.7958967459025051E-3</c:v>
                </c:pt>
                <c:pt idx="566">
                  <c:v>-2.7508869837063717E-3</c:v>
                </c:pt>
                <c:pt idx="567">
                  <c:v>-2.7071798736432525E-3</c:v>
                </c:pt>
                <c:pt idx="568">
                  <c:v>-2.6732123721186175E-3</c:v>
                </c:pt>
                <c:pt idx="569">
                  <c:v>-2.446695589206108E-3</c:v>
                </c:pt>
                <c:pt idx="570">
                  <c:v>-2.4296064361097095E-3</c:v>
                </c:pt>
                <c:pt idx="571">
                  <c:v>-2.3964946546478462E-3</c:v>
                </c:pt>
                <c:pt idx="572">
                  <c:v>-2.3964946546478462E-3</c:v>
                </c:pt>
                <c:pt idx="573">
                  <c:v>-2.3804660585816464E-3</c:v>
                </c:pt>
                <c:pt idx="574">
                  <c:v>-2.379577113269899E-3</c:v>
                </c:pt>
                <c:pt idx="575">
                  <c:v>-1.8800458206730318E-3</c:v>
                </c:pt>
                <c:pt idx="576">
                  <c:v>-1.8366715323692505E-3</c:v>
                </c:pt>
                <c:pt idx="577">
                  <c:v>-1.6770494426850916E-3</c:v>
                </c:pt>
                <c:pt idx="578">
                  <c:v>-1.6770494426850916E-3</c:v>
                </c:pt>
                <c:pt idx="579">
                  <c:v>-1.6285985781662729E-3</c:v>
                </c:pt>
                <c:pt idx="580">
                  <c:v>-1.6079374350776074E-3</c:v>
                </c:pt>
                <c:pt idx="581">
                  <c:v>-1.6013232080238468E-3</c:v>
                </c:pt>
                <c:pt idx="582">
                  <c:v>-1.6013232080238468E-3</c:v>
                </c:pt>
                <c:pt idx="583">
                  <c:v>-1.6013232080238468E-3</c:v>
                </c:pt>
                <c:pt idx="584">
                  <c:v>-1.6013232080238468E-3</c:v>
                </c:pt>
                <c:pt idx="585">
                  <c:v>-1.5808291605557785E-3</c:v>
                </c:pt>
                <c:pt idx="586">
                  <c:v>-1.5808291605557785E-3</c:v>
                </c:pt>
                <c:pt idx="587">
                  <c:v>-1.5808291605557785E-3</c:v>
                </c:pt>
                <c:pt idx="588">
                  <c:v>-1.5808291605557785E-3</c:v>
                </c:pt>
                <c:pt idx="589">
                  <c:v>-1.5742686428086381E-3</c:v>
                </c:pt>
                <c:pt idx="590">
                  <c:v>-1.3555920583674915E-3</c:v>
                </c:pt>
                <c:pt idx="591">
                  <c:v>-1.3245719574898835E-3</c:v>
                </c:pt>
                <c:pt idx="592">
                  <c:v>-1.2000615579323484E-3</c:v>
                </c:pt>
                <c:pt idx="593">
                  <c:v>-1.1943081313873986E-3</c:v>
                </c:pt>
                <c:pt idx="594">
                  <c:v>-1.1594321715095591E-3</c:v>
                </c:pt>
                <c:pt idx="595">
                  <c:v>-1.1594321715095591E-3</c:v>
                </c:pt>
                <c:pt idx="596">
                  <c:v>-1.1412394792851648E-3</c:v>
                </c:pt>
                <c:pt idx="597">
                  <c:v>-1.1412394792851648E-3</c:v>
                </c:pt>
                <c:pt idx="598">
                  <c:v>-1.1293936770864494E-3</c:v>
                </c:pt>
                <c:pt idx="599">
                  <c:v>-1.1293936770864494E-3</c:v>
                </c:pt>
                <c:pt idx="600">
                  <c:v>-9.714039238652596E-4</c:v>
                </c:pt>
                <c:pt idx="601">
                  <c:v>-9.714039238652596E-4</c:v>
                </c:pt>
                <c:pt idx="602">
                  <c:v>-9.340763696500103E-4</c:v>
                </c:pt>
                <c:pt idx="603">
                  <c:v>-9.2896164837298102E-4</c:v>
                </c:pt>
                <c:pt idx="604">
                  <c:v>-9.2329394720669909E-4</c:v>
                </c:pt>
                <c:pt idx="605">
                  <c:v>-9.2329394720669909E-4</c:v>
                </c:pt>
                <c:pt idx="606">
                  <c:v>-9.2329394720669909E-4</c:v>
                </c:pt>
                <c:pt idx="607">
                  <c:v>-7.7427437579710105E-4</c:v>
                </c:pt>
                <c:pt idx="608">
                  <c:v>-6.2027548983074931E-4</c:v>
                </c:pt>
                <c:pt idx="609">
                  <c:v>-4.7379195832254403E-4</c:v>
                </c:pt>
                <c:pt idx="610">
                  <c:v>-4.7379195832254403E-4</c:v>
                </c:pt>
                <c:pt idx="611">
                  <c:v>-4.7379195832254403E-4</c:v>
                </c:pt>
                <c:pt idx="612">
                  <c:v>-4.5059728893110111E-4</c:v>
                </c:pt>
                <c:pt idx="613">
                  <c:v>-3.4111817182465873E-4</c:v>
                </c:pt>
                <c:pt idx="614">
                  <c:v>-3.2775947979769946E-4</c:v>
                </c:pt>
                <c:pt idx="615">
                  <c:v>-2.3226220197528215E-4</c:v>
                </c:pt>
                <c:pt idx="616">
                  <c:v>-2.2174421565094278E-4</c:v>
                </c:pt>
                <c:pt idx="617">
                  <c:v>-2.1777190649794885E-4</c:v>
                </c:pt>
                <c:pt idx="618">
                  <c:v>-2.1594772652763791E-4</c:v>
                </c:pt>
                <c:pt idx="619">
                  <c:v>-2.1261847712311598E-4</c:v>
                </c:pt>
                <c:pt idx="620">
                  <c:v>-2.1051002508586439E-4</c:v>
                </c:pt>
                <c:pt idx="621">
                  <c:v>-1.4800670252882361E-4</c:v>
                </c:pt>
                <c:pt idx="622">
                  <c:v>-1.4143215524524118E-4</c:v>
                </c:pt>
                <c:pt idx="623">
                  <c:v>-1.3908999547213935E-4</c:v>
                </c:pt>
                <c:pt idx="624">
                  <c:v>-1.3418833888075943E-4</c:v>
                </c:pt>
                <c:pt idx="625">
                  <c:v>-1.311225555633014E-4</c:v>
                </c:pt>
                <c:pt idx="626">
                  <c:v>-1.270709732561892E-4</c:v>
                </c:pt>
                <c:pt idx="627">
                  <c:v>-1.2256229765866366E-4</c:v>
                </c:pt>
                <c:pt idx="628">
                  <c:v>-1.2181593233582847E-4</c:v>
                </c:pt>
                <c:pt idx="629">
                  <c:v>-6.5762730475859432E-5</c:v>
                </c:pt>
                <c:pt idx="630">
                  <c:v>-4.9360357002578705E-5</c:v>
                </c:pt>
                <c:pt idx="631">
                  <c:v>-4.8773184129096419E-5</c:v>
                </c:pt>
                <c:pt idx="632">
                  <c:v>-4.7603193190776749E-5</c:v>
                </c:pt>
                <c:pt idx="633">
                  <c:v>-4.7408759213288555E-5</c:v>
                </c:pt>
                <c:pt idx="634">
                  <c:v>-3.9763657265198788E-5</c:v>
                </c:pt>
                <c:pt idx="635">
                  <c:v>-5.564813109760947E-6</c:v>
                </c:pt>
                <c:pt idx="636">
                  <c:v>-2.7864481471472164E-6</c:v>
                </c:pt>
                <c:pt idx="637">
                  <c:v>4.0764001526689487E-6</c:v>
                </c:pt>
                <c:pt idx="638">
                  <c:v>6.6689599464330881E-6</c:v>
                </c:pt>
                <c:pt idx="639">
                  <c:v>8.0866904536988064E-6</c:v>
                </c:pt>
                <c:pt idx="640">
                  <c:v>9.3488576828623956E-6</c:v>
                </c:pt>
                <c:pt idx="641">
                  <c:v>-1.6364843343978533E-4</c:v>
                </c:pt>
                <c:pt idx="642">
                  <c:v>-1.6364843343978533E-4</c:v>
                </c:pt>
                <c:pt idx="643">
                  <c:v>-1.6364843343978533E-4</c:v>
                </c:pt>
                <c:pt idx="644">
                  <c:v>-1.6364843343978533E-4</c:v>
                </c:pt>
                <c:pt idx="645">
                  <c:v>-1.6364843343978533E-4</c:v>
                </c:pt>
                <c:pt idx="646">
                  <c:v>-1.6364843343978533E-4</c:v>
                </c:pt>
                <c:pt idx="647">
                  <c:v>-1.6364843343978533E-4</c:v>
                </c:pt>
                <c:pt idx="648">
                  <c:v>-1.6364843343978533E-4</c:v>
                </c:pt>
                <c:pt idx="649">
                  <c:v>-1.6364843343978533E-4</c:v>
                </c:pt>
                <c:pt idx="650">
                  <c:v>-1.6364843343978533E-4</c:v>
                </c:pt>
                <c:pt idx="651">
                  <c:v>-1.6364843343978533E-4</c:v>
                </c:pt>
                <c:pt idx="652">
                  <c:v>-1.6364843343978533E-4</c:v>
                </c:pt>
                <c:pt idx="653">
                  <c:v>-1.6364843343978533E-4</c:v>
                </c:pt>
                <c:pt idx="654">
                  <c:v>-6.5804966942648176E-4</c:v>
                </c:pt>
                <c:pt idx="655">
                  <c:v>-1.4451041313561102E-3</c:v>
                </c:pt>
                <c:pt idx="656">
                  <c:v>-3.1290644407096693E-3</c:v>
                </c:pt>
                <c:pt idx="657">
                  <c:v>-3.4923290866629348E-3</c:v>
                </c:pt>
                <c:pt idx="658">
                  <c:v>-3.4923290866629348E-3</c:v>
                </c:pt>
                <c:pt idx="659">
                  <c:v>-3.80102603399786E-3</c:v>
                </c:pt>
                <c:pt idx="660">
                  <c:v>-3.8649805211738888E-3</c:v>
                </c:pt>
                <c:pt idx="661">
                  <c:v>-3.8649805211738888E-3</c:v>
                </c:pt>
                <c:pt idx="662">
                  <c:v>-3.8649805211738888E-3</c:v>
                </c:pt>
                <c:pt idx="663">
                  <c:v>-3.8649805211738888E-3</c:v>
                </c:pt>
                <c:pt idx="664">
                  <c:v>-3.8852855452350741E-3</c:v>
                </c:pt>
                <c:pt idx="665">
                  <c:v>-3.8852855452350741E-3</c:v>
                </c:pt>
                <c:pt idx="666">
                  <c:v>-3.8852855452350741E-3</c:v>
                </c:pt>
                <c:pt idx="667">
                  <c:v>-3.9169750084697801E-3</c:v>
                </c:pt>
                <c:pt idx="668">
                  <c:v>-4.2538052307963268E-3</c:v>
                </c:pt>
                <c:pt idx="669">
                  <c:v>-4.2549862711937954E-3</c:v>
                </c:pt>
                <c:pt idx="670">
                  <c:v>-4.2549862711937954E-3</c:v>
                </c:pt>
                <c:pt idx="671">
                  <c:v>-4.2549862711937954E-3</c:v>
                </c:pt>
                <c:pt idx="672">
                  <c:v>-4.6412030121613674E-3</c:v>
                </c:pt>
                <c:pt idx="673">
                  <c:v>-4.6473686962213564E-3</c:v>
                </c:pt>
                <c:pt idx="674">
                  <c:v>-4.6708350695889803E-3</c:v>
                </c:pt>
                <c:pt idx="675">
                  <c:v>-4.6745456089803995E-3</c:v>
                </c:pt>
                <c:pt idx="676">
                  <c:v>-4.6856859367719458E-3</c:v>
                </c:pt>
                <c:pt idx="677">
                  <c:v>-5.0799606853123248E-3</c:v>
                </c:pt>
                <c:pt idx="678">
                  <c:v>-5.0799606853123248E-3</c:v>
                </c:pt>
                <c:pt idx="679">
                  <c:v>-5.1174055122029565E-3</c:v>
                </c:pt>
                <c:pt idx="680">
                  <c:v>-5.1536878469551637E-3</c:v>
                </c:pt>
                <c:pt idx="681">
                  <c:v>-5.1783800183117252E-3</c:v>
                </c:pt>
                <c:pt idx="682">
                  <c:v>-5.4005726249638153E-3</c:v>
                </c:pt>
                <c:pt idx="683">
                  <c:v>-5.4364976233092803E-3</c:v>
                </c:pt>
                <c:pt idx="684">
                  <c:v>-5.4525020309155198E-3</c:v>
                </c:pt>
                <c:pt idx="685">
                  <c:v>-5.4645205784504564E-3</c:v>
                </c:pt>
                <c:pt idx="686">
                  <c:v>-5.4993142134748471E-3</c:v>
                </c:pt>
                <c:pt idx="687">
                  <c:v>-5.5019951630361158E-3</c:v>
                </c:pt>
                <c:pt idx="688">
                  <c:v>-5.5140674198776735E-3</c:v>
                </c:pt>
                <c:pt idx="689">
                  <c:v>-5.55170910008393E-3</c:v>
                </c:pt>
                <c:pt idx="690">
                  <c:v>-5.563835066232108E-3</c:v>
                </c:pt>
                <c:pt idx="691">
                  <c:v>-5.581373415025263E-3</c:v>
                </c:pt>
                <c:pt idx="692">
                  <c:v>-5.6151776212325618E-3</c:v>
                </c:pt>
                <c:pt idx="693">
                  <c:v>-5.9142223666408646E-3</c:v>
                </c:pt>
                <c:pt idx="694">
                  <c:v>-5.9392567128904242E-3</c:v>
                </c:pt>
                <c:pt idx="695">
                  <c:v>-5.9392567128904242E-3</c:v>
                </c:pt>
                <c:pt idx="696">
                  <c:v>-5.9448269976710806E-3</c:v>
                </c:pt>
                <c:pt idx="697">
                  <c:v>-5.9922786111357229E-3</c:v>
                </c:pt>
                <c:pt idx="698">
                  <c:v>-6.0048705418089075E-3</c:v>
                </c:pt>
                <c:pt idx="699">
                  <c:v>-6.0300935964330785E-3</c:v>
                </c:pt>
                <c:pt idx="700">
                  <c:v>-6.0300935964330785E-3</c:v>
                </c:pt>
                <c:pt idx="701">
                  <c:v>-6.3282238307135769E-3</c:v>
                </c:pt>
                <c:pt idx="702">
                  <c:v>-6.3526693905413762E-3</c:v>
                </c:pt>
                <c:pt idx="703">
                  <c:v>-6.3656300283464968E-3</c:v>
                </c:pt>
                <c:pt idx="704">
                  <c:v>-6.3800460594937132E-3</c:v>
                </c:pt>
                <c:pt idx="705">
                  <c:v>-6.4031452574847478E-3</c:v>
                </c:pt>
                <c:pt idx="706">
                  <c:v>-6.9202723094354997E-3</c:v>
                </c:pt>
                <c:pt idx="707">
                  <c:v>-6.9458228616346429E-3</c:v>
                </c:pt>
                <c:pt idx="708">
                  <c:v>-6.9473272868962972E-3</c:v>
                </c:pt>
                <c:pt idx="709">
                  <c:v>-6.9744345220608354E-3</c:v>
                </c:pt>
                <c:pt idx="710">
                  <c:v>-7.021241703998495E-3</c:v>
                </c:pt>
                <c:pt idx="711">
                  <c:v>-7.364067761036517E-3</c:v>
                </c:pt>
                <c:pt idx="712">
                  <c:v>-7.3919675713744288E-3</c:v>
                </c:pt>
                <c:pt idx="713">
                  <c:v>-7.4791011725557927E-3</c:v>
                </c:pt>
                <c:pt idx="714">
                  <c:v>-7.5134706163041392E-3</c:v>
                </c:pt>
                <c:pt idx="715">
                  <c:v>-7.9722083837730131E-3</c:v>
                </c:pt>
                <c:pt idx="716">
                  <c:v>-8.0464682012242952E-3</c:v>
                </c:pt>
                <c:pt idx="717">
                  <c:v>-8.3568096382426113E-3</c:v>
                </c:pt>
                <c:pt idx="718">
                  <c:v>-8.3881640216690537E-3</c:v>
                </c:pt>
                <c:pt idx="719">
                  <c:v>-8.4179218836954606E-3</c:v>
                </c:pt>
                <c:pt idx="720">
                  <c:v>-8.5541467631285069E-3</c:v>
                </c:pt>
                <c:pt idx="721">
                  <c:v>-8.5674950593835827E-3</c:v>
                </c:pt>
                <c:pt idx="722">
                  <c:v>-8.5775130557216687E-3</c:v>
                </c:pt>
                <c:pt idx="723">
                  <c:v>-1.0909448704137254E-2</c:v>
                </c:pt>
                <c:pt idx="724">
                  <c:v>-1.1483213905253774E-2</c:v>
                </c:pt>
                <c:pt idx="725">
                  <c:v>-1.2676610845835769E-2</c:v>
                </c:pt>
                <c:pt idx="726">
                  <c:v>-1.3327504549354705E-2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D5-4571-ABAC-300A2781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309280"/>
        <c:axId val="1"/>
      </c:scatterChart>
      <c:valAx>
        <c:axId val="76630928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449165402124435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587253414264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30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8907435508345974E-2"/>
          <c:y val="0.92192475940507435"/>
          <c:w val="0.993930197268588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238125</xdr:colOff>
      <xdr:row>18</xdr:row>
      <xdr:rowOff>104775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027AA61-F69E-A755-F0BC-45AA31B44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657225</xdr:colOff>
      <xdr:row>18</xdr:row>
      <xdr:rowOff>95250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8022EB4-574D-E5BC-2C93-D747B494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581025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015D31B-81A7-B00F-55EC-32F07BB02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2" TargetMode="External"/><Relationship Id="rId117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konkoly.hu/cgi-bin/IBVS?119" TargetMode="External"/><Relationship Id="rId47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bav-astro.de/sfs/BAVM_link.php?BAVMnr=23" TargetMode="External"/><Relationship Id="rId68" Type="http://schemas.openxmlformats.org/officeDocument/2006/relationships/hyperlink" Target="http://www.konkoly.hu/cgi-bin/IBVS?795" TargetMode="External"/><Relationship Id="rId84" Type="http://schemas.openxmlformats.org/officeDocument/2006/relationships/hyperlink" Target="http://www.konkoly.hu/cgi-bin/IBVS?740" TargetMode="External"/><Relationship Id="rId89" Type="http://schemas.openxmlformats.org/officeDocument/2006/relationships/hyperlink" Target="http://www.bav-astro.de/sfs/BAVM_link.php?BAVMnr=28" TargetMode="External"/><Relationship Id="rId112" Type="http://schemas.openxmlformats.org/officeDocument/2006/relationships/hyperlink" Target="http://www.konkoly.hu/cgi-bin/IBVS?3615" TargetMode="External"/><Relationship Id="rId133" Type="http://schemas.openxmlformats.org/officeDocument/2006/relationships/hyperlink" Target="http://www.konkoly.hu/cgi-bin/IBVS?4670" TargetMode="External"/><Relationship Id="rId138" Type="http://schemas.openxmlformats.org/officeDocument/2006/relationships/hyperlink" Target="http://var.astro.cz/oejv/issues/oejv0074.pdf" TargetMode="External"/><Relationship Id="rId154" Type="http://schemas.openxmlformats.org/officeDocument/2006/relationships/hyperlink" Target="http://www.konkoly.hu/cgi-bin/IBVS?5636" TargetMode="External"/><Relationship Id="rId159" Type="http://schemas.openxmlformats.org/officeDocument/2006/relationships/hyperlink" Target="http://var.astro.cz/oejv/issues/oejv0074.pdf" TargetMode="External"/><Relationship Id="rId175" Type="http://schemas.openxmlformats.org/officeDocument/2006/relationships/hyperlink" Target="http://www.konkoly.hu/cgi-bin/IBVS?6114" TargetMode="External"/><Relationship Id="rId170" Type="http://schemas.openxmlformats.org/officeDocument/2006/relationships/hyperlink" Target="http://www.bav-astro.de/sfs/BAVM_link.php?BAVMnr=215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23" TargetMode="External"/><Relationship Id="rId58" Type="http://schemas.openxmlformats.org/officeDocument/2006/relationships/hyperlink" Target="http://www.konkoly.hu/cgi-bin/IBVS?247" TargetMode="External"/><Relationship Id="rId74" Type="http://schemas.openxmlformats.org/officeDocument/2006/relationships/hyperlink" Target="http://www.bav-astro.de/sfs/BAVM_link.php?BAVMnr=25" TargetMode="External"/><Relationship Id="rId79" Type="http://schemas.openxmlformats.org/officeDocument/2006/relationships/hyperlink" Target="http://www.konkoly.hu/cgi-bin/IBVS?647" TargetMode="External"/><Relationship Id="rId102" Type="http://schemas.openxmlformats.org/officeDocument/2006/relationships/hyperlink" Target="http://www.bav-astro.de/sfs/BAVM_link.php?BAVMnr=46" TargetMode="External"/><Relationship Id="rId123" Type="http://schemas.openxmlformats.org/officeDocument/2006/relationships/hyperlink" Target="http://var.astro.cz/oejv/issues/oejv0060.pdf" TargetMode="External"/><Relationship Id="rId128" Type="http://schemas.openxmlformats.org/officeDocument/2006/relationships/hyperlink" Target="http://var.astro.cz/oejv/issues/oejv0060.pdf" TargetMode="External"/><Relationship Id="rId144" Type="http://schemas.openxmlformats.org/officeDocument/2006/relationships/hyperlink" Target="http://www.konkoly.hu/cgi-bin/IBVS?5463" TargetMode="External"/><Relationship Id="rId149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29" TargetMode="External"/><Relationship Id="rId95" Type="http://schemas.openxmlformats.org/officeDocument/2006/relationships/hyperlink" Target="http://www.bav-astro.de/sfs/BAVM_link.php?BAVMnr=38" TargetMode="External"/><Relationship Id="rId160" Type="http://schemas.openxmlformats.org/officeDocument/2006/relationships/hyperlink" Target="http://www.konkoly.hu/cgi-bin/IBVS?5672" TargetMode="External"/><Relationship Id="rId165" Type="http://schemas.openxmlformats.org/officeDocument/2006/relationships/hyperlink" Target="http://www.bav-astro.de/sfs/BAVM_link.php?BAVMnr=193" TargetMode="External"/><Relationship Id="rId181" Type="http://schemas.openxmlformats.org/officeDocument/2006/relationships/hyperlink" Target="http://www.konkoly.hu/cgi-bin/IBVS?6114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konkoly.hu/cgi-bin/IBVS?119" TargetMode="External"/><Relationship Id="rId48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konkoly.hu/cgi-bin/IBVS?795" TargetMode="External"/><Relationship Id="rId69" Type="http://schemas.openxmlformats.org/officeDocument/2006/relationships/hyperlink" Target="http://www.konkoly.hu/cgi-bin/IBVS?795" TargetMode="External"/><Relationship Id="rId113" Type="http://schemas.openxmlformats.org/officeDocument/2006/relationships/hyperlink" Target="http://www.konkoly.hu/cgi-bin/IBVS?3760" TargetMode="External"/><Relationship Id="rId118" Type="http://schemas.openxmlformats.org/officeDocument/2006/relationships/hyperlink" Target="http://www.bav-astro.de/sfs/BAVM_link.php?BAVMnr=79" TargetMode="External"/><Relationship Id="rId134" Type="http://schemas.openxmlformats.org/officeDocument/2006/relationships/hyperlink" Target="http://vsolj.cetus-net.org/no47.pdf" TargetMode="External"/><Relationship Id="rId139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25" TargetMode="External"/><Relationship Id="rId85" Type="http://schemas.openxmlformats.org/officeDocument/2006/relationships/hyperlink" Target="http://www.konkoly.hu/cgi-bin/IBVS?740" TargetMode="External"/><Relationship Id="rId150" Type="http://schemas.openxmlformats.org/officeDocument/2006/relationships/hyperlink" Target="http://www.bav-astro.de/sfs/BAVM_link.php?BAVMnr=174" TargetMode="External"/><Relationship Id="rId155" Type="http://schemas.openxmlformats.org/officeDocument/2006/relationships/hyperlink" Target="http://www.konkoly.hu/cgi-bin/IBVS?5636" TargetMode="External"/><Relationship Id="rId171" Type="http://schemas.openxmlformats.org/officeDocument/2006/relationships/hyperlink" Target="http://www.bav-astro.de/sfs/BAVM_link.php?BAVMnr=214" TargetMode="External"/><Relationship Id="rId176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59" Type="http://schemas.openxmlformats.org/officeDocument/2006/relationships/hyperlink" Target="http://www.konkoly.hu/cgi-bin/IBVS?247" TargetMode="External"/><Relationship Id="rId103" Type="http://schemas.openxmlformats.org/officeDocument/2006/relationships/hyperlink" Target="http://www.bav-astro.de/sfs/BAVM_link.php?BAVMnr=52" TargetMode="External"/><Relationship Id="rId108" Type="http://schemas.openxmlformats.org/officeDocument/2006/relationships/hyperlink" Target="http://www.bav-astro.de/sfs/BAVM_link.php?BAVMnr=52" TargetMode="External"/><Relationship Id="rId124" Type="http://schemas.openxmlformats.org/officeDocument/2006/relationships/hyperlink" Target="http://var.astro.cz/oejv/issues/oejv0060.pdf" TargetMode="External"/><Relationship Id="rId129" Type="http://schemas.openxmlformats.org/officeDocument/2006/relationships/hyperlink" Target="http://www.bav-astro.de/sfs/BAVM_link.php?BAVMnr=99" TargetMode="External"/><Relationship Id="rId54" Type="http://schemas.openxmlformats.org/officeDocument/2006/relationships/hyperlink" Target="http://www.konkoly.hu/cgi-bin/IBVS?247" TargetMode="External"/><Relationship Id="rId70" Type="http://schemas.openxmlformats.org/officeDocument/2006/relationships/hyperlink" Target="http://www.konkoly.hu/cgi-bin/IBVS?795" TargetMode="External"/><Relationship Id="rId75" Type="http://schemas.openxmlformats.org/officeDocument/2006/relationships/hyperlink" Target="http://www.bav-astro.de/sfs/BAVM_link.php?BAVMnr=25" TargetMode="External"/><Relationship Id="rId91" Type="http://schemas.openxmlformats.org/officeDocument/2006/relationships/hyperlink" Target="http://www.bav-astro.de/sfs/BAVM_link.php?BAVMnr=29" TargetMode="External"/><Relationship Id="rId96" Type="http://schemas.openxmlformats.org/officeDocument/2006/relationships/hyperlink" Target="http://www.bav-astro.de/sfs/BAVM_link.php?BAVMnr=39" TargetMode="External"/><Relationship Id="rId140" Type="http://schemas.openxmlformats.org/officeDocument/2006/relationships/hyperlink" Target="http://www.bav-astro.de/sfs/BAVM_link.php?BAVMnr=143" TargetMode="External"/><Relationship Id="rId145" Type="http://schemas.openxmlformats.org/officeDocument/2006/relationships/hyperlink" Target="http://vsolj.cetus-net.org/no40.pdf" TargetMode="External"/><Relationship Id="rId161" Type="http://schemas.openxmlformats.org/officeDocument/2006/relationships/hyperlink" Target="http://vsolj.cetus-net.org/no44.pdf" TargetMode="External"/><Relationship Id="rId166" Type="http://schemas.openxmlformats.org/officeDocument/2006/relationships/hyperlink" Target="http://www.bav-astro.de/sfs/BAVM_link.php?BAVMnr=193" TargetMode="External"/><Relationship Id="rId18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konkoly.hu/cgi-bin/IBVS?119" TargetMode="External"/><Relationship Id="rId114" Type="http://schemas.openxmlformats.org/officeDocument/2006/relationships/hyperlink" Target="http://www.bav-astro.de/sfs/BAVM_link.php?BAVMnr=60" TargetMode="External"/><Relationship Id="rId119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bav-astro.de/sfs/BAVM_link.php?BAVMnr=18" TargetMode="External"/><Relationship Id="rId60" Type="http://schemas.openxmlformats.org/officeDocument/2006/relationships/hyperlink" Target="http://www.konkoly.hu/cgi-bin/IBVS?247" TargetMode="External"/><Relationship Id="rId65" Type="http://schemas.openxmlformats.org/officeDocument/2006/relationships/hyperlink" Target="http://www.konkoly.hu/cgi-bin/IBVS?456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konkoly.hu/cgi-bin/IBVS?740" TargetMode="External"/><Relationship Id="rId130" Type="http://schemas.openxmlformats.org/officeDocument/2006/relationships/hyperlink" Target="http://www.bav-astro.de/sfs/BAVM_link.php?BAVMnr=113" TargetMode="External"/><Relationship Id="rId135" Type="http://schemas.openxmlformats.org/officeDocument/2006/relationships/hyperlink" Target="http://vsolj.cetus-net.org/no47.pdf" TargetMode="External"/><Relationship Id="rId151" Type="http://schemas.openxmlformats.org/officeDocument/2006/relationships/hyperlink" Target="http://www.bav-astro.de/sfs/BAVM_link.php?BAVMnr=173" TargetMode="External"/><Relationship Id="rId156" Type="http://schemas.openxmlformats.org/officeDocument/2006/relationships/hyperlink" Target="http://www.bav-astro.de/sfs/BAVM_link.php?BAVMnr=178" TargetMode="External"/><Relationship Id="rId177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72" Type="http://schemas.openxmlformats.org/officeDocument/2006/relationships/hyperlink" Target="http://www.konkoly.hu/cgi-bin/IBVS?6114" TargetMode="External"/><Relationship Id="rId180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8" TargetMode="External"/><Relationship Id="rId109" Type="http://schemas.openxmlformats.org/officeDocument/2006/relationships/hyperlink" Target="http://www.konkoly.hu/cgi-bin/IBVS?4027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konkoly.hu/cgi-bin/IBVS?154" TargetMode="External"/><Relationship Id="rId55" Type="http://schemas.openxmlformats.org/officeDocument/2006/relationships/hyperlink" Target="http://www.konkoly.hu/cgi-bin/IBVS?247" TargetMode="External"/><Relationship Id="rId76" Type="http://schemas.openxmlformats.org/officeDocument/2006/relationships/hyperlink" Target="http://www.konkoly.hu/cgi-bin/IBVS?647" TargetMode="External"/><Relationship Id="rId97" Type="http://schemas.openxmlformats.org/officeDocument/2006/relationships/hyperlink" Target="http://vsolj.cetus-net.org/no47.pdf" TargetMode="External"/><Relationship Id="rId104" Type="http://schemas.openxmlformats.org/officeDocument/2006/relationships/hyperlink" Target="http://www.bav-astro.de/sfs/BAVM_link.php?BAVMnr=52" TargetMode="External"/><Relationship Id="rId120" Type="http://schemas.openxmlformats.org/officeDocument/2006/relationships/hyperlink" Target="http://var.astro.cz/oejv/issues/oejv0060.pdf" TargetMode="External"/><Relationship Id="rId125" Type="http://schemas.openxmlformats.org/officeDocument/2006/relationships/hyperlink" Target="http://var.astro.cz/oejv/issues/oejv0060.pdf" TargetMode="External"/><Relationship Id="rId141" Type="http://schemas.openxmlformats.org/officeDocument/2006/relationships/hyperlink" Target="http://var.astro.cz/oejv/issues/oejv0074.pdf" TargetMode="External"/><Relationship Id="rId146" Type="http://schemas.openxmlformats.org/officeDocument/2006/relationships/hyperlink" Target="http://var.astro.cz/oejv/issues/oejv0074.pdf" TargetMode="External"/><Relationship Id="rId167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795" TargetMode="External"/><Relationship Id="rId92" Type="http://schemas.openxmlformats.org/officeDocument/2006/relationships/hyperlink" Target="http://www.bav-astro.de/sfs/BAVM_link.php?BAVMnr=31" TargetMode="External"/><Relationship Id="rId162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konkoly.hu/cgi-bin/IBVS?111" TargetMode="External"/><Relationship Id="rId45" Type="http://schemas.openxmlformats.org/officeDocument/2006/relationships/hyperlink" Target="http://www.konkoly.hu/cgi-bin/IBVS?119" TargetMode="External"/><Relationship Id="rId66" Type="http://schemas.openxmlformats.org/officeDocument/2006/relationships/hyperlink" Target="http://www.konkoly.hu/cgi-bin/IBVS?456" TargetMode="External"/><Relationship Id="rId87" Type="http://schemas.openxmlformats.org/officeDocument/2006/relationships/hyperlink" Target="http://www.konkoly.hu/cgi-bin/IBVS?740" TargetMode="External"/><Relationship Id="rId110" Type="http://schemas.openxmlformats.org/officeDocument/2006/relationships/hyperlink" Target="http://www.bav-astro.de/sfs/BAVM_link.php?BAVMnr=56" TargetMode="External"/><Relationship Id="rId115" Type="http://schemas.openxmlformats.org/officeDocument/2006/relationships/hyperlink" Target="http://www.bav-astro.de/sfs/BAVM_link.php?BAVMnr=62" TargetMode="External"/><Relationship Id="rId131" Type="http://schemas.openxmlformats.org/officeDocument/2006/relationships/hyperlink" Target="http://www.bav-astro.de/sfs/BAVM_link.php?BAVMnr=111" TargetMode="External"/><Relationship Id="rId136" Type="http://schemas.openxmlformats.org/officeDocument/2006/relationships/hyperlink" Target="http://www.bav-astro.de/sfs/BAVM_link.php?BAVMnr=131" TargetMode="External"/><Relationship Id="rId157" Type="http://schemas.openxmlformats.org/officeDocument/2006/relationships/hyperlink" Target="http://www.konkoly.hu/cgi-bin/IBVS?5636" TargetMode="External"/><Relationship Id="rId178" Type="http://schemas.openxmlformats.org/officeDocument/2006/relationships/hyperlink" Target="http://www.bav-astro.de/sfs/BAVM_link.php?BAVMnr=238" TargetMode="External"/><Relationship Id="rId61" Type="http://schemas.openxmlformats.org/officeDocument/2006/relationships/hyperlink" Target="http://www.konkoly.hu/cgi-bin/IBVS?247" TargetMode="External"/><Relationship Id="rId82" Type="http://schemas.openxmlformats.org/officeDocument/2006/relationships/hyperlink" Target="http://www.konkoly.hu/cgi-bin/IBVS?740" TargetMode="External"/><Relationship Id="rId152" Type="http://schemas.openxmlformats.org/officeDocument/2006/relationships/hyperlink" Target="http://vsolj.cetus-net.org/no43.pdf" TargetMode="External"/><Relationship Id="rId173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12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247" TargetMode="External"/><Relationship Id="rId77" Type="http://schemas.openxmlformats.org/officeDocument/2006/relationships/hyperlink" Target="http://www.bav-astro.de/sfs/BAVM_link.php?BAVMnr=25" TargetMode="External"/><Relationship Id="rId100" Type="http://schemas.openxmlformats.org/officeDocument/2006/relationships/hyperlink" Target="http://www.bav-astro.de/sfs/BAVM_link.php?BAVMnr=43" TargetMode="External"/><Relationship Id="rId105" Type="http://schemas.openxmlformats.org/officeDocument/2006/relationships/hyperlink" Target="http://www.bav-astro.de/sfs/BAVM_link.php?BAVMnr=52" TargetMode="External"/><Relationship Id="rId126" Type="http://schemas.openxmlformats.org/officeDocument/2006/relationships/hyperlink" Target="http://var.astro.cz/oejv/issues/oejv0060.pdf" TargetMode="External"/><Relationship Id="rId147" Type="http://schemas.openxmlformats.org/officeDocument/2006/relationships/hyperlink" Target="http://www.konkoly.hu/cgi-bin/IBVS?5493" TargetMode="External"/><Relationship Id="rId168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180" TargetMode="External"/><Relationship Id="rId72" Type="http://schemas.openxmlformats.org/officeDocument/2006/relationships/hyperlink" Target="http://www.konkoly.hu/cgi-bin/IBVS?795" TargetMode="External"/><Relationship Id="rId93" Type="http://schemas.openxmlformats.org/officeDocument/2006/relationships/hyperlink" Target="http://www.bav-astro.de/sfs/BAVM_link.php?BAVMnr=38" TargetMode="External"/><Relationship Id="rId98" Type="http://schemas.openxmlformats.org/officeDocument/2006/relationships/hyperlink" Target="http://www.bav-astro.de/sfs/BAVM_link.php?BAVMnr=43" TargetMode="External"/><Relationship Id="rId121" Type="http://schemas.openxmlformats.org/officeDocument/2006/relationships/hyperlink" Target="http://var.astro.cz/oejv/issues/oejv0060.pdf" TargetMode="External"/><Relationship Id="rId142" Type="http://schemas.openxmlformats.org/officeDocument/2006/relationships/hyperlink" Target="http://var.astro.cz/oejv/issues/oejv0074.pdf" TargetMode="External"/><Relationship Id="rId163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bav-astro.de/sfs/BAVM_link.php?BAVMnr=18" TargetMode="External"/><Relationship Id="rId67" Type="http://schemas.openxmlformats.org/officeDocument/2006/relationships/hyperlink" Target="http://www.bav-astro.de/sfs/BAVM_link.php?BAVMnr=25" TargetMode="External"/><Relationship Id="rId116" Type="http://schemas.openxmlformats.org/officeDocument/2006/relationships/hyperlink" Target="http://www.bav-astro.de/sfs/BAVM_link.php?BAVMnr=68" TargetMode="External"/><Relationship Id="rId137" Type="http://schemas.openxmlformats.org/officeDocument/2006/relationships/hyperlink" Target="http://www.bav-astro.de/sfs/BAVM_link.php?BAVMnr=131" TargetMode="External"/><Relationship Id="rId158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konkoly.hu/cgi-bin/IBVS?114" TargetMode="External"/><Relationship Id="rId62" Type="http://schemas.openxmlformats.org/officeDocument/2006/relationships/hyperlink" Target="http://www.bav-astro.de/sfs/BAVM_link.php?BAVMnr=23" TargetMode="External"/><Relationship Id="rId83" Type="http://schemas.openxmlformats.org/officeDocument/2006/relationships/hyperlink" Target="http://www.konkoly.hu/cgi-bin/IBVS?740" TargetMode="External"/><Relationship Id="rId88" Type="http://schemas.openxmlformats.org/officeDocument/2006/relationships/hyperlink" Target="http://www.konkoly.hu/cgi-bin/IBVS?740" TargetMode="External"/><Relationship Id="rId111" Type="http://schemas.openxmlformats.org/officeDocument/2006/relationships/hyperlink" Target="http://www.bav-astro.de/sfs/BAVM_link.php?BAVMnr=59" TargetMode="External"/><Relationship Id="rId132" Type="http://schemas.openxmlformats.org/officeDocument/2006/relationships/hyperlink" Target="http://www.konkoly.hu/cgi-bin/IBVS?4670" TargetMode="External"/><Relationship Id="rId153" Type="http://schemas.openxmlformats.org/officeDocument/2006/relationships/hyperlink" Target="http://www.konkoly.hu/cgi-bin/IBVS?5636" TargetMode="External"/><Relationship Id="rId174" Type="http://schemas.openxmlformats.org/officeDocument/2006/relationships/hyperlink" Target="http://www.bav-astro.de/sfs/BAVM_link.php?BAVMnr=228" TargetMode="External"/><Relationship Id="rId179" Type="http://schemas.openxmlformats.org/officeDocument/2006/relationships/hyperlink" Target="http://www.bav-astro.de/sfs/BAVM_link.php?BAVMnr=238" TargetMode="External"/><Relationship Id="rId15" Type="http://schemas.openxmlformats.org/officeDocument/2006/relationships/hyperlink" Target="http://www.bav-astro.de/sfs/BAVM_link.php?BAVMnr=10" TargetMode="External"/><Relationship Id="rId36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konkoly.hu/cgi-bin/IBVS?795" TargetMode="External"/><Relationship Id="rId106" Type="http://schemas.openxmlformats.org/officeDocument/2006/relationships/hyperlink" Target="http://www.bav-astro.de/sfs/BAVM_link.php?BAVMnr=52" TargetMode="External"/><Relationship Id="rId127" Type="http://schemas.openxmlformats.org/officeDocument/2006/relationships/hyperlink" Target="http://var.astro.cz/oejv/issues/oejv0060.pdf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52" Type="http://schemas.openxmlformats.org/officeDocument/2006/relationships/hyperlink" Target="http://www.konkoly.hu/cgi-bin/IBVS?180" TargetMode="External"/><Relationship Id="rId73" Type="http://schemas.openxmlformats.org/officeDocument/2006/relationships/hyperlink" Target="http://www.bav-astro.de/sfs/BAVM_link.php?BAVMnr=26" TargetMode="External"/><Relationship Id="rId78" Type="http://schemas.openxmlformats.org/officeDocument/2006/relationships/hyperlink" Target="http://www.bav-astro.de/sfs/BAVM_link.php?BAVMnr=25" TargetMode="External"/><Relationship Id="rId94" Type="http://schemas.openxmlformats.org/officeDocument/2006/relationships/hyperlink" Target="http://www.bav-astro.de/sfs/BAVM_link.php?BAVMnr=38" TargetMode="External"/><Relationship Id="rId99" Type="http://schemas.openxmlformats.org/officeDocument/2006/relationships/hyperlink" Target="http://www.bav-astro.de/sfs/BAVM_link.php?BAVMnr=43" TargetMode="External"/><Relationship Id="rId101" Type="http://schemas.openxmlformats.org/officeDocument/2006/relationships/hyperlink" Target="http://www.bav-astro.de/sfs/BAVM_link.php?BAVMnr=46" TargetMode="External"/><Relationship Id="rId122" Type="http://schemas.openxmlformats.org/officeDocument/2006/relationships/hyperlink" Target="http://var.astro.cz/oejv/issues/oejv0060.pdf" TargetMode="External"/><Relationship Id="rId143" Type="http://schemas.openxmlformats.org/officeDocument/2006/relationships/hyperlink" Target="http://vsolj.cetus-net.org/no39.pdf" TargetMode="External"/><Relationship Id="rId148" Type="http://schemas.openxmlformats.org/officeDocument/2006/relationships/hyperlink" Target="http://var.astro.cz/oejv/issues/oejv0074.pdf" TargetMode="External"/><Relationship Id="rId164" Type="http://schemas.openxmlformats.org/officeDocument/2006/relationships/hyperlink" Target="http://www.bav-astro.de/sfs/BAVM_link.php?BAVMnr=186" TargetMode="External"/><Relationship Id="rId169" Type="http://schemas.openxmlformats.org/officeDocument/2006/relationships/hyperlink" Target="http://www.konkoly.hu/cgi-bin/IBVS?592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O3394"/>
  <sheetViews>
    <sheetView tabSelected="1" workbookViewId="0">
      <pane xSplit="13" ySplit="22" topLeftCell="N771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10.42578125" customWidth="1"/>
    <col min="5" max="5" width="12.42578125" bestFit="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10.5703125" customWidth="1"/>
    <col min="17" max="18" width="9.85546875" customWidth="1"/>
    <col min="19" max="19" width="9.85546875" style="6" customWidth="1"/>
    <col min="20" max="25" width="9.85546875" customWidth="1"/>
  </cols>
  <sheetData>
    <row r="1" spans="1:19" ht="20.25" x14ac:dyDescent="0.3">
      <c r="A1" s="1" t="s">
        <v>414</v>
      </c>
      <c r="B1" s="24"/>
      <c r="C1" s="23"/>
    </row>
    <row r="2" spans="1:19" ht="12.95" customHeight="1" x14ac:dyDescent="0.2">
      <c r="A2" t="s">
        <v>314</v>
      </c>
      <c r="B2" t="s">
        <v>315</v>
      </c>
      <c r="E2" s="114" t="s">
        <v>2249</v>
      </c>
      <c r="F2" s="117" t="s">
        <v>2252</v>
      </c>
    </row>
    <row r="3" spans="1:19" ht="12.95" customHeight="1" thickBot="1" x14ac:dyDescent="0.25">
      <c r="A3" t="s">
        <v>386</v>
      </c>
      <c r="B3" t="s">
        <v>385</v>
      </c>
      <c r="C3" t="s">
        <v>367</v>
      </c>
      <c r="E3" s="112" t="s">
        <v>407</v>
      </c>
      <c r="F3" s="116">
        <v>1</v>
      </c>
    </row>
    <row r="4" spans="1:19" ht="12.95" customHeight="1" thickTop="1" thickBot="1" x14ac:dyDescent="0.25">
      <c r="A4" s="8" t="s">
        <v>290</v>
      </c>
      <c r="C4" s="3">
        <v>41918.383999999998</v>
      </c>
      <c r="D4" s="111">
        <v>1.106363</v>
      </c>
      <c r="E4" s="112" t="s">
        <v>408</v>
      </c>
      <c r="F4" s="115">
        <f ca="1">NOW()+15018.5+$C$5/24</f>
        <v>60676.856303356479</v>
      </c>
    </row>
    <row r="5" spans="1:19" ht="12.95" customHeight="1" x14ac:dyDescent="0.2">
      <c r="A5" s="52" t="s">
        <v>405</v>
      </c>
      <c r="B5" s="53"/>
      <c r="C5" s="54">
        <v>-9.5</v>
      </c>
      <c r="D5" s="53" t="s">
        <v>406</v>
      </c>
      <c r="E5" s="112" t="s">
        <v>409</v>
      </c>
      <c r="F5" s="115">
        <f ca="1">ROUND(2*($F$4-$C$7)/$C$8,0)/2+$F$3</f>
        <v>5445</v>
      </c>
    </row>
    <row r="6" spans="1:19" ht="12.95" customHeight="1" x14ac:dyDescent="0.2">
      <c r="A6" s="8" t="s">
        <v>291</v>
      </c>
      <c r="E6" s="112" t="s">
        <v>410</v>
      </c>
      <c r="F6" s="115">
        <f ca="1">ROUND(2*($F$4-$C$15)/$C$16,0)/2+$F$3</f>
        <v>132</v>
      </c>
    </row>
    <row r="7" spans="1:19" ht="12.95" customHeight="1" x14ac:dyDescent="0.2">
      <c r="A7" t="s">
        <v>292</v>
      </c>
      <c r="C7">
        <v>54653.717100000002</v>
      </c>
      <c r="D7" s="125" t="s">
        <v>2253</v>
      </c>
      <c r="E7" s="112" t="s">
        <v>2250</v>
      </c>
      <c r="F7" s="118">
        <f ca="1">+$C$15+$C$16*$F$6-15018.5-$C$5/24</f>
        <v>45659.755057397109</v>
      </c>
    </row>
    <row r="8" spans="1:19" ht="12.95" customHeight="1" x14ac:dyDescent="0.2">
      <c r="A8" t="s">
        <v>293</v>
      </c>
      <c r="C8">
        <v>1.1063628000000001</v>
      </c>
      <c r="D8" s="125" t="s">
        <v>2253</v>
      </c>
      <c r="E8" s="113" t="s">
        <v>2251</v>
      </c>
      <c r="F8" s="119">
        <f ca="1">+($C$15+$C$16*$F$6)-($C$16/2)-15018.5-$C$5/24</f>
        <v>45659.201876324172</v>
      </c>
    </row>
    <row r="9" spans="1:19" ht="12.95" customHeight="1" x14ac:dyDescent="0.2">
      <c r="A9" s="30" t="s">
        <v>404</v>
      </c>
      <c r="B9" s="51">
        <v>660</v>
      </c>
      <c r="C9" s="30" t="str">
        <f>"F"&amp;B9</f>
        <v>F660</v>
      </c>
      <c r="D9" s="30" t="str">
        <f>"G"&amp;B9</f>
        <v>G660</v>
      </c>
    </row>
    <row r="10" spans="1:19" ht="12.95" customHeight="1" thickBot="1" x14ac:dyDescent="0.25">
      <c r="C10" s="7" t="s">
        <v>309</v>
      </c>
      <c r="D10" s="7" t="s">
        <v>310</v>
      </c>
    </row>
    <row r="11" spans="1:19" ht="12.95" customHeight="1" x14ac:dyDescent="0.2">
      <c r="A11" t="s">
        <v>305</v>
      </c>
      <c r="C11" s="31">
        <f ca="1">INTERCEPT(INDIRECT(D9):G998,INDIRECT(C9):$F998)</f>
        <v>2.3977025976002739E-4</v>
      </c>
      <c r="D11" s="12">
        <f>+E11*F11</f>
        <v>9.893664881985047E-7</v>
      </c>
      <c r="E11" s="13">
        <v>0.9893664881985047</v>
      </c>
      <c r="F11" s="11">
        <v>9.9999999999999995E-7</v>
      </c>
    </row>
    <row r="12" spans="1:19" ht="12.95" customHeight="1" x14ac:dyDescent="0.2">
      <c r="A12" t="s">
        <v>306</v>
      </c>
      <c r="C12" s="31">
        <f ca="1">SLOPE(INDIRECT(D9):G998,INDIRECT(C9):$F998)</f>
        <v>-6.5412424079458643E-7</v>
      </c>
      <c r="D12" s="12">
        <f>+E12*F12</f>
        <v>-1.6339193044185722E-8</v>
      </c>
      <c r="E12" s="14">
        <v>-0.16339193044185724</v>
      </c>
      <c r="F12" s="11">
        <v>9.9999999999999995E-8</v>
      </c>
    </row>
    <row r="13" spans="1:19" ht="12.95" customHeight="1" thickBot="1" x14ac:dyDescent="0.25">
      <c r="A13" t="s">
        <v>308</v>
      </c>
      <c r="C13" s="6" t="s">
        <v>303</v>
      </c>
      <c r="D13" s="12">
        <f>+E13*F13</f>
        <v>-5.9099670773963843E-11</v>
      </c>
      <c r="E13" s="15">
        <v>-5.9099670773963837E-2</v>
      </c>
      <c r="F13" s="11">
        <v>1.0000000000000001E-9</v>
      </c>
    </row>
    <row r="14" spans="1:19" ht="12.95" customHeight="1" x14ac:dyDescent="0.2">
      <c r="A14" t="s">
        <v>313</v>
      </c>
      <c r="E14">
        <f>SUM(R21:R661)</f>
        <v>0.21670685414250893</v>
      </c>
    </row>
    <row r="15" spans="1:19" ht="12.95" customHeight="1" x14ac:dyDescent="0.2">
      <c r="A15" s="5" t="s">
        <v>307</v>
      </c>
      <c r="C15" s="25">
        <f ca="1">(C7+C11)+(C8+C12)*INT(MAX(F21:F3524))</f>
        <v>60531.819420808177</v>
      </c>
      <c r="D15" s="27">
        <f>+C7+INT(MAX(F21:F1579))*C8+D11+D12*INT(MAX(F21:F4014))+D13*INT(MAX(F21:F4041)^2)</f>
        <v>60531.82090231555</v>
      </c>
      <c r="E15" s="120"/>
      <c r="F15" s="121"/>
      <c r="R15" t="s">
        <v>261</v>
      </c>
      <c r="S15" s="6">
        <v>0.2</v>
      </c>
    </row>
    <row r="16" spans="1:19" ht="12.95" customHeight="1" x14ac:dyDescent="0.2">
      <c r="A16" s="8" t="s">
        <v>294</v>
      </c>
      <c r="C16" s="26">
        <f ca="1">+C8+C12</f>
        <v>1.1063621458757593</v>
      </c>
      <c r="D16" s="27">
        <f>+C8+D12+2*D13*F90</f>
        <v>1.1063646866702059</v>
      </c>
      <c r="E16" s="120"/>
      <c r="F16" s="122"/>
      <c r="R16" t="s">
        <v>391</v>
      </c>
      <c r="S16" s="6">
        <v>0.1</v>
      </c>
    </row>
    <row r="17" spans="1:26" ht="12.95" customHeight="1" thickBot="1" x14ac:dyDescent="0.25">
      <c r="A17" s="31" t="s">
        <v>387</v>
      </c>
      <c r="C17">
        <f>COUNT(C21:C2182)</f>
        <v>767</v>
      </c>
      <c r="E17" s="120"/>
      <c r="F17" s="122"/>
      <c r="R17" t="s">
        <v>423</v>
      </c>
      <c r="S17" s="6">
        <v>1</v>
      </c>
    </row>
    <row r="18" spans="1:26" ht="12.95" customHeight="1" thickTop="1" thickBot="1" x14ac:dyDescent="0.25">
      <c r="A18" s="8" t="s">
        <v>412</v>
      </c>
      <c r="C18" s="28">
        <f ca="1">+C15</f>
        <v>60531.819420808177</v>
      </c>
      <c r="D18" s="29">
        <f ca="1">C16</f>
        <v>1.1063621458757593</v>
      </c>
      <c r="E18" s="120"/>
      <c r="F18" s="123"/>
      <c r="R18" t="s">
        <v>421</v>
      </c>
      <c r="S18" s="6">
        <v>1</v>
      </c>
    </row>
    <row r="19" spans="1:26" ht="12.95" customHeight="1" thickBot="1" x14ac:dyDescent="0.25">
      <c r="A19" s="8" t="s">
        <v>413</v>
      </c>
      <c r="B19" s="80"/>
      <c r="C19" s="81">
        <f>+D15</f>
        <v>60531.82090231555</v>
      </c>
      <c r="D19" s="126">
        <f>+D16</f>
        <v>1.1063646866702059</v>
      </c>
      <c r="E19" s="120"/>
      <c r="F19" s="124"/>
    </row>
    <row r="20" spans="1:26" ht="12.95" customHeight="1" thickBot="1" x14ac:dyDescent="0.25">
      <c r="A20" s="7" t="s">
        <v>295</v>
      </c>
      <c r="B20" s="7" t="s">
        <v>296</v>
      </c>
      <c r="C20" s="7" t="s">
        <v>297</v>
      </c>
      <c r="D20" s="7" t="s">
        <v>302</v>
      </c>
      <c r="E20" s="7" t="s">
        <v>298</v>
      </c>
      <c r="F20" s="7" t="s">
        <v>299</v>
      </c>
      <c r="G20" s="7" t="s">
        <v>300</v>
      </c>
      <c r="H20" s="10" t="s">
        <v>261</v>
      </c>
      <c r="I20" s="10" t="s">
        <v>391</v>
      </c>
      <c r="J20" s="10" t="s">
        <v>423</v>
      </c>
      <c r="K20" s="10" t="s">
        <v>421</v>
      </c>
      <c r="L20" s="10" t="s">
        <v>158</v>
      </c>
      <c r="M20" s="10" t="s">
        <v>159</v>
      </c>
      <c r="N20" s="10" t="s">
        <v>160</v>
      </c>
      <c r="O20" s="10" t="s">
        <v>312</v>
      </c>
      <c r="P20" s="9" t="s">
        <v>311</v>
      </c>
      <c r="Q20" s="7" t="s">
        <v>304</v>
      </c>
      <c r="R20" s="7" t="s">
        <v>360</v>
      </c>
      <c r="S20" s="7" t="s">
        <v>161</v>
      </c>
      <c r="T20" s="6"/>
      <c r="U20" s="6"/>
      <c r="V20" s="127" t="s">
        <v>2254</v>
      </c>
      <c r="W20" s="6"/>
      <c r="X20" s="6"/>
      <c r="Y20" s="6"/>
    </row>
    <row r="21" spans="1:26" ht="12.95" customHeight="1" x14ac:dyDescent="0.2">
      <c r="A21" s="27" t="s">
        <v>435</v>
      </c>
      <c r="B21" s="6" t="s">
        <v>363</v>
      </c>
      <c r="C21" s="32">
        <v>26912.744999999999</v>
      </c>
      <c r="D21" s="32" t="s">
        <v>391</v>
      </c>
      <c r="E21" s="17">
        <f t="shared" ref="E21:E84" si="0">+(C21-C$7)/C$8</f>
        <v>-25074.028248238283</v>
      </c>
      <c r="F21">
        <f t="shared" ref="F21:F84" si="1">ROUND(2*E21,0)/2</f>
        <v>-25074</v>
      </c>
      <c r="G21">
        <f t="shared" ref="G21:G84" si="2">+C21-(C$7+F21*C$8)</f>
        <v>-3.1252799999492709E-2</v>
      </c>
      <c r="I21">
        <f t="shared" ref="I21:I32" si="3">G21</f>
        <v>-3.1252799999492709E-2</v>
      </c>
      <c r="P21" s="11">
        <f t="shared" ref="P21:P84" si="4">D$11+D$12*F21+D$13*F21^2</f>
        <v>-3.6745608352510117E-2</v>
      </c>
      <c r="Q21" s="2">
        <f t="shared" ref="Q21:Q84" si="5">+C21-15018.5</f>
        <v>11894.244999999999</v>
      </c>
      <c r="R21">
        <f t="shared" ref="R21:R84" si="6">+(P21-G21)^2</f>
        <v>3.0170943602977819E-5</v>
      </c>
      <c r="S21" s="6">
        <f t="shared" ref="S21:S32" si="7">S$16</f>
        <v>0.1</v>
      </c>
    </row>
    <row r="22" spans="1:26" ht="12.95" customHeight="1" x14ac:dyDescent="0.2">
      <c r="A22" t="s">
        <v>324</v>
      </c>
      <c r="B22" s="6"/>
      <c r="C22" s="32">
        <v>31329.371999999999</v>
      </c>
      <c r="D22" s="32"/>
      <c r="E22">
        <f t="shared" si="0"/>
        <v>-21082.004112936553</v>
      </c>
      <c r="F22">
        <f t="shared" si="1"/>
        <v>-21082</v>
      </c>
      <c r="G22">
        <f t="shared" si="2"/>
        <v>-4.5504000008804724E-3</v>
      </c>
      <c r="I22">
        <f t="shared" si="3"/>
        <v>-4.5504000008804724E-3</v>
      </c>
      <c r="P22" s="11">
        <f t="shared" si="4"/>
        <v>-2.5921439229404146E-2</v>
      </c>
      <c r="Q22" s="2">
        <f t="shared" si="5"/>
        <v>16310.871999999999</v>
      </c>
      <c r="R22">
        <f t="shared" si="6"/>
        <v>4.5672131770709771E-4</v>
      </c>
      <c r="S22" s="6">
        <f t="shared" si="7"/>
        <v>0.1</v>
      </c>
      <c r="Z22" t="s">
        <v>327</v>
      </c>
    </row>
    <row r="23" spans="1:26" ht="12.95" customHeight="1" x14ac:dyDescent="0.2">
      <c r="A23" s="27" t="s">
        <v>445</v>
      </c>
      <c r="B23" s="6" t="s">
        <v>363</v>
      </c>
      <c r="C23" s="32">
        <v>31675.663</v>
      </c>
      <c r="D23" s="32" t="s">
        <v>391</v>
      </c>
      <c r="E23" s="17">
        <f t="shared" si="0"/>
        <v>-20769.004615845723</v>
      </c>
      <c r="F23">
        <f t="shared" si="1"/>
        <v>-20769</v>
      </c>
      <c r="G23">
        <f t="shared" si="2"/>
        <v>-5.1067999993392732E-3</v>
      </c>
      <c r="I23">
        <f t="shared" si="3"/>
        <v>-5.1067999993392732E-3</v>
      </c>
      <c r="P23" s="11">
        <f t="shared" si="4"/>
        <v>-2.5152385356178336E-2</v>
      </c>
      <c r="Q23" s="2">
        <f t="shared" si="5"/>
        <v>16657.163</v>
      </c>
      <c r="R23">
        <f t="shared" si="6"/>
        <v>4.0182549229832068E-4</v>
      </c>
      <c r="S23" s="6">
        <f t="shared" si="7"/>
        <v>0.1</v>
      </c>
    </row>
    <row r="24" spans="1:26" ht="12.95" customHeight="1" x14ac:dyDescent="0.2">
      <c r="A24" s="27" t="s">
        <v>445</v>
      </c>
      <c r="B24" s="6" t="s">
        <v>363</v>
      </c>
      <c r="C24" s="32">
        <v>32039.659</v>
      </c>
      <c r="D24" s="32" t="s">
        <v>391</v>
      </c>
      <c r="E24" s="17">
        <f t="shared" si="0"/>
        <v>-20440.002230732993</v>
      </c>
      <c r="F24">
        <f t="shared" si="1"/>
        <v>-20440</v>
      </c>
      <c r="G24">
        <f t="shared" si="2"/>
        <v>-2.4679999987711199E-3</v>
      </c>
      <c r="I24">
        <f t="shared" si="3"/>
        <v>-2.4679999987711199E-3</v>
      </c>
      <c r="P24" s="11">
        <f t="shared" si="4"/>
        <v>-2.4356501739157786E-2</v>
      </c>
      <c r="Q24" s="2">
        <f t="shared" si="5"/>
        <v>17021.159</v>
      </c>
      <c r="R24">
        <f t="shared" si="6"/>
        <v>4.7910650843891015E-4</v>
      </c>
      <c r="S24" s="6">
        <f t="shared" si="7"/>
        <v>0.1</v>
      </c>
    </row>
    <row r="25" spans="1:26" ht="12.95" customHeight="1" x14ac:dyDescent="0.2">
      <c r="A25" s="27" t="s">
        <v>445</v>
      </c>
      <c r="B25" s="6" t="s">
        <v>363</v>
      </c>
      <c r="C25" s="32">
        <v>32122.635999999999</v>
      </c>
      <c r="D25" s="32" t="s">
        <v>391</v>
      </c>
      <c r="E25" s="17">
        <f t="shared" si="0"/>
        <v>-20365.002420544148</v>
      </c>
      <c r="F25">
        <f t="shared" si="1"/>
        <v>-20365</v>
      </c>
      <c r="G25">
        <f t="shared" si="2"/>
        <v>-2.6780000007420313E-3</v>
      </c>
      <c r="I25">
        <f t="shared" si="3"/>
        <v>-2.6780000007420313E-3</v>
      </c>
      <c r="P25" s="11">
        <f t="shared" si="4"/>
        <v>-2.4176860023691227E-2</v>
      </c>
      <c r="Q25" s="2">
        <f t="shared" si="5"/>
        <v>17104.135999999999</v>
      </c>
      <c r="R25">
        <f t="shared" si="6"/>
        <v>4.622009822863631E-4</v>
      </c>
      <c r="S25" s="6">
        <f t="shared" si="7"/>
        <v>0.1</v>
      </c>
    </row>
    <row r="26" spans="1:26" ht="12.95" customHeight="1" x14ac:dyDescent="0.2">
      <c r="A26" s="27" t="s">
        <v>461</v>
      </c>
      <c r="B26" s="6" t="s">
        <v>363</v>
      </c>
      <c r="C26" s="32">
        <v>32443.484</v>
      </c>
      <c r="D26" s="32" t="s">
        <v>391</v>
      </c>
      <c r="E26" s="17">
        <f t="shared" si="0"/>
        <v>-20074.999900575109</v>
      </c>
      <c r="F26">
        <f t="shared" si="1"/>
        <v>-20075</v>
      </c>
      <c r="G26">
        <f t="shared" si="2"/>
        <v>1.1000000085914508E-4</v>
      </c>
      <c r="I26">
        <f t="shared" si="3"/>
        <v>1.1000000085914508E-4</v>
      </c>
      <c r="P26" s="11">
        <f t="shared" si="4"/>
        <v>-2.3488501090705303E-2</v>
      </c>
      <c r="Q26" s="2">
        <f t="shared" si="5"/>
        <v>17424.984</v>
      </c>
      <c r="R26">
        <f t="shared" si="6"/>
        <v>5.5688925376856842E-4</v>
      </c>
      <c r="S26" s="6">
        <f t="shared" si="7"/>
        <v>0.1</v>
      </c>
    </row>
    <row r="27" spans="1:26" ht="12.95" customHeight="1" x14ac:dyDescent="0.2">
      <c r="A27" s="27" t="s">
        <v>461</v>
      </c>
      <c r="B27" s="6" t="s">
        <v>363</v>
      </c>
      <c r="C27" s="32">
        <v>32775.4</v>
      </c>
      <c r="D27" s="32" t="s">
        <v>391</v>
      </c>
      <c r="E27" s="17">
        <f t="shared" si="0"/>
        <v>-19774.993428918613</v>
      </c>
      <c r="F27">
        <f t="shared" si="1"/>
        <v>-19775</v>
      </c>
      <c r="G27">
        <f t="shared" si="2"/>
        <v>7.2700000018812716E-3</v>
      </c>
      <c r="I27">
        <f t="shared" si="3"/>
        <v>7.2700000018812716E-3</v>
      </c>
      <c r="P27" s="11">
        <f t="shared" si="4"/>
        <v>-2.2786866284515823E-2</v>
      </c>
      <c r="Q27" s="2">
        <f t="shared" si="5"/>
        <v>17756.900000000001</v>
      </c>
      <c r="R27">
        <f t="shared" si="6"/>
        <v>9.0341521095835427E-4</v>
      </c>
      <c r="S27" s="6">
        <f t="shared" si="7"/>
        <v>0.1</v>
      </c>
    </row>
    <row r="28" spans="1:26" ht="12.95" customHeight="1" x14ac:dyDescent="0.2">
      <c r="A28" s="27" t="s">
        <v>461</v>
      </c>
      <c r="B28" s="6" t="s">
        <v>363</v>
      </c>
      <c r="C28" s="32">
        <v>32807.481</v>
      </c>
      <c r="D28" s="32" t="s">
        <v>391</v>
      </c>
      <c r="E28" s="17">
        <f t="shared" si="0"/>
        <v>-19745.996611599738</v>
      </c>
      <c r="F28">
        <f t="shared" si="1"/>
        <v>-19746</v>
      </c>
      <c r="G28">
        <f t="shared" si="2"/>
        <v>3.7488000016310252E-3</v>
      </c>
      <c r="I28">
        <f t="shared" si="3"/>
        <v>3.7488000016310252E-3</v>
      </c>
      <c r="P28" s="11">
        <f t="shared" si="4"/>
        <v>-2.2719605456543029E-2</v>
      </c>
      <c r="Q28" s="2">
        <f t="shared" si="5"/>
        <v>17788.981</v>
      </c>
      <c r="R28">
        <f t="shared" si="6"/>
        <v>7.0057648749829809E-4</v>
      </c>
      <c r="S28" s="6">
        <f t="shared" si="7"/>
        <v>0.1</v>
      </c>
    </row>
    <row r="29" spans="1:26" ht="12.95" customHeight="1" x14ac:dyDescent="0.2">
      <c r="A29" s="27" t="s">
        <v>445</v>
      </c>
      <c r="B29" s="6" t="s">
        <v>363</v>
      </c>
      <c r="C29" s="32">
        <v>32819.644999999997</v>
      </c>
      <c r="D29" s="32" t="s">
        <v>391</v>
      </c>
      <c r="E29" s="17">
        <f t="shared" si="0"/>
        <v>-19735.002026460039</v>
      </c>
      <c r="F29">
        <f t="shared" si="1"/>
        <v>-19735</v>
      </c>
      <c r="G29">
        <f t="shared" si="2"/>
        <v>-2.2420000022975728E-3</v>
      </c>
      <c r="I29">
        <f t="shared" si="3"/>
        <v>-2.2420000022975728E-3</v>
      </c>
      <c r="P29" s="11">
        <f t="shared" si="4"/>
        <v>-2.2694118732546419E-2</v>
      </c>
      <c r="Q29" s="2">
        <f t="shared" si="5"/>
        <v>17801.144999999997</v>
      </c>
      <c r="R29">
        <f t="shared" si="6"/>
        <v>4.1828916055619564E-4</v>
      </c>
      <c r="S29" s="6">
        <f t="shared" si="7"/>
        <v>0.1</v>
      </c>
    </row>
    <row r="30" spans="1:26" ht="12.95" customHeight="1" x14ac:dyDescent="0.2">
      <c r="A30" s="27" t="s">
        <v>473</v>
      </c>
      <c r="B30" s="6" t="s">
        <v>363</v>
      </c>
      <c r="C30" s="32">
        <v>33067.481</v>
      </c>
      <c r="D30" s="32" t="s">
        <v>391</v>
      </c>
      <c r="E30" s="17">
        <f t="shared" si="0"/>
        <v>-19510.992325483105</v>
      </c>
      <c r="F30">
        <f t="shared" si="1"/>
        <v>-19511</v>
      </c>
      <c r="G30">
        <f t="shared" si="2"/>
        <v>8.4907999989809468E-3</v>
      </c>
      <c r="I30">
        <f t="shared" si="3"/>
        <v>8.4907999989809468E-3</v>
      </c>
      <c r="P30" s="11">
        <f t="shared" si="4"/>
        <v>-2.2178227359648639E-2</v>
      </c>
      <c r="Q30" s="2">
        <f t="shared" si="5"/>
        <v>18048.981</v>
      </c>
      <c r="R30">
        <f t="shared" si="6"/>
        <v>9.4058923912437007E-4</v>
      </c>
      <c r="S30" s="6">
        <f t="shared" si="7"/>
        <v>0.1</v>
      </c>
    </row>
    <row r="31" spans="1:26" ht="12.95" customHeight="1" x14ac:dyDescent="0.2">
      <c r="A31" s="27" t="s">
        <v>445</v>
      </c>
      <c r="B31" s="6" t="s">
        <v>363</v>
      </c>
      <c r="C31" s="32">
        <v>33204.661</v>
      </c>
      <c r="D31" s="32" t="s">
        <v>391</v>
      </c>
      <c r="E31" s="17">
        <f t="shared" si="0"/>
        <v>-19387.000448677412</v>
      </c>
      <c r="F31">
        <f t="shared" si="1"/>
        <v>-19387</v>
      </c>
      <c r="G31">
        <f t="shared" si="2"/>
        <v>-4.9640000361250713E-4</v>
      </c>
      <c r="I31">
        <f t="shared" si="3"/>
        <v>-4.9640000361250713E-4</v>
      </c>
      <c r="P31" s="11">
        <f t="shared" si="4"/>
        <v>-2.1895194904359178E-2</v>
      </c>
      <c r="Q31" s="2">
        <f t="shared" si="5"/>
        <v>18186.161</v>
      </c>
      <c r="R31">
        <f t="shared" si="6"/>
        <v>4.579084232042217E-4</v>
      </c>
      <c r="S31" s="6">
        <f t="shared" si="7"/>
        <v>0.1</v>
      </c>
    </row>
    <row r="32" spans="1:26" ht="12.95" customHeight="1" x14ac:dyDescent="0.2">
      <c r="A32" s="27" t="s">
        <v>473</v>
      </c>
      <c r="B32" s="6" t="s">
        <v>363</v>
      </c>
      <c r="C32" s="32">
        <v>33211.300999999999</v>
      </c>
      <c r="D32" s="32" t="s">
        <v>391</v>
      </c>
      <c r="E32" s="17">
        <f t="shared" si="0"/>
        <v>-19380.998800755053</v>
      </c>
      <c r="F32">
        <f t="shared" si="1"/>
        <v>-19381</v>
      </c>
      <c r="G32">
        <f t="shared" si="2"/>
        <v>1.3267999966046773E-3</v>
      </c>
      <c r="I32">
        <f t="shared" si="3"/>
        <v>1.3267999966046773E-3</v>
      </c>
      <c r="P32" s="11">
        <f t="shared" si="4"/>
        <v>-2.1881545883298052E-2</v>
      </c>
      <c r="Q32" s="2">
        <f t="shared" si="5"/>
        <v>18192.800999999999</v>
      </c>
      <c r="R32">
        <f t="shared" si="6"/>
        <v>5.3862731848119798E-4</v>
      </c>
      <c r="S32" s="6">
        <f t="shared" si="7"/>
        <v>0.1</v>
      </c>
    </row>
    <row r="33" spans="1:26" ht="12.95" customHeight="1" x14ac:dyDescent="0.2">
      <c r="A33" s="17" t="s">
        <v>322</v>
      </c>
      <c r="B33" s="6"/>
      <c r="C33" s="32">
        <v>33283.216990000001</v>
      </c>
      <c r="D33" s="32"/>
      <c r="E33">
        <f t="shared" si="0"/>
        <v>-19315.996624253814</v>
      </c>
      <c r="F33">
        <f t="shared" si="1"/>
        <v>-19316</v>
      </c>
      <c r="G33">
        <f t="shared" si="2"/>
        <v>3.7348000041674823E-3</v>
      </c>
      <c r="J33">
        <f>G33</f>
        <v>3.7348000041674823E-3</v>
      </c>
      <c r="P33" s="11">
        <f t="shared" si="4"/>
        <v>-2.1733954233449818E-2</v>
      </c>
      <c r="Q33" s="2">
        <f t="shared" si="5"/>
        <v>18264.716990000001</v>
      </c>
      <c r="R33">
        <f t="shared" si="6"/>
        <v>6.4865744241614925E-4</v>
      </c>
      <c r="S33" s="6">
        <f>S$17</f>
        <v>1</v>
      </c>
      <c r="Z33" t="s">
        <v>329</v>
      </c>
    </row>
    <row r="34" spans="1:26" ht="12.95" customHeight="1" x14ac:dyDescent="0.2">
      <c r="A34" s="27" t="s">
        <v>483</v>
      </c>
      <c r="B34" s="6" t="s">
        <v>363</v>
      </c>
      <c r="C34" s="32">
        <v>33503.385999999999</v>
      </c>
      <c r="D34" s="32" t="s">
        <v>391</v>
      </c>
      <c r="E34" s="17">
        <f t="shared" si="0"/>
        <v>-19116.994081868987</v>
      </c>
      <c r="F34">
        <f t="shared" si="1"/>
        <v>-19117</v>
      </c>
      <c r="G34">
        <f t="shared" si="2"/>
        <v>6.5476000017952174E-3</v>
      </c>
      <c r="I34">
        <f t="shared" ref="I34:I65" si="8">G34</f>
        <v>6.5476000017952174E-3</v>
      </c>
      <c r="P34" s="11">
        <f t="shared" si="4"/>
        <v>-2.1285201581141319E-2</v>
      </c>
      <c r="Q34" s="2">
        <f t="shared" si="5"/>
        <v>18484.885999999999</v>
      </c>
      <c r="R34">
        <f t="shared" si="6"/>
        <v>7.7466484395511456E-4</v>
      </c>
      <c r="S34" s="6">
        <f t="shared" ref="S34:S65" si="9">S$16</f>
        <v>0.1</v>
      </c>
    </row>
    <row r="35" spans="1:26" ht="12.95" customHeight="1" x14ac:dyDescent="0.2">
      <c r="A35" s="27" t="s">
        <v>486</v>
      </c>
      <c r="B35" s="6" t="s">
        <v>363</v>
      </c>
      <c r="C35" s="32">
        <v>33515.557000000001</v>
      </c>
      <c r="D35" s="32" t="s">
        <v>391</v>
      </c>
      <c r="E35" s="17">
        <f t="shared" si="0"/>
        <v>-19105.99316969081</v>
      </c>
      <c r="F35">
        <f t="shared" si="1"/>
        <v>-19106</v>
      </c>
      <c r="G35">
        <f t="shared" si="2"/>
        <v>7.5568000029306859E-3</v>
      </c>
      <c r="I35">
        <f t="shared" si="8"/>
        <v>7.5568000029306859E-3</v>
      </c>
      <c r="P35" s="11">
        <f t="shared" si="4"/>
        <v>-2.1260532678388878E-2</v>
      </c>
      <c r="Q35" s="2">
        <f t="shared" si="5"/>
        <v>18497.057000000001</v>
      </c>
      <c r="R35">
        <f t="shared" si="6"/>
        <v>8.3043866286584866E-4</v>
      </c>
      <c r="S35" s="6">
        <f t="shared" si="9"/>
        <v>0.1</v>
      </c>
    </row>
    <row r="36" spans="1:26" ht="12.95" customHeight="1" x14ac:dyDescent="0.2">
      <c r="A36" s="27" t="s">
        <v>483</v>
      </c>
      <c r="B36" s="6" t="s">
        <v>363</v>
      </c>
      <c r="C36" s="32">
        <v>33576.409</v>
      </c>
      <c r="D36" s="32" t="s">
        <v>391</v>
      </c>
      <c r="E36" s="17">
        <f t="shared" si="0"/>
        <v>-19050.99132038785</v>
      </c>
      <c r="F36">
        <f t="shared" si="1"/>
        <v>-19051</v>
      </c>
      <c r="G36">
        <f t="shared" si="2"/>
        <v>9.6027999970829114E-3</v>
      </c>
      <c r="I36">
        <f t="shared" si="8"/>
        <v>9.6027999970829114E-3</v>
      </c>
      <c r="P36" s="11">
        <f t="shared" si="4"/>
        <v>-2.1137402696431593E-2</v>
      </c>
      <c r="Q36" s="2">
        <f t="shared" si="5"/>
        <v>18557.909</v>
      </c>
      <c r="R36">
        <f t="shared" si="6"/>
        <v>9.4496006163835632E-4</v>
      </c>
      <c r="S36" s="6">
        <f t="shared" si="9"/>
        <v>0.1</v>
      </c>
    </row>
    <row r="37" spans="1:26" ht="12.95" customHeight="1" x14ac:dyDescent="0.2">
      <c r="A37" s="27" t="s">
        <v>493</v>
      </c>
      <c r="B37" s="6" t="s">
        <v>363</v>
      </c>
      <c r="C37" s="32">
        <v>33836.39</v>
      </c>
      <c r="D37" s="32" t="s">
        <v>391</v>
      </c>
      <c r="E37" s="17">
        <f t="shared" si="0"/>
        <v>-18816.004207661357</v>
      </c>
      <c r="F37">
        <f t="shared" si="1"/>
        <v>-18816</v>
      </c>
      <c r="G37">
        <f t="shared" si="2"/>
        <v>-4.65519999852404E-3</v>
      </c>
      <c r="I37">
        <f t="shared" si="8"/>
        <v>-4.65519999852404E-3</v>
      </c>
      <c r="P37" s="11">
        <f t="shared" si="4"/>
        <v>-2.0615329506995517E-2</v>
      </c>
      <c r="Q37" s="2">
        <f t="shared" si="5"/>
        <v>18817.89</v>
      </c>
      <c r="R37">
        <f t="shared" si="6"/>
        <v>2.5472573392718197E-4</v>
      </c>
      <c r="S37" s="6">
        <f t="shared" si="9"/>
        <v>0.1</v>
      </c>
    </row>
    <row r="38" spans="1:26" ht="12.95" customHeight="1" x14ac:dyDescent="0.2">
      <c r="A38" s="27" t="s">
        <v>483</v>
      </c>
      <c r="B38" s="6" t="s">
        <v>363</v>
      </c>
      <c r="C38" s="32">
        <v>33888.398000000001</v>
      </c>
      <c r="D38" s="32" t="s">
        <v>391</v>
      </c>
      <c r="E38" s="17">
        <f t="shared" si="0"/>
        <v>-18768.996119536918</v>
      </c>
      <c r="F38">
        <f t="shared" si="1"/>
        <v>-18769</v>
      </c>
      <c r="G38">
        <f t="shared" si="2"/>
        <v>4.2931999996653758E-3</v>
      </c>
      <c r="I38">
        <f t="shared" si="8"/>
        <v>4.2931999996653758E-3</v>
      </c>
      <c r="P38" s="11">
        <f t="shared" si="4"/>
        <v>-2.0511698176144743E-2</v>
      </c>
      <c r="Q38" s="2">
        <f t="shared" si="5"/>
        <v>18869.898000000001</v>
      </c>
      <c r="R38">
        <f t="shared" si="6"/>
        <v>6.1528297351230818E-4</v>
      </c>
      <c r="S38" s="6">
        <f t="shared" si="9"/>
        <v>0.1</v>
      </c>
    </row>
    <row r="39" spans="1:26" ht="12.95" customHeight="1" x14ac:dyDescent="0.2">
      <c r="A39" s="27" t="s">
        <v>483</v>
      </c>
      <c r="B39" s="6" t="s">
        <v>363</v>
      </c>
      <c r="C39" s="32">
        <v>33888.404000000002</v>
      </c>
      <c r="D39" s="32" t="s">
        <v>391</v>
      </c>
      <c r="E39" s="17">
        <f t="shared" si="0"/>
        <v>-18768.990696361085</v>
      </c>
      <c r="F39">
        <f t="shared" si="1"/>
        <v>-18769</v>
      </c>
      <c r="G39">
        <f t="shared" si="2"/>
        <v>1.0293200000887737E-2</v>
      </c>
      <c r="I39">
        <f t="shared" si="8"/>
        <v>1.0293200000887737E-2</v>
      </c>
      <c r="P39" s="11">
        <f t="shared" si="4"/>
        <v>-2.0511698176144743E-2</v>
      </c>
      <c r="Q39" s="2">
        <f t="shared" si="5"/>
        <v>18869.904000000002</v>
      </c>
      <c r="R39">
        <f t="shared" si="6"/>
        <v>9.4894175169733894E-4</v>
      </c>
      <c r="S39" s="6">
        <f t="shared" si="9"/>
        <v>0.1</v>
      </c>
    </row>
    <row r="40" spans="1:26" ht="12.95" customHeight="1" x14ac:dyDescent="0.2">
      <c r="A40" s="27" t="s">
        <v>493</v>
      </c>
      <c r="B40" s="6" t="s">
        <v>363</v>
      </c>
      <c r="C40" s="32">
        <v>33889.504999999997</v>
      </c>
      <c r="D40" s="32" t="s">
        <v>391</v>
      </c>
      <c r="E40" s="17">
        <f t="shared" si="0"/>
        <v>-18767.995543595647</v>
      </c>
      <c r="F40">
        <f t="shared" si="1"/>
        <v>-18768</v>
      </c>
      <c r="G40">
        <f t="shared" si="2"/>
        <v>4.9303999985568225E-3</v>
      </c>
      <c r="I40">
        <f t="shared" si="8"/>
        <v>4.9303999985568225E-3</v>
      </c>
      <c r="P40" s="11">
        <f t="shared" si="4"/>
        <v>-2.0509496090995945E-2</v>
      </c>
      <c r="Q40" s="2">
        <f t="shared" si="5"/>
        <v>18871.004999999997</v>
      </c>
      <c r="R40">
        <f t="shared" si="6"/>
        <v>6.4718831304724225E-4</v>
      </c>
      <c r="S40" s="6">
        <f t="shared" si="9"/>
        <v>0.1</v>
      </c>
    </row>
    <row r="41" spans="1:26" ht="12.95" customHeight="1" x14ac:dyDescent="0.2">
      <c r="A41" s="27" t="s">
        <v>483</v>
      </c>
      <c r="B41" s="6" t="s">
        <v>363</v>
      </c>
      <c r="C41" s="32">
        <v>33899.468999999997</v>
      </c>
      <c r="D41" s="32" t="s">
        <v>391</v>
      </c>
      <c r="E41" s="17">
        <f t="shared" si="0"/>
        <v>-18758.989456261548</v>
      </c>
      <c r="F41">
        <f t="shared" si="1"/>
        <v>-18759</v>
      </c>
      <c r="G41">
        <f t="shared" si="2"/>
        <v>1.1665199999697506E-2</v>
      </c>
      <c r="I41">
        <f t="shared" si="8"/>
        <v>1.1665199999697506E-2</v>
      </c>
      <c r="P41" s="11">
        <f t="shared" si="4"/>
        <v>-2.0489682643627129E-2</v>
      </c>
      <c r="Q41" s="2">
        <f t="shared" si="5"/>
        <v>18880.968999999997</v>
      </c>
      <c r="R41">
        <f t="shared" si="6"/>
        <v>1.0339364778059802E-3</v>
      </c>
      <c r="S41" s="6">
        <f t="shared" si="9"/>
        <v>0.1</v>
      </c>
    </row>
    <row r="42" spans="1:26" ht="12.95" customHeight="1" x14ac:dyDescent="0.2">
      <c r="A42" s="27" t="s">
        <v>483</v>
      </c>
      <c r="B42" s="6" t="s">
        <v>363</v>
      </c>
      <c r="C42" s="32">
        <v>33899.472000000002</v>
      </c>
      <c r="D42" s="32" t="s">
        <v>391</v>
      </c>
      <c r="E42" s="17">
        <f t="shared" si="0"/>
        <v>-18758.986744673628</v>
      </c>
      <c r="F42">
        <f t="shared" si="1"/>
        <v>-18759</v>
      </c>
      <c r="G42">
        <f t="shared" si="2"/>
        <v>1.4665200003946666E-2</v>
      </c>
      <c r="I42">
        <f t="shared" si="8"/>
        <v>1.4665200003946666E-2</v>
      </c>
      <c r="P42" s="11">
        <f t="shared" si="4"/>
        <v>-2.0489682643627129E-2</v>
      </c>
      <c r="Q42" s="2">
        <f t="shared" si="5"/>
        <v>18880.972000000002</v>
      </c>
      <c r="R42">
        <f t="shared" si="6"/>
        <v>1.2358657739646854E-3</v>
      </c>
      <c r="S42" s="6">
        <f t="shared" si="9"/>
        <v>0.1</v>
      </c>
    </row>
    <row r="43" spans="1:26" ht="12.95" customHeight="1" x14ac:dyDescent="0.2">
      <c r="A43" s="27" t="s">
        <v>483</v>
      </c>
      <c r="B43" s="6" t="s">
        <v>363</v>
      </c>
      <c r="C43" s="32">
        <v>33900.555999999997</v>
      </c>
      <c r="D43" s="32" t="s">
        <v>391</v>
      </c>
      <c r="E43" s="17">
        <f t="shared" si="0"/>
        <v>-18758.006957573052</v>
      </c>
      <c r="F43">
        <f t="shared" si="1"/>
        <v>-18758</v>
      </c>
      <c r="G43">
        <f t="shared" si="2"/>
        <v>-7.6975999982096255E-3</v>
      </c>
      <c r="I43">
        <f t="shared" si="8"/>
        <v>-7.6975999982096255E-3</v>
      </c>
      <c r="P43" s="11">
        <f t="shared" si="4"/>
        <v>-2.0487481740471748E-2</v>
      </c>
      <c r="Q43" s="2">
        <f t="shared" si="5"/>
        <v>18882.055999999997</v>
      </c>
      <c r="R43">
        <f t="shared" si="6"/>
        <v>1.6358107498105001E-4</v>
      </c>
      <c r="S43" s="6">
        <f t="shared" si="9"/>
        <v>0.1</v>
      </c>
    </row>
    <row r="44" spans="1:26" ht="12.95" customHeight="1" x14ac:dyDescent="0.2">
      <c r="A44" s="27" t="s">
        <v>483</v>
      </c>
      <c r="B44" s="6" t="s">
        <v>363</v>
      </c>
      <c r="C44" s="32">
        <v>33939.294000000002</v>
      </c>
      <c r="D44" s="32" t="s">
        <v>391</v>
      </c>
      <c r="E44" s="17">
        <f t="shared" si="0"/>
        <v>-18722.993126666948</v>
      </c>
      <c r="F44">
        <f t="shared" si="1"/>
        <v>-18723</v>
      </c>
      <c r="G44">
        <f t="shared" si="2"/>
        <v>7.6044000015826896E-3</v>
      </c>
      <c r="I44">
        <f t="shared" si="8"/>
        <v>7.6044000015826896E-3</v>
      </c>
      <c r="P44" s="11">
        <f t="shared" si="4"/>
        <v>-2.041052459561853E-2</v>
      </c>
      <c r="Q44" s="2">
        <f t="shared" si="5"/>
        <v>18920.794000000002</v>
      </c>
      <c r="R44">
        <f t="shared" si="6"/>
        <v>7.8483600018686985E-4</v>
      </c>
      <c r="S44" s="6">
        <f t="shared" si="9"/>
        <v>0.1</v>
      </c>
    </row>
    <row r="45" spans="1:26" ht="12.95" customHeight="1" x14ac:dyDescent="0.2">
      <c r="A45" s="27" t="s">
        <v>517</v>
      </c>
      <c r="B45" s="6" t="s">
        <v>363</v>
      </c>
      <c r="C45" s="32">
        <v>34169.413</v>
      </c>
      <c r="D45" s="32" t="s">
        <v>391</v>
      </c>
      <c r="E45" s="17">
        <f t="shared" si="0"/>
        <v>-18514.997160063587</v>
      </c>
      <c r="F45">
        <f t="shared" si="1"/>
        <v>-18515</v>
      </c>
      <c r="G45">
        <f t="shared" si="2"/>
        <v>3.1420000013895333E-3</v>
      </c>
      <c r="I45">
        <f t="shared" si="8"/>
        <v>3.1420000013895333E-3</v>
      </c>
      <c r="P45" s="11">
        <f t="shared" si="4"/>
        <v>-1.9956166411393299E-2</v>
      </c>
      <c r="Q45" s="2">
        <f t="shared" si="5"/>
        <v>19150.913</v>
      </c>
      <c r="R45">
        <f t="shared" si="6"/>
        <v>5.3352529163260888E-4</v>
      </c>
      <c r="S45" s="6">
        <f t="shared" si="9"/>
        <v>0.1</v>
      </c>
    </row>
    <row r="46" spans="1:26" ht="12.95" customHeight="1" x14ac:dyDescent="0.2">
      <c r="A46" s="27" t="s">
        <v>517</v>
      </c>
      <c r="B46" s="6" t="s">
        <v>363</v>
      </c>
      <c r="C46" s="32">
        <v>34169.413</v>
      </c>
      <c r="D46" s="32" t="s">
        <v>391</v>
      </c>
      <c r="E46" s="17">
        <f t="shared" si="0"/>
        <v>-18514.997160063587</v>
      </c>
      <c r="F46">
        <f t="shared" si="1"/>
        <v>-18515</v>
      </c>
      <c r="G46">
        <f t="shared" si="2"/>
        <v>3.1420000013895333E-3</v>
      </c>
      <c r="I46">
        <f t="shared" si="8"/>
        <v>3.1420000013895333E-3</v>
      </c>
      <c r="P46" s="11">
        <f t="shared" si="4"/>
        <v>-1.9956166411393299E-2</v>
      </c>
      <c r="Q46" s="2">
        <f t="shared" si="5"/>
        <v>19150.913</v>
      </c>
      <c r="R46">
        <f t="shared" si="6"/>
        <v>5.3352529163260888E-4</v>
      </c>
      <c r="S46" s="6">
        <f t="shared" si="9"/>
        <v>0.1</v>
      </c>
    </row>
    <row r="47" spans="1:26" ht="12.95" customHeight="1" x14ac:dyDescent="0.2">
      <c r="A47" s="27" t="s">
        <v>520</v>
      </c>
      <c r="B47" s="6" t="s">
        <v>363</v>
      </c>
      <c r="C47" s="32">
        <v>34190.438000000002</v>
      </c>
      <c r="D47" s="32" t="s">
        <v>391</v>
      </c>
      <c r="E47" s="17">
        <f t="shared" si="0"/>
        <v>-18495.993448080502</v>
      </c>
      <c r="F47">
        <f t="shared" si="1"/>
        <v>-18496</v>
      </c>
      <c r="G47">
        <f t="shared" si="2"/>
        <v>7.2488000005250797E-3</v>
      </c>
      <c r="I47">
        <f t="shared" si="8"/>
        <v>7.2488000005250797E-3</v>
      </c>
      <c r="P47" s="11">
        <f t="shared" si="4"/>
        <v>-1.9914917435675854E-2</v>
      </c>
      <c r="Q47" s="2">
        <f t="shared" si="5"/>
        <v>19171.938000000002</v>
      </c>
      <c r="R47">
        <f t="shared" si="6"/>
        <v>7.3786754495376659E-4</v>
      </c>
      <c r="S47" s="6">
        <f t="shared" si="9"/>
        <v>0.1</v>
      </c>
    </row>
    <row r="48" spans="1:26" ht="12.95" customHeight="1" x14ac:dyDescent="0.2">
      <c r="A48" s="27" t="s">
        <v>517</v>
      </c>
      <c r="B48" s="6" t="s">
        <v>363</v>
      </c>
      <c r="C48" s="32">
        <v>34201.497000000003</v>
      </c>
      <c r="D48" s="32" t="s">
        <v>391</v>
      </c>
      <c r="E48" s="17">
        <f t="shared" si="0"/>
        <v>-18485.997631156792</v>
      </c>
      <c r="F48">
        <f t="shared" si="1"/>
        <v>-18486</v>
      </c>
      <c r="G48">
        <f t="shared" si="2"/>
        <v>2.6208000053884462E-3</v>
      </c>
      <c r="I48">
        <f t="shared" si="8"/>
        <v>2.6208000053884462E-3</v>
      </c>
      <c r="P48" s="11">
        <f t="shared" si="4"/>
        <v>-1.9893224587360668E-2</v>
      </c>
      <c r="Q48" s="2">
        <f t="shared" si="5"/>
        <v>19182.997000000003</v>
      </c>
      <c r="R48">
        <f t="shared" si="6"/>
        <v>5.0688130336291187E-4</v>
      </c>
      <c r="S48" s="6">
        <f t="shared" si="9"/>
        <v>0.1</v>
      </c>
    </row>
    <row r="49" spans="1:26" ht="12.95" customHeight="1" x14ac:dyDescent="0.2">
      <c r="A49" s="27" t="s">
        <v>517</v>
      </c>
      <c r="B49" s="6" t="s">
        <v>363</v>
      </c>
      <c r="C49" s="32">
        <v>34201.506000000001</v>
      </c>
      <c r="D49" s="32" t="s">
        <v>391</v>
      </c>
      <c r="E49" s="17">
        <f t="shared" si="0"/>
        <v>-18485.989496393046</v>
      </c>
      <c r="F49">
        <f t="shared" si="1"/>
        <v>-18486</v>
      </c>
      <c r="G49">
        <f t="shared" si="2"/>
        <v>1.1620800003584009E-2</v>
      </c>
      <c r="I49">
        <f t="shared" si="8"/>
        <v>1.1620800003584009E-2</v>
      </c>
      <c r="P49" s="11">
        <f t="shared" si="4"/>
        <v>-1.9893224587360668E-2</v>
      </c>
      <c r="Q49" s="2">
        <f t="shared" si="5"/>
        <v>19183.006000000001</v>
      </c>
      <c r="R49">
        <f t="shared" si="6"/>
        <v>9.931337459186658E-4</v>
      </c>
      <c r="S49" s="6">
        <f t="shared" si="9"/>
        <v>0.1</v>
      </c>
    </row>
    <row r="50" spans="1:26" ht="12.95" customHeight="1" x14ac:dyDescent="0.2">
      <c r="A50" s="17" t="s">
        <v>325</v>
      </c>
      <c r="B50" s="6"/>
      <c r="C50" s="32">
        <v>34213.673000000003</v>
      </c>
      <c r="D50" s="32">
        <v>3.0000000000000001E-3</v>
      </c>
      <c r="E50">
        <f t="shared" si="0"/>
        <v>-18474.992199665423</v>
      </c>
      <c r="F50">
        <f t="shared" si="1"/>
        <v>-18475</v>
      </c>
      <c r="G50">
        <f t="shared" si="2"/>
        <v>8.6300000039045699E-3</v>
      </c>
      <c r="I50">
        <f t="shared" si="8"/>
        <v>8.6300000039045699E-3</v>
      </c>
      <c r="P50" s="11">
        <f t="shared" si="4"/>
        <v>-1.9869376106237912E-2</v>
      </c>
      <c r="Q50" s="2">
        <f t="shared" si="5"/>
        <v>19195.173000000003</v>
      </c>
      <c r="R50">
        <f t="shared" si="6"/>
        <v>8.1221443866736005E-4</v>
      </c>
      <c r="S50" s="6">
        <f t="shared" si="9"/>
        <v>0.1</v>
      </c>
      <c r="Z50" t="s">
        <v>326</v>
      </c>
    </row>
    <row r="51" spans="1:26" ht="12.95" customHeight="1" x14ac:dyDescent="0.2">
      <c r="A51" s="27" t="s">
        <v>520</v>
      </c>
      <c r="B51" s="6" t="s">
        <v>363</v>
      </c>
      <c r="C51" s="32">
        <v>34222.519</v>
      </c>
      <c r="D51" s="32" t="s">
        <v>391</v>
      </c>
      <c r="E51" s="17">
        <f t="shared" si="0"/>
        <v>-18466.996630761627</v>
      </c>
      <c r="F51">
        <f t="shared" si="1"/>
        <v>-18467</v>
      </c>
      <c r="G51">
        <f t="shared" si="2"/>
        <v>3.7276000002748333E-3</v>
      </c>
      <c r="I51">
        <f t="shared" si="8"/>
        <v>3.7276000002748333E-3</v>
      </c>
      <c r="P51" s="11">
        <f t="shared" si="4"/>
        <v>-1.9852040739480412E-2</v>
      </c>
      <c r="Q51" s="2">
        <f t="shared" si="5"/>
        <v>19204.019</v>
      </c>
      <c r="R51">
        <f t="shared" si="6"/>
        <v>5.5599945741592529E-4</v>
      </c>
      <c r="S51" s="6">
        <f t="shared" si="9"/>
        <v>0.1</v>
      </c>
    </row>
    <row r="52" spans="1:26" ht="12.95" customHeight="1" x14ac:dyDescent="0.2">
      <c r="A52" s="27" t="s">
        <v>517</v>
      </c>
      <c r="B52" s="6" t="s">
        <v>363</v>
      </c>
      <c r="C52" s="32">
        <v>34253.499000000003</v>
      </c>
      <c r="D52" s="32" t="s">
        <v>391</v>
      </c>
      <c r="E52" s="17">
        <f t="shared" si="0"/>
        <v>-18438.994966208189</v>
      </c>
      <c r="F52">
        <f t="shared" si="1"/>
        <v>-18439</v>
      </c>
      <c r="G52">
        <f t="shared" si="2"/>
        <v>5.5692000023555011E-3</v>
      </c>
      <c r="I52">
        <f t="shared" si="8"/>
        <v>5.5692000023555011E-3</v>
      </c>
      <c r="P52" s="11">
        <f t="shared" si="4"/>
        <v>-1.9791426528297299E-2</v>
      </c>
      <c r="Q52" s="2">
        <f t="shared" si="5"/>
        <v>19234.999000000003</v>
      </c>
      <c r="R52">
        <f t="shared" si="6"/>
        <v>6.4316137802725073E-4</v>
      </c>
      <c r="S52" s="6">
        <f t="shared" si="9"/>
        <v>0.1</v>
      </c>
    </row>
    <row r="53" spans="1:26" ht="12.95" customHeight="1" x14ac:dyDescent="0.2">
      <c r="A53" s="27" t="s">
        <v>520</v>
      </c>
      <c r="B53" s="6" t="s">
        <v>363</v>
      </c>
      <c r="C53" s="32">
        <v>34273.413</v>
      </c>
      <c r="D53" s="32" t="s">
        <v>391</v>
      </c>
      <c r="E53" s="17">
        <f t="shared" si="0"/>
        <v>-18420.995445616936</v>
      </c>
      <c r="F53">
        <f t="shared" si="1"/>
        <v>-18421</v>
      </c>
      <c r="G53">
        <f t="shared" si="2"/>
        <v>5.0388000017846934E-3</v>
      </c>
      <c r="I53">
        <f t="shared" si="8"/>
        <v>5.0388000017846934E-3</v>
      </c>
      <c r="P53" s="11">
        <f t="shared" si="4"/>
        <v>-1.9752509184206988E-2</v>
      </c>
      <c r="Q53" s="2">
        <f t="shared" si="5"/>
        <v>19254.913</v>
      </c>
      <c r="R53">
        <f t="shared" si="6"/>
        <v>6.1460901115543553E-4</v>
      </c>
      <c r="S53" s="6">
        <f t="shared" si="9"/>
        <v>0.1</v>
      </c>
    </row>
    <row r="54" spans="1:26" ht="12.95" customHeight="1" x14ac:dyDescent="0.2">
      <c r="A54" s="27" t="s">
        <v>539</v>
      </c>
      <c r="B54" s="6" t="s">
        <v>363</v>
      </c>
      <c r="C54" s="32">
        <v>34513.497000000003</v>
      </c>
      <c r="D54" s="32" t="s">
        <v>391</v>
      </c>
      <c r="E54" s="17">
        <f t="shared" si="0"/>
        <v>-18203.992487816831</v>
      </c>
      <c r="F54">
        <f t="shared" si="1"/>
        <v>-18204</v>
      </c>
      <c r="G54">
        <f t="shared" si="2"/>
        <v>8.311199999297969E-3</v>
      </c>
      <c r="I54">
        <f t="shared" si="8"/>
        <v>8.311199999297969E-3</v>
      </c>
      <c r="P54" s="11">
        <f t="shared" si="4"/>
        <v>-1.9286352768162648E-2</v>
      </c>
      <c r="Q54" s="2">
        <f t="shared" si="5"/>
        <v>19494.997000000003</v>
      </c>
      <c r="R54">
        <f t="shared" si="6"/>
        <v>7.616249187527731E-4</v>
      </c>
      <c r="S54" s="6">
        <f t="shared" si="9"/>
        <v>0.1</v>
      </c>
    </row>
    <row r="55" spans="1:26" ht="12.95" customHeight="1" x14ac:dyDescent="0.2">
      <c r="A55" s="17" t="s">
        <v>323</v>
      </c>
      <c r="B55" s="6"/>
      <c r="C55" s="32">
        <v>34547.794000000002</v>
      </c>
      <c r="D55" s="32"/>
      <c r="E55">
        <f t="shared" si="0"/>
        <v>-18172.992710890132</v>
      </c>
      <c r="F55">
        <f t="shared" si="1"/>
        <v>-18173</v>
      </c>
      <c r="G55">
        <f t="shared" si="2"/>
        <v>8.0644000045140274E-3</v>
      </c>
      <c r="I55">
        <f t="shared" si="8"/>
        <v>8.0644000045140274E-3</v>
      </c>
      <c r="P55" s="11">
        <f t="shared" si="4"/>
        <v>-1.922021335271094E-2</v>
      </c>
      <c r="Q55" s="2">
        <f t="shared" si="5"/>
        <v>19529.294000000002</v>
      </c>
      <c r="R55">
        <f t="shared" si="6"/>
        <v>7.444501260532591E-4</v>
      </c>
      <c r="S55" s="6">
        <f t="shared" si="9"/>
        <v>0.1</v>
      </c>
      <c r="Z55" t="s">
        <v>328</v>
      </c>
    </row>
    <row r="56" spans="1:26" ht="12.95" customHeight="1" x14ac:dyDescent="0.2">
      <c r="A56" s="27" t="s">
        <v>539</v>
      </c>
      <c r="B56" s="6" t="s">
        <v>363</v>
      </c>
      <c r="C56" s="32">
        <v>34606.425999999999</v>
      </c>
      <c r="D56" s="32" t="s">
        <v>391</v>
      </c>
      <c r="E56" s="17">
        <f t="shared" si="0"/>
        <v>-18119.997436645557</v>
      </c>
      <c r="F56">
        <f t="shared" si="1"/>
        <v>-18120</v>
      </c>
      <c r="G56">
        <f t="shared" si="2"/>
        <v>2.8359999996609986E-3</v>
      </c>
      <c r="I56">
        <f t="shared" si="8"/>
        <v>2.8359999996609986E-3</v>
      </c>
      <c r="P56" s="11">
        <f t="shared" si="4"/>
        <v>-1.910739939931811E-2</v>
      </c>
      <c r="Q56" s="2">
        <f t="shared" si="5"/>
        <v>19587.925999999999</v>
      </c>
      <c r="R56">
        <f t="shared" si="6"/>
        <v>4.8151277718311671E-4</v>
      </c>
      <c r="S56" s="6">
        <f t="shared" si="9"/>
        <v>0.1</v>
      </c>
    </row>
    <row r="57" spans="1:26" ht="12.95" customHeight="1" x14ac:dyDescent="0.2">
      <c r="A57" s="27" t="s">
        <v>517</v>
      </c>
      <c r="B57" s="6" t="s">
        <v>363</v>
      </c>
      <c r="C57" s="32">
        <v>34698.256999999998</v>
      </c>
      <c r="D57" s="32" t="s">
        <v>391</v>
      </c>
      <c r="E57" s="17">
        <f t="shared" si="0"/>
        <v>-18036.9948266518</v>
      </c>
      <c r="F57">
        <f t="shared" si="1"/>
        <v>-18037</v>
      </c>
      <c r="G57">
        <f t="shared" si="2"/>
        <v>5.7235999993281439E-3</v>
      </c>
      <c r="I57">
        <f t="shared" si="8"/>
        <v>5.7235999993281439E-3</v>
      </c>
      <c r="P57" s="11">
        <f t="shared" si="4"/>
        <v>-1.8931395608258319E-2</v>
      </c>
      <c r="Q57" s="2">
        <f t="shared" si="5"/>
        <v>19679.756999999998</v>
      </c>
      <c r="R57">
        <f t="shared" si="6"/>
        <v>6.0786880841010775E-4</v>
      </c>
      <c r="S57" s="6">
        <f t="shared" si="9"/>
        <v>0.1</v>
      </c>
    </row>
    <row r="58" spans="1:26" ht="12.95" customHeight="1" x14ac:dyDescent="0.2">
      <c r="A58" s="27" t="s">
        <v>445</v>
      </c>
      <c r="B58" s="6" t="s">
        <v>363</v>
      </c>
      <c r="C58" s="32">
        <v>34930.595999999998</v>
      </c>
      <c r="D58" s="32" t="s">
        <v>391</v>
      </c>
      <c r="E58" s="17">
        <f t="shared" si="0"/>
        <v>-17826.992284990061</v>
      </c>
      <c r="F58">
        <f t="shared" si="1"/>
        <v>-17827</v>
      </c>
      <c r="G58">
        <f t="shared" si="2"/>
        <v>8.535599998140242E-3</v>
      </c>
      <c r="I58">
        <f t="shared" si="8"/>
        <v>8.535599998140242E-3</v>
      </c>
      <c r="P58" s="11">
        <f t="shared" si="4"/>
        <v>-1.8489721214343738E-2</v>
      </c>
      <c r="Q58" s="2">
        <f t="shared" si="5"/>
        <v>19912.095999999998</v>
      </c>
      <c r="R58">
        <f t="shared" si="6"/>
        <v>7.303679866379366E-4</v>
      </c>
      <c r="S58" s="6">
        <f t="shared" si="9"/>
        <v>0.1</v>
      </c>
    </row>
    <row r="59" spans="1:26" ht="12.95" customHeight="1" x14ac:dyDescent="0.2">
      <c r="A59" s="27" t="s">
        <v>550</v>
      </c>
      <c r="B59" s="6" t="s">
        <v>363</v>
      </c>
      <c r="C59" s="32">
        <v>34960.462</v>
      </c>
      <c r="D59" s="32" t="s">
        <v>391</v>
      </c>
      <c r="E59" s="17">
        <f t="shared" si="0"/>
        <v>-17799.997523416368</v>
      </c>
      <c r="F59">
        <f t="shared" si="1"/>
        <v>-17800</v>
      </c>
      <c r="G59">
        <f t="shared" si="2"/>
        <v>2.7399999962653965E-3</v>
      </c>
      <c r="I59">
        <f t="shared" si="8"/>
        <v>2.7399999962653965E-3</v>
      </c>
      <c r="P59" s="11">
        <f t="shared" si="4"/>
        <v>-1.8433312685347997E-2</v>
      </c>
      <c r="Q59" s="2">
        <f t="shared" si="5"/>
        <v>19941.962</v>
      </c>
      <c r="R59">
        <f t="shared" si="6"/>
        <v>4.4830916991337057E-4</v>
      </c>
      <c r="S59" s="6">
        <f t="shared" si="9"/>
        <v>0.1</v>
      </c>
    </row>
    <row r="60" spans="1:26" ht="12.95" customHeight="1" x14ac:dyDescent="0.2">
      <c r="A60" s="27" t="s">
        <v>553</v>
      </c>
      <c r="B60" s="6" t="s">
        <v>363</v>
      </c>
      <c r="C60" s="32">
        <v>35042.332999999999</v>
      </c>
      <c r="D60" s="32" t="s">
        <v>391</v>
      </c>
      <c r="E60" s="17">
        <f t="shared" si="0"/>
        <v>-17725.99738530616</v>
      </c>
      <c r="F60">
        <f t="shared" si="1"/>
        <v>-17726</v>
      </c>
      <c r="G60">
        <f t="shared" si="2"/>
        <v>2.8927999956067652E-3</v>
      </c>
      <c r="I60">
        <f t="shared" si="8"/>
        <v>2.8927999956067652E-3</v>
      </c>
      <c r="P60" s="11">
        <f t="shared" si="4"/>
        <v>-1.8279153242743498E-2</v>
      </c>
      <c r="Q60" s="2">
        <f t="shared" si="5"/>
        <v>20023.832999999999</v>
      </c>
      <c r="R60">
        <f t="shared" si="6"/>
        <v>4.482516039268902E-4</v>
      </c>
      <c r="S60" s="6">
        <f t="shared" si="9"/>
        <v>0.1</v>
      </c>
    </row>
    <row r="61" spans="1:26" ht="12.95" customHeight="1" x14ac:dyDescent="0.2">
      <c r="A61" s="27" t="s">
        <v>553</v>
      </c>
      <c r="B61" s="6" t="s">
        <v>363</v>
      </c>
      <c r="C61" s="32">
        <v>35052.296999999999</v>
      </c>
      <c r="D61" s="32" t="s">
        <v>391</v>
      </c>
      <c r="E61" s="17">
        <f t="shared" si="0"/>
        <v>-17716.991297972058</v>
      </c>
      <c r="F61">
        <f t="shared" si="1"/>
        <v>-17717</v>
      </c>
      <c r="G61">
        <f t="shared" si="2"/>
        <v>9.6276000040234067E-3</v>
      </c>
      <c r="I61">
        <f t="shared" si="8"/>
        <v>9.6276000040234067E-3</v>
      </c>
      <c r="P61" s="11">
        <f t="shared" si="4"/>
        <v>-1.8260448268799721E-2</v>
      </c>
      <c r="Q61" s="2">
        <f t="shared" si="5"/>
        <v>20033.796999999999</v>
      </c>
      <c r="R61">
        <f t="shared" si="6"/>
        <v>7.7774323646731297E-4</v>
      </c>
      <c r="S61" s="6">
        <f t="shared" si="9"/>
        <v>0.1</v>
      </c>
    </row>
    <row r="62" spans="1:26" ht="12.95" customHeight="1" x14ac:dyDescent="0.2">
      <c r="A62" s="27" t="s">
        <v>553</v>
      </c>
      <c r="B62" s="6" t="s">
        <v>363</v>
      </c>
      <c r="C62" s="32">
        <v>35283.531000000003</v>
      </c>
      <c r="D62" s="32" t="s">
        <v>391</v>
      </c>
      <c r="E62" s="17">
        <f t="shared" si="0"/>
        <v>-17507.98752452631</v>
      </c>
      <c r="F62">
        <f t="shared" si="1"/>
        <v>-17508</v>
      </c>
      <c r="G62">
        <f t="shared" si="2"/>
        <v>1.3802400004351512E-2</v>
      </c>
      <c r="I62">
        <f t="shared" si="8"/>
        <v>1.3802400004351512E-2</v>
      </c>
      <c r="P62" s="11">
        <f t="shared" si="4"/>
        <v>-1.7828769906416266E-2</v>
      </c>
      <c r="Q62" s="2">
        <f t="shared" si="5"/>
        <v>20265.031000000003</v>
      </c>
      <c r="R62">
        <f t="shared" si="6"/>
        <v>1.000530909923861E-3</v>
      </c>
      <c r="S62" s="6">
        <f t="shared" si="9"/>
        <v>0.1</v>
      </c>
    </row>
    <row r="63" spans="1:26" ht="12.95" customHeight="1" x14ac:dyDescent="0.2">
      <c r="A63" s="27" t="s">
        <v>553</v>
      </c>
      <c r="B63" s="6" t="s">
        <v>363</v>
      </c>
      <c r="C63" s="32">
        <v>35313.402999999998</v>
      </c>
      <c r="D63" s="32" t="s">
        <v>391</v>
      </c>
      <c r="E63" s="17">
        <f t="shared" si="0"/>
        <v>-17480.987339776791</v>
      </c>
      <c r="F63">
        <f t="shared" si="1"/>
        <v>-17481</v>
      </c>
      <c r="G63">
        <f t="shared" si="2"/>
        <v>1.4006799996423069E-2</v>
      </c>
      <c r="I63">
        <f t="shared" si="8"/>
        <v>1.4006799996423069E-2</v>
      </c>
      <c r="P63" s="11">
        <f t="shared" si="4"/>
        <v>-1.7773379428349279E-2</v>
      </c>
      <c r="Q63" s="2">
        <f t="shared" si="5"/>
        <v>20294.902999999998</v>
      </c>
      <c r="R63">
        <f t="shared" si="6"/>
        <v>1.0099798042707236E-3</v>
      </c>
      <c r="S63" s="6">
        <f t="shared" si="9"/>
        <v>0.1</v>
      </c>
    </row>
    <row r="64" spans="1:26" ht="12.95" customHeight="1" x14ac:dyDescent="0.2">
      <c r="A64" s="27" t="s">
        <v>553</v>
      </c>
      <c r="B64" s="6" t="s">
        <v>363</v>
      </c>
      <c r="C64" s="32">
        <v>35355.43</v>
      </c>
      <c r="D64" s="32" t="s">
        <v>391</v>
      </c>
      <c r="E64" s="17">
        <f t="shared" si="0"/>
        <v>-17443.000704651313</v>
      </c>
      <c r="F64">
        <f t="shared" si="1"/>
        <v>-17443</v>
      </c>
      <c r="G64">
        <f t="shared" si="2"/>
        <v>-7.7959999907761812E-4</v>
      </c>
      <c r="I64">
        <f t="shared" si="8"/>
        <v>-7.7959999907761812E-4</v>
      </c>
      <c r="P64" s="11">
        <f t="shared" si="4"/>
        <v>-1.7695568435404783E-2</v>
      </c>
      <c r="Q64" s="2">
        <f t="shared" si="5"/>
        <v>20336.93</v>
      </c>
      <c r="R64">
        <f t="shared" si="6"/>
        <v>2.8614998813881695E-4</v>
      </c>
      <c r="S64" s="6">
        <f t="shared" si="9"/>
        <v>0.1</v>
      </c>
    </row>
    <row r="65" spans="1:19" ht="12.95" customHeight="1" x14ac:dyDescent="0.2">
      <c r="A65" s="27" t="s">
        <v>553</v>
      </c>
      <c r="B65" s="6" t="s">
        <v>363</v>
      </c>
      <c r="C65" s="32">
        <v>35355.438999999998</v>
      </c>
      <c r="D65" s="32" t="s">
        <v>391</v>
      </c>
      <c r="E65" s="17">
        <f t="shared" si="0"/>
        <v>-17442.992569887563</v>
      </c>
      <c r="F65">
        <f t="shared" si="1"/>
        <v>-17443</v>
      </c>
      <c r="G65">
        <f t="shared" si="2"/>
        <v>8.2203999991179444E-3</v>
      </c>
      <c r="I65">
        <f t="shared" si="8"/>
        <v>8.2203999991179444E-3</v>
      </c>
      <c r="P65" s="11">
        <f t="shared" si="4"/>
        <v>-1.7695568435404783E-2</v>
      </c>
      <c r="Q65" s="2">
        <f t="shared" si="5"/>
        <v>20336.938999999998</v>
      </c>
      <c r="R65">
        <f t="shared" si="6"/>
        <v>6.7163741989917846E-4</v>
      </c>
      <c r="S65" s="6">
        <f t="shared" si="9"/>
        <v>0.1</v>
      </c>
    </row>
    <row r="66" spans="1:19" ht="12.95" customHeight="1" x14ac:dyDescent="0.2">
      <c r="A66" s="27" t="s">
        <v>553</v>
      </c>
      <c r="B66" s="6" t="s">
        <v>363</v>
      </c>
      <c r="C66" s="32">
        <v>35365.39</v>
      </c>
      <c r="D66" s="32" t="s">
        <v>391</v>
      </c>
      <c r="E66" s="17">
        <f t="shared" si="0"/>
        <v>-17433.998232767768</v>
      </c>
      <c r="F66">
        <f t="shared" si="1"/>
        <v>-17434</v>
      </c>
      <c r="G66">
        <f t="shared" si="2"/>
        <v>1.9552000012481585E-3</v>
      </c>
      <c r="I66">
        <f t="shared" ref="I66:I97" si="10">G66</f>
        <v>1.9552000012481585E-3</v>
      </c>
      <c r="P66" s="11">
        <f t="shared" si="4"/>
        <v>-1.7677164515183929E-2</v>
      </c>
      <c r="Q66" s="2">
        <f t="shared" si="5"/>
        <v>20346.89</v>
      </c>
      <c r="R66">
        <f t="shared" si="6"/>
        <v>3.8542973650606172E-4</v>
      </c>
      <c r="S66" s="6">
        <f t="shared" ref="S66:S97" si="11">S$16</f>
        <v>0.1</v>
      </c>
    </row>
    <row r="67" spans="1:19" ht="12.95" customHeight="1" x14ac:dyDescent="0.2">
      <c r="A67" s="27" t="s">
        <v>553</v>
      </c>
      <c r="B67" s="6" t="s">
        <v>363</v>
      </c>
      <c r="C67" s="32">
        <v>35365.402000000002</v>
      </c>
      <c r="D67" s="32" t="s">
        <v>391</v>
      </c>
      <c r="E67" s="17">
        <f t="shared" si="0"/>
        <v>-17433.987386416098</v>
      </c>
      <c r="F67">
        <f t="shared" si="1"/>
        <v>-17434</v>
      </c>
      <c r="G67">
        <f t="shared" si="2"/>
        <v>1.395520000369288E-2</v>
      </c>
      <c r="I67">
        <f t="shared" si="10"/>
        <v>1.395520000369288E-2</v>
      </c>
      <c r="P67" s="11">
        <f t="shared" si="4"/>
        <v>-1.7677164515183929E-2</v>
      </c>
      <c r="Q67" s="2">
        <f t="shared" si="5"/>
        <v>20346.902000000002</v>
      </c>
      <c r="R67">
        <f t="shared" si="6"/>
        <v>1.0006064850550966E-3</v>
      </c>
      <c r="S67" s="6">
        <f t="shared" si="11"/>
        <v>0.1</v>
      </c>
    </row>
    <row r="68" spans="1:19" ht="12.95" customHeight="1" x14ac:dyDescent="0.2">
      <c r="A68" s="27" t="s">
        <v>553</v>
      </c>
      <c r="B68" s="6" t="s">
        <v>363</v>
      </c>
      <c r="C68" s="32">
        <v>35375.341999999997</v>
      </c>
      <c r="D68" s="32" t="s">
        <v>391</v>
      </c>
      <c r="E68" s="17">
        <f t="shared" si="0"/>
        <v>-17425.002991785339</v>
      </c>
      <c r="F68">
        <f t="shared" si="1"/>
        <v>-17425</v>
      </c>
      <c r="G68">
        <f t="shared" si="2"/>
        <v>-3.310000007331837E-3</v>
      </c>
      <c r="I68">
        <f t="shared" si="10"/>
        <v>-3.310000007331837E-3</v>
      </c>
      <c r="P68" s="11">
        <f t="shared" si="4"/>
        <v>-1.7658770169109741E-2</v>
      </c>
      <c r="Q68" s="2">
        <f t="shared" si="5"/>
        <v>20356.841999999997</v>
      </c>
      <c r="R68">
        <f t="shared" si="6"/>
        <v>2.058872051555279E-4</v>
      </c>
      <c r="S68" s="6">
        <f t="shared" si="11"/>
        <v>0.1</v>
      </c>
    </row>
    <row r="69" spans="1:19" ht="12.95" customHeight="1" x14ac:dyDescent="0.2">
      <c r="A69" s="27" t="s">
        <v>577</v>
      </c>
      <c r="B69" s="6" t="s">
        <v>363</v>
      </c>
      <c r="C69" s="32">
        <v>35376.457999999999</v>
      </c>
      <c r="D69" s="32" t="s">
        <v>391</v>
      </c>
      <c r="E69" s="17">
        <f t="shared" si="0"/>
        <v>-17423.994281080311</v>
      </c>
      <c r="F69">
        <f t="shared" si="1"/>
        <v>-17424</v>
      </c>
      <c r="G69">
        <f t="shared" si="2"/>
        <v>6.3271999970311299E-3</v>
      </c>
      <c r="I69">
        <f t="shared" si="10"/>
        <v>6.3271999970311299E-3</v>
      </c>
      <c r="P69" s="11">
        <f t="shared" si="4"/>
        <v>-1.7656726943875982E-2</v>
      </c>
      <c r="Q69" s="2">
        <f t="shared" si="5"/>
        <v>20357.957999999999</v>
      </c>
      <c r="R69">
        <f t="shared" si="6"/>
        <v>5.7522875150677001E-4</v>
      </c>
      <c r="S69" s="6">
        <f t="shared" si="11"/>
        <v>0.1</v>
      </c>
    </row>
    <row r="70" spans="1:19" ht="12.95" customHeight="1" x14ac:dyDescent="0.2">
      <c r="A70" s="27" t="s">
        <v>445</v>
      </c>
      <c r="B70" s="6" t="s">
        <v>363</v>
      </c>
      <c r="C70" s="32">
        <v>35398.589999999997</v>
      </c>
      <c r="D70" s="32" t="s">
        <v>391</v>
      </c>
      <c r="E70" s="17">
        <f t="shared" si="0"/>
        <v>-17403.989993155956</v>
      </c>
      <c r="F70">
        <f t="shared" si="1"/>
        <v>-17404</v>
      </c>
      <c r="G70">
        <f t="shared" si="2"/>
        <v>1.1071199995058123E-2</v>
      </c>
      <c r="I70">
        <f t="shared" si="10"/>
        <v>1.1071199995058123E-2</v>
      </c>
      <c r="P70" s="11">
        <f t="shared" si="4"/>
        <v>-1.7615887261062554E-2</v>
      </c>
      <c r="Q70" s="2">
        <f t="shared" si="5"/>
        <v>20380.089999999997</v>
      </c>
      <c r="R70">
        <f t="shared" si="6"/>
        <v>8.2294897524028132E-4</v>
      </c>
      <c r="S70" s="6">
        <f t="shared" si="11"/>
        <v>0.1</v>
      </c>
    </row>
    <row r="71" spans="1:19" ht="12.95" customHeight="1" x14ac:dyDescent="0.2">
      <c r="A71" s="27" t="s">
        <v>553</v>
      </c>
      <c r="B71" s="6" t="s">
        <v>363</v>
      </c>
      <c r="C71" s="32">
        <v>35427.347999999998</v>
      </c>
      <c r="D71" s="32" t="s">
        <v>391</v>
      </c>
      <c r="E71" s="17">
        <f t="shared" si="0"/>
        <v>-17377.996711386175</v>
      </c>
      <c r="F71">
        <f t="shared" si="1"/>
        <v>-17378</v>
      </c>
      <c r="G71">
        <f t="shared" si="2"/>
        <v>3.6383999977260828E-3</v>
      </c>
      <c r="I71">
        <f t="shared" si="10"/>
        <v>3.6383999977260828E-3</v>
      </c>
      <c r="P71" s="11">
        <f t="shared" si="4"/>
        <v>-1.7562866356611345E-2</v>
      </c>
      <c r="Q71" s="2">
        <f t="shared" si="5"/>
        <v>20408.847999999998</v>
      </c>
      <c r="R71">
        <f t="shared" si="6"/>
        <v>4.4949369502756022E-4</v>
      </c>
      <c r="S71" s="6">
        <f t="shared" si="11"/>
        <v>0.1</v>
      </c>
    </row>
    <row r="72" spans="1:19" ht="12.95" customHeight="1" x14ac:dyDescent="0.2">
      <c r="A72" s="27" t="s">
        <v>585</v>
      </c>
      <c r="B72" s="6" t="s">
        <v>363</v>
      </c>
      <c r="C72" s="32">
        <v>35699.519999999997</v>
      </c>
      <c r="D72" s="32" t="s">
        <v>391</v>
      </c>
      <c r="E72" s="17">
        <f t="shared" si="0"/>
        <v>-17131.990609228731</v>
      </c>
      <c r="F72">
        <f t="shared" si="1"/>
        <v>-17132</v>
      </c>
      <c r="G72">
        <f t="shared" si="2"/>
        <v>1.0389600000053179E-2</v>
      </c>
      <c r="I72">
        <f t="shared" si="10"/>
        <v>1.0389600000053179E-2</v>
      </c>
      <c r="P72" s="11">
        <f t="shared" si="4"/>
        <v>-1.7065161507051479E-2</v>
      </c>
      <c r="Q72" s="2">
        <f t="shared" si="5"/>
        <v>20681.019999999997</v>
      </c>
      <c r="R72">
        <f t="shared" si="6"/>
        <v>7.5376392941199567E-4</v>
      </c>
      <c r="S72" s="6">
        <f t="shared" si="11"/>
        <v>0.1</v>
      </c>
    </row>
    <row r="73" spans="1:19" ht="12.95" customHeight="1" x14ac:dyDescent="0.2">
      <c r="A73" s="27" t="s">
        <v>585</v>
      </c>
      <c r="B73" s="6" t="s">
        <v>363</v>
      </c>
      <c r="C73" s="32">
        <v>35719.432000000001</v>
      </c>
      <c r="D73" s="32" t="s">
        <v>391</v>
      </c>
      <c r="E73" s="17">
        <f t="shared" si="0"/>
        <v>-17113.992896362746</v>
      </c>
      <c r="F73">
        <f t="shared" si="1"/>
        <v>-17114</v>
      </c>
      <c r="G73">
        <f t="shared" si="2"/>
        <v>7.8591999990749173E-3</v>
      </c>
      <c r="I73">
        <f t="shared" si="10"/>
        <v>7.8591999990749173E-3</v>
      </c>
      <c r="P73" s="11">
        <f t="shared" si="4"/>
        <v>-1.7029024920670419E-2</v>
      </c>
      <c r="Q73" s="2">
        <f t="shared" si="5"/>
        <v>20700.932000000001</v>
      </c>
      <c r="R73">
        <f t="shared" si="6"/>
        <v>6.194237396558327E-4</v>
      </c>
      <c r="S73" s="6">
        <f t="shared" si="11"/>
        <v>0.1</v>
      </c>
    </row>
    <row r="74" spans="1:19" ht="12.95" customHeight="1" x14ac:dyDescent="0.2">
      <c r="A74" s="27" t="s">
        <v>592</v>
      </c>
      <c r="B74" s="6" t="s">
        <v>363</v>
      </c>
      <c r="C74" s="32">
        <v>36052.447999999997</v>
      </c>
      <c r="D74" s="32" t="s">
        <v>391</v>
      </c>
      <c r="E74" s="17">
        <f t="shared" si="0"/>
        <v>-16812.992175803454</v>
      </c>
      <c r="F74">
        <f t="shared" si="1"/>
        <v>-16813</v>
      </c>
      <c r="G74">
        <f t="shared" si="2"/>
        <v>8.6564000012003817E-3</v>
      </c>
      <c r="I74">
        <f t="shared" si="10"/>
        <v>8.6564000012003817E-3</v>
      </c>
      <c r="P74" s="11">
        <f t="shared" si="4"/>
        <v>-1.6430415584141891E-2</v>
      </c>
      <c r="Q74" s="2">
        <f t="shared" si="5"/>
        <v>21033.947999999997</v>
      </c>
      <c r="R74">
        <f t="shared" si="6"/>
        <v>6.2934831621297199E-4</v>
      </c>
      <c r="S74" s="6">
        <f t="shared" si="11"/>
        <v>0.1</v>
      </c>
    </row>
    <row r="75" spans="1:19" ht="12.95" customHeight="1" x14ac:dyDescent="0.2">
      <c r="A75" s="27" t="s">
        <v>553</v>
      </c>
      <c r="B75" s="6" t="s">
        <v>363</v>
      </c>
      <c r="C75" s="32">
        <v>36072.368999999999</v>
      </c>
      <c r="D75" s="32" t="s">
        <v>391</v>
      </c>
      <c r="E75" s="17">
        <f t="shared" si="0"/>
        <v>-16794.986328173723</v>
      </c>
      <c r="F75">
        <f t="shared" si="1"/>
        <v>-16795</v>
      </c>
      <c r="G75">
        <f t="shared" si="2"/>
        <v>1.5125999998417683E-2</v>
      </c>
      <c r="I75">
        <f t="shared" si="10"/>
        <v>1.5125999998417683E-2</v>
      </c>
      <c r="P75" s="11">
        <f t="shared" si="4"/>
        <v>-1.6394957698380001E-2</v>
      </c>
      <c r="Q75" s="2">
        <f t="shared" si="5"/>
        <v>21053.868999999999</v>
      </c>
      <c r="R75">
        <f t="shared" si="6"/>
        <v>9.9357077412330912E-4</v>
      </c>
      <c r="S75" s="6">
        <f t="shared" si="11"/>
        <v>0.1</v>
      </c>
    </row>
    <row r="76" spans="1:19" ht="12.95" customHeight="1" x14ac:dyDescent="0.2">
      <c r="A76" s="27" t="s">
        <v>598</v>
      </c>
      <c r="B76" s="6" t="s">
        <v>363</v>
      </c>
      <c r="C76" s="32">
        <v>36073.466999999997</v>
      </c>
      <c r="D76" s="32" t="s">
        <v>391</v>
      </c>
      <c r="E76" s="17">
        <f t="shared" si="0"/>
        <v>-16793.993886996202</v>
      </c>
      <c r="F76">
        <f t="shared" si="1"/>
        <v>-16794</v>
      </c>
      <c r="G76">
        <f t="shared" si="2"/>
        <v>6.7631999918376096E-3</v>
      </c>
      <c r="I76">
        <f t="shared" si="10"/>
        <v>6.7631999918376096E-3</v>
      </c>
      <c r="P76" s="11">
        <f t="shared" si="4"/>
        <v>-1.6392988938731416E-2</v>
      </c>
      <c r="Q76" s="2">
        <f t="shared" si="5"/>
        <v>21054.966999999997</v>
      </c>
      <c r="R76">
        <f t="shared" si="6"/>
        <v>5.3620908578820743E-4</v>
      </c>
      <c r="S76" s="6">
        <f t="shared" si="11"/>
        <v>0.1</v>
      </c>
    </row>
    <row r="77" spans="1:19" ht="12.95" customHeight="1" x14ac:dyDescent="0.2">
      <c r="A77" s="27" t="s">
        <v>601</v>
      </c>
      <c r="B77" s="6" t="s">
        <v>363</v>
      </c>
      <c r="C77" s="32">
        <v>36073.468000000001</v>
      </c>
      <c r="D77" s="32" t="s">
        <v>391</v>
      </c>
      <c r="E77" s="17">
        <f t="shared" si="0"/>
        <v>-16793.992983133561</v>
      </c>
      <c r="F77">
        <f t="shared" si="1"/>
        <v>-16794</v>
      </c>
      <c r="G77">
        <f t="shared" si="2"/>
        <v>7.7631999956793152E-3</v>
      </c>
      <c r="I77">
        <f t="shared" si="10"/>
        <v>7.7631999956793152E-3</v>
      </c>
      <c r="P77" s="11">
        <f t="shared" si="4"/>
        <v>-1.6392988938731416E-2</v>
      </c>
      <c r="Q77" s="2">
        <f t="shared" si="5"/>
        <v>21054.968000000001</v>
      </c>
      <c r="R77">
        <f t="shared" si="6"/>
        <v>5.8352146383494749E-4</v>
      </c>
      <c r="S77" s="6">
        <f t="shared" si="11"/>
        <v>0.1</v>
      </c>
    </row>
    <row r="78" spans="1:19" ht="12.95" customHeight="1" x14ac:dyDescent="0.2">
      <c r="A78" s="27" t="s">
        <v>553</v>
      </c>
      <c r="B78" s="6" t="s">
        <v>363</v>
      </c>
      <c r="C78" s="32">
        <v>36073.47</v>
      </c>
      <c r="D78" s="32" t="s">
        <v>391</v>
      </c>
      <c r="E78" s="17">
        <f t="shared" si="0"/>
        <v>-16793.991175408282</v>
      </c>
      <c r="F78">
        <f t="shared" si="1"/>
        <v>-16794</v>
      </c>
      <c r="G78">
        <f t="shared" si="2"/>
        <v>9.7631999960867688E-3</v>
      </c>
      <c r="I78">
        <f t="shared" si="10"/>
        <v>9.7631999960867688E-3</v>
      </c>
      <c r="P78" s="11">
        <f t="shared" si="4"/>
        <v>-1.6392988938731416E-2</v>
      </c>
      <c r="Q78" s="2">
        <f t="shared" si="5"/>
        <v>21054.97</v>
      </c>
      <c r="R78">
        <f t="shared" si="6"/>
        <v>6.8414621959390529E-4</v>
      </c>
      <c r="S78" s="6">
        <f t="shared" si="11"/>
        <v>0.1</v>
      </c>
    </row>
    <row r="79" spans="1:19" ht="12.95" customHeight="1" x14ac:dyDescent="0.2">
      <c r="A79" s="27" t="s">
        <v>553</v>
      </c>
      <c r="B79" s="6" t="s">
        <v>363</v>
      </c>
      <c r="C79" s="32">
        <v>36073.472999999998</v>
      </c>
      <c r="D79" s="32" t="s">
        <v>391</v>
      </c>
      <c r="E79" s="17">
        <f t="shared" si="0"/>
        <v>-16793.988463820369</v>
      </c>
      <c r="F79">
        <f t="shared" si="1"/>
        <v>-16794</v>
      </c>
      <c r="G79">
        <f t="shared" si="2"/>
        <v>1.276319999305997E-2</v>
      </c>
      <c r="I79">
        <f t="shared" si="10"/>
        <v>1.276319999305997E-2</v>
      </c>
      <c r="P79" s="11">
        <f t="shared" si="4"/>
        <v>-1.6392988938731416E-2</v>
      </c>
      <c r="Q79" s="2">
        <f t="shared" si="5"/>
        <v>21054.972999999998</v>
      </c>
      <c r="R79">
        <f t="shared" si="6"/>
        <v>8.5008335302631452E-4</v>
      </c>
      <c r="S79" s="6">
        <f t="shared" si="11"/>
        <v>0.1</v>
      </c>
    </row>
    <row r="80" spans="1:19" ht="12.95" customHeight="1" x14ac:dyDescent="0.2">
      <c r="A80" s="27" t="s">
        <v>610</v>
      </c>
      <c r="B80" s="6" t="s">
        <v>363</v>
      </c>
      <c r="C80" s="32">
        <v>36082.313999999998</v>
      </c>
      <c r="D80" s="32" t="s">
        <v>391</v>
      </c>
      <c r="E80" s="17">
        <f t="shared" si="0"/>
        <v>-16785.997414229765</v>
      </c>
      <c r="F80">
        <f t="shared" si="1"/>
        <v>-16786</v>
      </c>
      <c r="G80">
        <f t="shared" si="2"/>
        <v>2.8607999993255362E-3</v>
      </c>
      <c r="I80">
        <f t="shared" si="10"/>
        <v>2.8607999993255362E-3</v>
      </c>
      <c r="P80" s="11">
        <f t="shared" si="4"/>
        <v>-1.6377243116719054E-2</v>
      </c>
      <c r="Q80" s="2">
        <f t="shared" si="5"/>
        <v>21063.813999999998</v>
      </c>
      <c r="R80">
        <f t="shared" si="6"/>
        <v>3.7010230293479067E-4</v>
      </c>
      <c r="S80" s="6">
        <f t="shared" si="11"/>
        <v>0.1</v>
      </c>
    </row>
    <row r="81" spans="1:19" ht="12.95" customHeight="1" x14ac:dyDescent="0.2">
      <c r="A81" s="27" t="s">
        <v>614</v>
      </c>
      <c r="B81" s="6" t="s">
        <v>363</v>
      </c>
      <c r="C81" s="32">
        <v>36082.324999999997</v>
      </c>
      <c r="D81" s="32" t="s">
        <v>391</v>
      </c>
      <c r="E81" s="17">
        <f t="shared" si="0"/>
        <v>-16785.987471740737</v>
      </c>
      <c r="F81">
        <f t="shared" si="1"/>
        <v>-16786</v>
      </c>
      <c r="G81">
        <f t="shared" si="2"/>
        <v>1.3860799997928552E-2</v>
      </c>
      <c r="I81">
        <f t="shared" si="10"/>
        <v>1.3860799997928552E-2</v>
      </c>
      <c r="P81" s="11">
        <f t="shared" si="4"/>
        <v>-1.6377243116719054E-2</v>
      </c>
      <c r="Q81" s="2">
        <f t="shared" si="5"/>
        <v>21063.824999999997</v>
      </c>
      <c r="R81">
        <f t="shared" si="6"/>
        <v>9.1433925140328753E-4</v>
      </c>
      <c r="S81" s="6">
        <f t="shared" si="11"/>
        <v>0.1</v>
      </c>
    </row>
    <row r="82" spans="1:19" ht="12.95" customHeight="1" x14ac:dyDescent="0.2">
      <c r="A82" s="27" t="s">
        <v>617</v>
      </c>
      <c r="B82" s="6" t="s">
        <v>363</v>
      </c>
      <c r="C82" s="32">
        <v>36344.527999999998</v>
      </c>
      <c r="D82" s="32" t="s">
        <v>391</v>
      </c>
      <c r="E82" s="17">
        <f t="shared" si="0"/>
        <v>-16548.991976230584</v>
      </c>
      <c r="F82">
        <f t="shared" si="1"/>
        <v>-16549</v>
      </c>
      <c r="G82">
        <f t="shared" si="2"/>
        <v>8.8771999944583513E-3</v>
      </c>
      <c r="I82">
        <f t="shared" si="10"/>
        <v>8.8771999944583513E-3</v>
      </c>
      <c r="P82" s="11">
        <f t="shared" si="4"/>
        <v>-1.5914204761986257E-2</v>
      </c>
      <c r="Q82" s="2">
        <f t="shared" si="5"/>
        <v>21326.027999999998</v>
      </c>
      <c r="R82">
        <f t="shared" si="6"/>
        <v>6.1461374979786428E-4</v>
      </c>
      <c r="S82" s="6">
        <f t="shared" si="11"/>
        <v>0.1</v>
      </c>
    </row>
    <row r="83" spans="1:19" ht="12.95" customHeight="1" x14ac:dyDescent="0.2">
      <c r="A83" s="27" t="s">
        <v>592</v>
      </c>
      <c r="B83" s="6" t="s">
        <v>363</v>
      </c>
      <c r="C83" s="32">
        <v>36396.493999999999</v>
      </c>
      <c r="D83" s="32" t="s">
        <v>391</v>
      </c>
      <c r="E83" s="17">
        <f t="shared" si="0"/>
        <v>-16502.02185033698</v>
      </c>
      <c r="F83">
        <f t="shared" si="1"/>
        <v>-16502</v>
      </c>
      <c r="G83">
        <f t="shared" si="2"/>
        <v>-2.4174400001356844E-2</v>
      </c>
      <c r="I83">
        <f t="shared" si="10"/>
        <v>-2.4174400001356844E-2</v>
      </c>
      <c r="P83" s="11">
        <f t="shared" si="4"/>
        <v>-1.5823167452778071E-2</v>
      </c>
      <c r="Q83" s="2">
        <f t="shared" si="5"/>
        <v>21377.993999999999</v>
      </c>
      <c r="R83">
        <f t="shared" si="6"/>
        <v>6.9743085080441498E-5</v>
      </c>
      <c r="S83" s="6">
        <f t="shared" si="11"/>
        <v>0.1</v>
      </c>
    </row>
    <row r="84" spans="1:19" ht="12.95" customHeight="1" x14ac:dyDescent="0.2">
      <c r="A84" s="27" t="s">
        <v>624</v>
      </c>
      <c r="B84" s="6" t="s">
        <v>363</v>
      </c>
      <c r="C84" s="32">
        <v>36447.417000000001</v>
      </c>
      <c r="D84" s="32" t="s">
        <v>391</v>
      </c>
      <c r="E84" s="17">
        <f t="shared" si="0"/>
        <v>-16455.994453175757</v>
      </c>
      <c r="F84">
        <f t="shared" si="1"/>
        <v>-16456</v>
      </c>
      <c r="G84">
        <f t="shared" si="2"/>
        <v>6.1368000024231151E-3</v>
      </c>
      <c r="I84">
        <f t="shared" si="10"/>
        <v>6.1368000024231151E-3</v>
      </c>
      <c r="P84" s="11">
        <f t="shared" si="4"/>
        <v>-1.5734319935987159E-2</v>
      </c>
      <c r="Q84" s="2">
        <f t="shared" si="5"/>
        <v>21428.917000000001</v>
      </c>
      <c r="R84">
        <f t="shared" si="6"/>
        <v>4.7834588736032744E-4</v>
      </c>
      <c r="S84" s="6">
        <f t="shared" si="11"/>
        <v>0.1</v>
      </c>
    </row>
    <row r="85" spans="1:19" ht="12.95" customHeight="1" x14ac:dyDescent="0.2">
      <c r="A85" s="27" t="s">
        <v>617</v>
      </c>
      <c r="B85" s="6" t="s">
        <v>363</v>
      </c>
      <c r="C85" s="32">
        <v>36487.249000000003</v>
      </c>
      <c r="D85" s="32" t="s">
        <v>391</v>
      </c>
      <c r="E85" s="17">
        <f t="shared" ref="E85:E148" si="12">+(C85-C$7)/C$8</f>
        <v>-16419.991796542687</v>
      </c>
      <c r="F85">
        <f t="shared" ref="F85:F148" si="13">ROUND(2*E85,0)/2</f>
        <v>-16420</v>
      </c>
      <c r="G85">
        <f t="shared" ref="G85:G148" si="14">+C85-(C$7+F85*C$8)</f>
        <v>9.0760000020964071E-3</v>
      </c>
      <c r="I85">
        <f t="shared" si="10"/>
        <v>9.0760000020964071E-3</v>
      </c>
      <c r="P85" s="11">
        <f t="shared" ref="P85:P148" si="15">D$11+D$12*F85+D$13*F85^2</f>
        <v>-1.5664961558987618E-2</v>
      </c>
      <c r="Q85" s="2">
        <f t="shared" ref="Q85:Q148" si="16">+C85-15018.5</f>
        <v>21468.749000000003</v>
      </c>
      <c r="R85">
        <f t="shared" ref="R85:R148" si="17">+(P85-G85)^2</f>
        <v>6.1211517896703725E-4</v>
      </c>
      <c r="S85" s="6">
        <f t="shared" si="11"/>
        <v>0.1</v>
      </c>
    </row>
    <row r="86" spans="1:19" ht="12.95" customHeight="1" x14ac:dyDescent="0.2">
      <c r="A86" s="27" t="s">
        <v>629</v>
      </c>
      <c r="B86" s="6" t="s">
        <v>363</v>
      </c>
      <c r="C86" s="32">
        <v>36759.413999999997</v>
      </c>
      <c r="D86" s="32" t="s">
        <v>391</v>
      </c>
      <c r="E86" s="17">
        <f t="shared" si="12"/>
        <v>-16173.992021423717</v>
      </c>
      <c r="F86">
        <f t="shared" si="13"/>
        <v>-16174</v>
      </c>
      <c r="G86">
        <f t="shared" si="14"/>
        <v>8.8271999920834787E-3</v>
      </c>
      <c r="I86">
        <f t="shared" si="10"/>
        <v>8.8271999920834787E-3</v>
      </c>
      <c r="P86" s="11">
        <f t="shared" si="15"/>
        <v>-1.5195112511851669E-2</v>
      </c>
      <c r="Q86" s="2">
        <f t="shared" si="16"/>
        <v>21740.913999999997</v>
      </c>
      <c r="R86">
        <f t="shared" si="17"/>
        <v>5.7707149803671893E-4</v>
      </c>
      <c r="S86" s="6">
        <f t="shared" si="11"/>
        <v>0.1</v>
      </c>
    </row>
    <row r="87" spans="1:19" ht="12.95" customHeight="1" x14ac:dyDescent="0.2">
      <c r="A87" s="27" t="s">
        <v>592</v>
      </c>
      <c r="B87" s="6" t="s">
        <v>363</v>
      </c>
      <c r="C87" s="32">
        <v>36780.43</v>
      </c>
      <c r="D87" s="32" t="s">
        <v>391</v>
      </c>
      <c r="E87" s="17">
        <f t="shared" si="12"/>
        <v>-16154.996444204378</v>
      </c>
      <c r="F87">
        <f t="shared" si="13"/>
        <v>-16155</v>
      </c>
      <c r="G87">
        <f t="shared" si="14"/>
        <v>3.9340000002994202E-3</v>
      </c>
      <c r="I87">
        <f t="shared" si="10"/>
        <v>3.9340000002994202E-3</v>
      </c>
      <c r="P87" s="11">
        <f t="shared" si="15"/>
        <v>-1.515912092464693E-2</v>
      </c>
      <c r="Q87" s="2">
        <f t="shared" si="16"/>
        <v>21761.93</v>
      </c>
      <c r="R87">
        <f t="shared" si="17"/>
        <v>3.6454726665462417E-4</v>
      </c>
      <c r="S87" s="6">
        <f t="shared" si="11"/>
        <v>0.1</v>
      </c>
    </row>
    <row r="88" spans="1:19" ht="12.95" customHeight="1" x14ac:dyDescent="0.2">
      <c r="A88" s="27" t="s">
        <v>624</v>
      </c>
      <c r="B88" s="6" t="s">
        <v>363</v>
      </c>
      <c r="C88" s="32">
        <v>36821.375</v>
      </c>
      <c r="D88" s="32" t="s">
        <v>391</v>
      </c>
      <c r="E88" s="17">
        <f t="shared" si="12"/>
        <v>-16117.987788454204</v>
      </c>
      <c r="F88">
        <f t="shared" si="13"/>
        <v>-16118</v>
      </c>
      <c r="G88">
        <f t="shared" si="14"/>
        <v>1.351040000008652E-2</v>
      </c>
      <c r="I88">
        <f t="shared" si="10"/>
        <v>1.351040000008652E-2</v>
      </c>
      <c r="P88" s="11">
        <f t="shared" si="15"/>
        <v>-1.5089154498818704E-2</v>
      </c>
      <c r="Q88" s="2">
        <f t="shared" si="16"/>
        <v>21802.875</v>
      </c>
      <c r="R88">
        <f t="shared" si="17"/>
        <v>8.1793451753584987E-4</v>
      </c>
      <c r="S88" s="6">
        <f t="shared" si="11"/>
        <v>0.1</v>
      </c>
    </row>
    <row r="89" spans="1:19" ht="12.95" customHeight="1" x14ac:dyDescent="0.2">
      <c r="A89" s="27" t="s">
        <v>638</v>
      </c>
      <c r="B89" s="6" t="s">
        <v>363</v>
      </c>
      <c r="C89" s="32">
        <v>36821.387999999999</v>
      </c>
      <c r="D89" s="32" t="s">
        <v>261</v>
      </c>
      <c r="E89" s="17">
        <f t="shared" si="12"/>
        <v>-16117.976038239898</v>
      </c>
      <c r="F89">
        <f t="shared" si="13"/>
        <v>-16118</v>
      </c>
      <c r="G89">
        <f t="shared" si="14"/>
        <v>2.651039999909699E-2</v>
      </c>
      <c r="I89">
        <f t="shared" si="10"/>
        <v>2.651039999909699E-2</v>
      </c>
      <c r="P89" s="11">
        <f t="shared" si="15"/>
        <v>-1.5089154498818704E-2</v>
      </c>
      <c r="Q89" s="2">
        <f t="shared" si="16"/>
        <v>21802.887999999999</v>
      </c>
      <c r="R89">
        <f t="shared" si="17"/>
        <v>1.7305229344250577E-3</v>
      </c>
      <c r="S89" s="6">
        <f t="shared" si="11"/>
        <v>0.1</v>
      </c>
    </row>
    <row r="90" spans="1:19" ht="12.95" customHeight="1" x14ac:dyDescent="0.2">
      <c r="A90" s="27" t="s">
        <v>638</v>
      </c>
      <c r="B90" s="6" t="s">
        <v>363</v>
      </c>
      <c r="C90" s="32">
        <v>36841.317999999999</v>
      </c>
      <c r="D90" s="32" t="s">
        <v>261</v>
      </c>
      <c r="E90" s="17">
        <f t="shared" si="12"/>
        <v>-16099.962055846419</v>
      </c>
      <c r="F90">
        <f t="shared" si="13"/>
        <v>-16100</v>
      </c>
      <c r="G90">
        <f t="shared" si="14"/>
        <v>4.1979999994509853E-2</v>
      </c>
      <c r="I90">
        <f t="shared" si="10"/>
        <v>4.1979999994509853E-2</v>
      </c>
      <c r="P90" s="11">
        <f t="shared" si="15"/>
        <v>-1.5055175286819579E-2</v>
      </c>
      <c r="Q90" s="2">
        <f t="shared" si="16"/>
        <v>21822.817999999999</v>
      </c>
      <c r="R90">
        <f t="shared" si="17"/>
        <v>3.2530112193719721E-3</v>
      </c>
      <c r="S90" s="6">
        <f t="shared" si="11"/>
        <v>0.1</v>
      </c>
    </row>
    <row r="91" spans="1:19" ht="12.95" customHeight="1" x14ac:dyDescent="0.2">
      <c r="A91" s="27" t="s">
        <v>638</v>
      </c>
      <c r="B91" s="6" t="s">
        <v>363</v>
      </c>
      <c r="C91" s="32">
        <v>36842.383999999998</v>
      </c>
      <c r="D91" s="32" t="s">
        <v>261</v>
      </c>
      <c r="E91" s="17">
        <f t="shared" si="12"/>
        <v>-16098.998538273343</v>
      </c>
      <c r="F91">
        <f t="shared" si="13"/>
        <v>-16099</v>
      </c>
      <c r="G91">
        <f t="shared" si="14"/>
        <v>1.6171999959624372E-3</v>
      </c>
      <c r="I91">
        <f t="shared" si="10"/>
        <v>1.6171999959624372E-3</v>
      </c>
      <c r="P91" s="11">
        <f t="shared" si="15"/>
        <v>-1.5053288675713372E-2</v>
      </c>
      <c r="Q91" s="2">
        <f t="shared" si="16"/>
        <v>21823.883999999998</v>
      </c>
      <c r="R91">
        <f t="shared" si="17"/>
        <v>2.7790519255247147E-4</v>
      </c>
      <c r="S91" s="6">
        <f t="shared" si="11"/>
        <v>0.1</v>
      </c>
    </row>
    <row r="92" spans="1:19" ht="12.95" customHeight="1" x14ac:dyDescent="0.2">
      <c r="A92" s="27" t="s">
        <v>650</v>
      </c>
      <c r="B92" s="6" t="s">
        <v>363</v>
      </c>
      <c r="C92" s="32">
        <v>37499.571000000004</v>
      </c>
      <c r="D92" s="32" t="s">
        <v>423</v>
      </c>
      <c r="E92" s="17">
        <f t="shared" si="12"/>
        <v>-15504.991762195907</v>
      </c>
      <c r="F92">
        <f t="shared" si="13"/>
        <v>-15505</v>
      </c>
      <c r="G92">
        <f t="shared" si="14"/>
        <v>9.1140000076848082E-3</v>
      </c>
      <c r="I92">
        <f t="shared" si="10"/>
        <v>9.1140000076848082E-3</v>
      </c>
      <c r="P92" s="11">
        <f t="shared" si="15"/>
        <v>-1.3953529275268248E-2</v>
      </c>
      <c r="Q92" s="2">
        <f t="shared" si="16"/>
        <v>22481.071000000004</v>
      </c>
      <c r="R92">
        <f t="shared" si="17"/>
        <v>5.3211090721989678E-4</v>
      </c>
      <c r="S92" s="6">
        <f t="shared" si="11"/>
        <v>0.1</v>
      </c>
    </row>
    <row r="93" spans="1:19" ht="12.95" customHeight="1" x14ac:dyDescent="0.2">
      <c r="A93" s="27" t="s">
        <v>592</v>
      </c>
      <c r="B93" s="6" t="s">
        <v>363</v>
      </c>
      <c r="C93" s="32">
        <v>37560.402999999998</v>
      </c>
      <c r="D93" s="32" t="s">
        <v>261</v>
      </c>
      <c r="E93" s="17">
        <f t="shared" si="12"/>
        <v>-15450.00799014573</v>
      </c>
      <c r="F93">
        <f t="shared" si="13"/>
        <v>-15450</v>
      </c>
      <c r="G93">
        <f t="shared" si="14"/>
        <v>-8.8400000022375025E-3</v>
      </c>
      <c r="I93">
        <f t="shared" si="10"/>
        <v>-8.8400000022375025E-3</v>
      </c>
      <c r="P93" s="11">
        <f t="shared" si="15"/>
        <v>-1.3853809263901236E-2</v>
      </c>
      <c r="Q93" s="2">
        <f t="shared" si="16"/>
        <v>22541.902999999998</v>
      </c>
      <c r="R93">
        <f t="shared" si="17"/>
        <v>2.5138283312345032E-5</v>
      </c>
      <c r="S93" s="6">
        <f t="shared" si="11"/>
        <v>0.1</v>
      </c>
    </row>
    <row r="94" spans="1:19" ht="12.95" customHeight="1" x14ac:dyDescent="0.2">
      <c r="A94" s="27" t="s">
        <v>658</v>
      </c>
      <c r="B94" s="6" t="s">
        <v>363</v>
      </c>
      <c r="C94" s="32">
        <v>37790.550999999999</v>
      </c>
      <c r="D94" s="32" t="s">
        <v>391</v>
      </c>
      <c r="E94" s="17">
        <f t="shared" si="12"/>
        <v>-15241.985811525839</v>
      </c>
      <c r="F94">
        <f t="shared" si="13"/>
        <v>-15242</v>
      </c>
      <c r="G94">
        <f t="shared" si="14"/>
        <v>1.569759999983944E-2</v>
      </c>
      <c r="I94">
        <f t="shared" si="10"/>
        <v>1.569759999983944E-2</v>
      </c>
      <c r="P94" s="11">
        <f t="shared" si="15"/>
        <v>-1.3479919300212372E-2</v>
      </c>
      <c r="Q94" s="2">
        <f t="shared" si="16"/>
        <v>22772.050999999999</v>
      </c>
      <c r="R94">
        <f t="shared" si="17"/>
        <v>8.5132763250489604E-4</v>
      </c>
      <c r="S94" s="6">
        <f t="shared" si="11"/>
        <v>0.1</v>
      </c>
    </row>
    <row r="95" spans="1:19" ht="12.95" customHeight="1" x14ac:dyDescent="0.2">
      <c r="A95" s="27" t="s">
        <v>658</v>
      </c>
      <c r="B95" s="6" t="s">
        <v>363</v>
      </c>
      <c r="C95" s="32">
        <v>37790.552000000003</v>
      </c>
      <c r="D95" s="32" t="s">
        <v>391</v>
      </c>
      <c r="E95" s="17">
        <f t="shared" si="12"/>
        <v>-15241.984907663198</v>
      </c>
      <c r="F95">
        <f t="shared" si="13"/>
        <v>-15242</v>
      </c>
      <c r="G95">
        <f t="shared" si="14"/>
        <v>1.6697600003681146E-2</v>
      </c>
      <c r="I95">
        <f t="shared" si="10"/>
        <v>1.6697600003681146E-2</v>
      </c>
      <c r="P95" s="11">
        <f t="shared" si="15"/>
        <v>-1.3479919300212372E-2</v>
      </c>
      <c r="Q95" s="2">
        <f t="shared" si="16"/>
        <v>22772.052000000003</v>
      </c>
      <c r="R95">
        <f t="shared" si="17"/>
        <v>9.1068267133686588E-4</v>
      </c>
      <c r="S95" s="6">
        <f t="shared" si="11"/>
        <v>0.1</v>
      </c>
    </row>
    <row r="96" spans="1:19" ht="12.95" customHeight="1" x14ac:dyDescent="0.2">
      <c r="A96" s="27" t="s">
        <v>658</v>
      </c>
      <c r="B96" s="6" t="s">
        <v>363</v>
      </c>
      <c r="C96" s="32">
        <v>37862.464999999997</v>
      </c>
      <c r="D96" s="32" t="s">
        <v>391</v>
      </c>
      <c r="E96" s="17">
        <f t="shared" si="12"/>
        <v>-15176.985433711259</v>
      </c>
      <c r="F96">
        <f t="shared" si="13"/>
        <v>-15177</v>
      </c>
      <c r="G96">
        <f t="shared" si="14"/>
        <v>1.6115599995828234E-2</v>
      </c>
      <c r="I96">
        <f t="shared" si="10"/>
        <v>1.6115599995828234E-2</v>
      </c>
      <c r="P96" s="11">
        <f t="shared" si="15"/>
        <v>-1.3364127410217485E-2</v>
      </c>
      <c r="Q96" s="2">
        <f t="shared" si="16"/>
        <v>22843.964999999997</v>
      </c>
      <c r="R96">
        <f t="shared" si="17"/>
        <v>8.6905432793476308E-4</v>
      </c>
      <c r="S96" s="6">
        <f t="shared" si="11"/>
        <v>0.1</v>
      </c>
    </row>
    <row r="97" spans="1:19" ht="12.95" customHeight="1" x14ac:dyDescent="0.2">
      <c r="A97" s="27" t="s">
        <v>670</v>
      </c>
      <c r="B97" s="6" t="s">
        <v>363</v>
      </c>
      <c r="C97" s="32">
        <v>37893.447999999997</v>
      </c>
      <c r="D97" s="32" t="s">
        <v>391</v>
      </c>
      <c r="E97" s="17">
        <f t="shared" si="12"/>
        <v>-15148.981057569907</v>
      </c>
      <c r="F97">
        <f t="shared" si="13"/>
        <v>-15149</v>
      </c>
      <c r="G97">
        <f t="shared" si="14"/>
        <v>2.0957199994882103E-2</v>
      </c>
      <c r="I97">
        <f t="shared" si="10"/>
        <v>2.0957199994882103E-2</v>
      </c>
      <c r="P97" s="11">
        <f t="shared" si="15"/>
        <v>-1.3314401722377769E-2</v>
      </c>
      <c r="Q97" s="2">
        <f t="shared" si="16"/>
        <v>22874.947999999997</v>
      </c>
      <c r="R97">
        <f t="shared" si="17"/>
        <v>1.17454268426649E-3</v>
      </c>
      <c r="S97" s="6">
        <f t="shared" si="11"/>
        <v>0.1</v>
      </c>
    </row>
    <row r="98" spans="1:19" ht="12.95" customHeight="1" x14ac:dyDescent="0.2">
      <c r="A98" s="27" t="s">
        <v>670</v>
      </c>
      <c r="B98" s="6" t="s">
        <v>363</v>
      </c>
      <c r="C98" s="32">
        <v>37903.394999999997</v>
      </c>
      <c r="D98" s="32" t="s">
        <v>391</v>
      </c>
      <c r="E98" s="17">
        <f t="shared" si="12"/>
        <v>-15139.990335900668</v>
      </c>
      <c r="F98">
        <f t="shared" si="13"/>
        <v>-15140</v>
      </c>
      <c r="G98">
        <f t="shared" si="14"/>
        <v>1.069199999619741E-2</v>
      </c>
      <c r="I98">
        <f t="shared" ref="I98:I129" si="18">G98</f>
        <v>1.069199999619741E-2</v>
      </c>
      <c r="P98" s="11">
        <f t="shared" si="15"/>
        <v>-1.3298438145762512E-2</v>
      </c>
      <c r="Q98" s="2">
        <f t="shared" si="16"/>
        <v>22884.894999999997</v>
      </c>
      <c r="R98">
        <f t="shared" si="17"/>
        <v>5.7554112224320541E-4</v>
      </c>
      <c r="S98" s="6">
        <f t="shared" ref="S98:S129" si="19">S$16</f>
        <v>0.1</v>
      </c>
    </row>
    <row r="99" spans="1:19" ht="12.95" customHeight="1" x14ac:dyDescent="0.2">
      <c r="A99" s="27" t="s">
        <v>677</v>
      </c>
      <c r="B99" s="6" t="s">
        <v>363</v>
      </c>
      <c r="C99" s="32">
        <v>37903.396000000001</v>
      </c>
      <c r="D99" s="32" t="s">
        <v>391</v>
      </c>
      <c r="E99" s="17">
        <f t="shared" si="12"/>
        <v>-15139.989432038026</v>
      </c>
      <c r="F99">
        <f t="shared" si="13"/>
        <v>-15140</v>
      </c>
      <c r="G99">
        <f t="shared" si="14"/>
        <v>1.1692000000039116E-2</v>
      </c>
      <c r="I99">
        <f t="shared" si="18"/>
        <v>1.1692000000039116E-2</v>
      </c>
      <c r="P99" s="11">
        <f t="shared" si="15"/>
        <v>-1.3298438145762512E-2</v>
      </c>
      <c r="Q99" s="2">
        <f t="shared" si="16"/>
        <v>22884.896000000001</v>
      </c>
      <c r="R99">
        <f t="shared" si="17"/>
        <v>6.2452199871913707E-4</v>
      </c>
      <c r="S99" s="6">
        <f t="shared" si="19"/>
        <v>0.1</v>
      </c>
    </row>
    <row r="100" spans="1:19" ht="12.95" customHeight="1" x14ac:dyDescent="0.2">
      <c r="A100" s="27" t="s">
        <v>670</v>
      </c>
      <c r="B100" s="6" t="s">
        <v>363</v>
      </c>
      <c r="C100" s="32">
        <v>37903.404000000002</v>
      </c>
      <c r="D100" s="32" t="s">
        <v>391</v>
      </c>
      <c r="E100" s="17">
        <f t="shared" si="12"/>
        <v>-15139.982201136912</v>
      </c>
      <c r="F100">
        <f t="shared" si="13"/>
        <v>-15140</v>
      </c>
      <c r="G100">
        <f t="shared" si="14"/>
        <v>1.969200000166893E-2</v>
      </c>
      <c r="I100">
        <f t="shared" si="18"/>
        <v>1.969200000166893E-2</v>
      </c>
      <c r="P100" s="11">
        <f t="shared" si="15"/>
        <v>-1.3298438145762512E-2</v>
      </c>
      <c r="Q100" s="2">
        <f t="shared" si="16"/>
        <v>22884.904000000002</v>
      </c>
      <c r="R100">
        <f t="shared" si="17"/>
        <v>1.0883690091594996E-3</v>
      </c>
      <c r="S100" s="6">
        <f t="shared" si="19"/>
        <v>0.1</v>
      </c>
    </row>
    <row r="101" spans="1:19" ht="12.95" customHeight="1" x14ac:dyDescent="0.2">
      <c r="A101" s="27" t="s">
        <v>592</v>
      </c>
      <c r="B101" s="6" t="s">
        <v>363</v>
      </c>
      <c r="C101" s="32">
        <v>37903.411999999997</v>
      </c>
      <c r="D101" s="32" t="s">
        <v>391</v>
      </c>
      <c r="E101" s="17">
        <f t="shared" si="12"/>
        <v>-15139.974970235806</v>
      </c>
      <c r="F101">
        <f t="shared" si="13"/>
        <v>-15140</v>
      </c>
      <c r="G101">
        <f t="shared" si="14"/>
        <v>2.7691999996022787E-2</v>
      </c>
      <c r="I101">
        <f t="shared" si="18"/>
        <v>2.7691999996022787E-2</v>
      </c>
      <c r="P101" s="11">
        <f t="shared" si="15"/>
        <v>-1.3298438145762512E-2</v>
      </c>
      <c r="Q101" s="2">
        <f t="shared" si="16"/>
        <v>22884.911999999997</v>
      </c>
      <c r="R101">
        <f t="shared" si="17"/>
        <v>1.6802160190555267E-3</v>
      </c>
      <c r="S101" s="6">
        <f t="shared" si="19"/>
        <v>0.1</v>
      </c>
    </row>
    <row r="102" spans="1:19" ht="12.95" customHeight="1" x14ac:dyDescent="0.2">
      <c r="A102" s="27" t="s">
        <v>677</v>
      </c>
      <c r="B102" s="6" t="s">
        <v>363</v>
      </c>
      <c r="C102" s="32">
        <v>37934.370000000003</v>
      </c>
      <c r="D102" s="32" t="s">
        <v>391</v>
      </c>
      <c r="E102" s="17">
        <f t="shared" si="12"/>
        <v>-15111.993190660422</v>
      </c>
      <c r="F102">
        <f t="shared" si="13"/>
        <v>-15112</v>
      </c>
      <c r="G102">
        <f t="shared" si="14"/>
        <v>7.5336000008974224E-3</v>
      </c>
      <c r="I102">
        <f t="shared" si="18"/>
        <v>7.5336000008974224E-3</v>
      </c>
      <c r="P102" s="11">
        <f t="shared" si="15"/>
        <v>-1.3248834912440638E-2</v>
      </c>
      <c r="Q102" s="2">
        <f t="shared" si="16"/>
        <v>22915.870000000003</v>
      </c>
      <c r="R102">
        <f t="shared" si="17"/>
        <v>4.3190960092713278E-4</v>
      </c>
      <c r="S102" s="6">
        <f t="shared" si="19"/>
        <v>0.1</v>
      </c>
    </row>
    <row r="103" spans="1:19" ht="12.95" customHeight="1" x14ac:dyDescent="0.2">
      <c r="A103" s="27" t="s">
        <v>658</v>
      </c>
      <c r="B103" s="6" t="s">
        <v>363</v>
      </c>
      <c r="C103" s="32">
        <v>37934.372000000003</v>
      </c>
      <c r="D103" s="32" t="s">
        <v>391</v>
      </c>
      <c r="E103" s="17">
        <f t="shared" si="12"/>
        <v>-15111.991382935143</v>
      </c>
      <c r="F103">
        <f t="shared" si="13"/>
        <v>-15112</v>
      </c>
      <c r="G103">
        <f t="shared" si="14"/>
        <v>9.5336000013048761E-3</v>
      </c>
      <c r="I103">
        <f t="shared" si="18"/>
        <v>9.5336000013048761E-3</v>
      </c>
      <c r="P103" s="11">
        <f t="shared" si="15"/>
        <v>-1.3248834912440638E-2</v>
      </c>
      <c r="Q103" s="2">
        <f t="shared" si="16"/>
        <v>22915.872000000003</v>
      </c>
      <c r="R103">
        <f t="shared" si="17"/>
        <v>5.1903934059905059E-4</v>
      </c>
      <c r="S103" s="6">
        <f t="shared" si="19"/>
        <v>0.1</v>
      </c>
    </row>
    <row r="104" spans="1:19" ht="12.95" customHeight="1" x14ac:dyDescent="0.2">
      <c r="A104" s="27" t="s">
        <v>658</v>
      </c>
      <c r="B104" s="6" t="s">
        <v>363</v>
      </c>
      <c r="C104" s="32">
        <v>37934.377</v>
      </c>
      <c r="D104" s="32" t="s">
        <v>391</v>
      </c>
      <c r="E104" s="17">
        <f t="shared" si="12"/>
        <v>-15111.986863621951</v>
      </c>
      <c r="F104">
        <f t="shared" si="13"/>
        <v>-15112</v>
      </c>
      <c r="G104">
        <f t="shared" si="14"/>
        <v>1.4533599998685531E-2</v>
      </c>
      <c r="I104">
        <f t="shared" si="18"/>
        <v>1.4533599998685531E-2</v>
      </c>
      <c r="P104" s="11">
        <f t="shared" si="15"/>
        <v>-1.3248834912440638E-2</v>
      </c>
      <c r="Q104" s="2">
        <f t="shared" si="16"/>
        <v>22915.877</v>
      </c>
      <c r="R104">
        <f t="shared" si="17"/>
        <v>7.7186368959096215E-4</v>
      </c>
      <c r="S104" s="6">
        <f t="shared" si="19"/>
        <v>0.1</v>
      </c>
    </row>
    <row r="105" spans="1:19" ht="12.95" customHeight="1" x14ac:dyDescent="0.2">
      <c r="A105" s="27" t="s">
        <v>658</v>
      </c>
      <c r="B105" s="6" t="s">
        <v>363</v>
      </c>
      <c r="C105" s="32">
        <v>37934.377999999997</v>
      </c>
      <c r="D105" s="32" t="s">
        <v>391</v>
      </c>
      <c r="E105" s="17">
        <f t="shared" si="12"/>
        <v>-15111.985959759315</v>
      </c>
      <c r="F105">
        <f t="shared" si="13"/>
        <v>-15112</v>
      </c>
      <c r="G105">
        <f t="shared" si="14"/>
        <v>1.5533599995251279E-2</v>
      </c>
      <c r="I105">
        <f t="shared" si="18"/>
        <v>1.5533599995251279E-2</v>
      </c>
      <c r="P105" s="11">
        <f t="shared" si="15"/>
        <v>-1.3248834912440638E-2</v>
      </c>
      <c r="Q105" s="2">
        <f t="shared" si="16"/>
        <v>22915.877999999997</v>
      </c>
      <c r="R105">
        <f t="shared" si="17"/>
        <v>8.2842855921552217E-4</v>
      </c>
      <c r="S105" s="6">
        <f t="shared" si="19"/>
        <v>0.1</v>
      </c>
    </row>
    <row r="106" spans="1:19" ht="12.95" customHeight="1" x14ac:dyDescent="0.2">
      <c r="A106" s="27" t="s">
        <v>658</v>
      </c>
      <c r="B106" s="6" t="s">
        <v>363</v>
      </c>
      <c r="C106" s="32">
        <v>37944.332000000002</v>
      </c>
      <c r="D106" s="32" t="s">
        <v>391</v>
      </c>
      <c r="E106" s="17">
        <f t="shared" si="12"/>
        <v>-15102.9889110516</v>
      </c>
      <c r="F106">
        <f t="shared" si="13"/>
        <v>-15103</v>
      </c>
      <c r="G106">
        <f t="shared" si="14"/>
        <v>1.2268400001630653E-2</v>
      </c>
      <c r="I106">
        <f t="shared" si="18"/>
        <v>1.2268400001630653E-2</v>
      </c>
      <c r="P106" s="11">
        <f t="shared" si="15"/>
        <v>-1.3232910696206119E-2</v>
      </c>
      <c r="Q106" s="2">
        <f t="shared" si="16"/>
        <v>22925.832000000002</v>
      </c>
      <c r="R106">
        <f t="shared" si="17"/>
        <v>6.5031684730760425E-4</v>
      </c>
      <c r="S106" s="6">
        <f t="shared" si="19"/>
        <v>0.1</v>
      </c>
    </row>
    <row r="107" spans="1:19" ht="12.95" customHeight="1" x14ac:dyDescent="0.2">
      <c r="A107" s="27" t="s">
        <v>700</v>
      </c>
      <c r="B107" s="6" t="s">
        <v>363</v>
      </c>
      <c r="C107" s="32">
        <v>38288.410000000003</v>
      </c>
      <c r="D107" s="32" t="s">
        <v>391</v>
      </c>
      <c r="E107" s="17">
        <f t="shared" si="12"/>
        <v>-14791.989661980679</v>
      </c>
      <c r="F107">
        <f t="shared" si="13"/>
        <v>-14792</v>
      </c>
      <c r="G107">
        <f t="shared" si="14"/>
        <v>1.1437600005592685E-2</v>
      </c>
      <c r="I107">
        <f t="shared" si="18"/>
        <v>1.1437600005592685E-2</v>
      </c>
      <c r="P107" s="11">
        <f t="shared" si="15"/>
        <v>-1.2688522156670903E-2</v>
      </c>
      <c r="Q107" s="2">
        <f t="shared" si="16"/>
        <v>23269.910000000003</v>
      </c>
      <c r="R107">
        <f t="shared" si="17"/>
        <v>5.8206977058846625E-4</v>
      </c>
      <c r="S107" s="6">
        <f t="shared" si="19"/>
        <v>0.1</v>
      </c>
    </row>
    <row r="108" spans="1:19" ht="12.95" customHeight="1" x14ac:dyDescent="0.2">
      <c r="A108" s="27" t="s">
        <v>592</v>
      </c>
      <c r="B108" s="6" t="s">
        <v>363</v>
      </c>
      <c r="C108" s="32">
        <v>38339.292000000001</v>
      </c>
      <c r="D108" s="32" t="s">
        <v>391</v>
      </c>
      <c r="E108" s="17">
        <f t="shared" si="12"/>
        <v>-14745.999323187654</v>
      </c>
      <c r="F108">
        <f t="shared" si="13"/>
        <v>-14746</v>
      </c>
      <c r="G108">
        <f t="shared" si="14"/>
        <v>7.4879999738186598E-4</v>
      </c>
      <c r="I108">
        <f t="shared" si="18"/>
        <v>7.4879999738186598E-4</v>
      </c>
      <c r="P108" s="11">
        <f t="shared" si="15"/>
        <v>-1.2608972200086152E-2</v>
      </c>
      <c r="Q108" s="2">
        <f t="shared" si="16"/>
        <v>23320.792000000001</v>
      </c>
      <c r="R108">
        <f t="shared" si="17"/>
        <v>1.7843007807944957E-4</v>
      </c>
      <c r="S108" s="6">
        <f t="shared" si="19"/>
        <v>0.1</v>
      </c>
    </row>
    <row r="109" spans="1:19" ht="12.95" customHeight="1" x14ac:dyDescent="0.2">
      <c r="A109" s="27" t="s">
        <v>592</v>
      </c>
      <c r="B109" s="6" t="s">
        <v>363</v>
      </c>
      <c r="C109" s="32">
        <v>38549.502</v>
      </c>
      <c r="D109" s="32" t="s">
        <v>391</v>
      </c>
      <c r="E109" s="17">
        <f t="shared" si="12"/>
        <v>-14555.998357862358</v>
      </c>
      <c r="F109">
        <f t="shared" si="13"/>
        <v>-14556</v>
      </c>
      <c r="G109">
        <f t="shared" si="14"/>
        <v>1.8168000024161302E-3</v>
      </c>
      <c r="I109">
        <f t="shared" si="18"/>
        <v>1.8168000024161302E-3</v>
      </c>
      <c r="P109" s="11">
        <f t="shared" si="15"/>
        <v>-1.2283046321690996E-2</v>
      </c>
      <c r="Q109" s="2">
        <f t="shared" si="16"/>
        <v>23531.002</v>
      </c>
      <c r="R109">
        <f t="shared" si="17"/>
        <v>1.9880566636343723E-4</v>
      </c>
      <c r="S109" s="6">
        <f t="shared" si="19"/>
        <v>0.1</v>
      </c>
    </row>
    <row r="110" spans="1:19" ht="12.95" customHeight="1" x14ac:dyDescent="0.2">
      <c r="A110" s="27" t="s">
        <v>708</v>
      </c>
      <c r="B110" s="6" t="s">
        <v>363</v>
      </c>
      <c r="C110" s="32">
        <v>38559.470999999998</v>
      </c>
      <c r="D110" s="32" t="s">
        <v>391</v>
      </c>
      <c r="E110" s="17">
        <f t="shared" si="12"/>
        <v>-14546.987751215065</v>
      </c>
      <c r="F110">
        <f t="shared" si="13"/>
        <v>-14547</v>
      </c>
      <c r="G110">
        <f t="shared" si="14"/>
        <v>1.3551599993661512E-2</v>
      </c>
      <c r="I110">
        <f t="shared" si="18"/>
        <v>1.3551599993661512E-2</v>
      </c>
      <c r="P110" s="11">
        <f t="shared" si="15"/>
        <v>-1.2267713574961583E-2</v>
      </c>
      <c r="Q110" s="2">
        <f t="shared" si="16"/>
        <v>23540.970999999998</v>
      </c>
      <c r="R110">
        <f t="shared" si="17"/>
        <v>6.6663695315488474E-4</v>
      </c>
      <c r="S110" s="6">
        <f t="shared" si="19"/>
        <v>0.1</v>
      </c>
    </row>
    <row r="111" spans="1:19" ht="12.95" customHeight="1" x14ac:dyDescent="0.2">
      <c r="A111" s="27" t="s">
        <v>713</v>
      </c>
      <c r="B111" s="6" t="s">
        <v>363</v>
      </c>
      <c r="C111" s="32">
        <v>38620.332999999999</v>
      </c>
      <c r="D111" s="32" t="s">
        <v>391</v>
      </c>
      <c r="E111" s="17">
        <f t="shared" si="12"/>
        <v>-14491.976863285716</v>
      </c>
      <c r="F111">
        <f t="shared" si="13"/>
        <v>-14492</v>
      </c>
      <c r="G111">
        <f t="shared" si="14"/>
        <v>2.5597599997126963E-2</v>
      </c>
      <c r="I111">
        <f t="shared" si="18"/>
        <v>2.5597599997126963E-2</v>
      </c>
      <c r="P111" s="11">
        <f t="shared" si="15"/>
        <v>-1.2174221486900729E-2</v>
      </c>
      <c r="Q111" s="2">
        <f t="shared" si="16"/>
        <v>23601.832999999999</v>
      </c>
      <c r="R111">
        <f t="shared" si="17"/>
        <v>1.4267104982212558E-3</v>
      </c>
      <c r="S111" s="6">
        <f t="shared" si="19"/>
        <v>0.1</v>
      </c>
    </row>
    <row r="112" spans="1:19" ht="12.95" customHeight="1" x14ac:dyDescent="0.2">
      <c r="A112" s="27" t="s">
        <v>713</v>
      </c>
      <c r="B112" s="6" t="s">
        <v>363</v>
      </c>
      <c r="C112" s="32">
        <v>38620.332999999999</v>
      </c>
      <c r="D112" s="32" t="s">
        <v>391</v>
      </c>
      <c r="E112" s="17">
        <f t="shared" si="12"/>
        <v>-14491.976863285716</v>
      </c>
      <c r="F112">
        <f t="shared" si="13"/>
        <v>-14492</v>
      </c>
      <c r="G112">
        <f t="shared" si="14"/>
        <v>2.5597599997126963E-2</v>
      </c>
      <c r="I112">
        <f t="shared" si="18"/>
        <v>2.5597599997126963E-2</v>
      </c>
      <c r="P112" s="11">
        <f t="shared" si="15"/>
        <v>-1.2174221486900729E-2</v>
      </c>
      <c r="Q112" s="2">
        <f t="shared" si="16"/>
        <v>23601.832999999999</v>
      </c>
      <c r="R112">
        <f t="shared" si="17"/>
        <v>1.4267104982212558E-3</v>
      </c>
      <c r="S112" s="6">
        <f t="shared" si="19"/>
        <v>0.1</v>
      </c>
    </row>
    <row r="113" spans="1:19" ht="12.95" customHeight="1" x14ac:dyDescent="0.2">
      <c r="A113" s="27" t="s">
        <v>718</v>
      </c>
      <c r="B113" s="6" t="s">
        <v>363</v>
      </c>
      <c r="C113" s="32">
        <v>38652.404999999999</v>
      </c>
      <c r="D113" s="32" t="s">
        <v>391</v>
      </c>
      <c r="E113" s="17">
        <f t="shared" si="12"/>
        <v>-14462.98818073059</v>
      </c>
      <c r="F113">
        <f t="shared" si="13"/>
        <v>-14463</v>
      </c>
      <c r="G113">
        <f t="shared" si="14"/>
        <v>1.3076399998681154E-2</v>
      </c>
      <c r="I113">
        <f t="shared" si="18"/>
        <v>1.3076399998681154E-2</v>
      </c>
      <c r="P113" s="11">
        <f t="shared" si="15"/>
        <v>-1.2125069625448468E-2</v>
      </c>
      <c r="Q113" s="2">
        <f t="shared" si="16"/>
        <v>23633.904999999999</v>
      </c>
      <c r="R113">
        <f t="shared" si="17"/>
        <v>6.3511407121592789E-4</v>
      </c>
      <c r="S113" s="6">
        <f t="shared" si="19"/>
        <v>0.1</v>
      </c>
    </row>
    <row r="114" spans="1:19" ht="12.95" customHeight="1" x14ac:dyDescent="0.2">
      <c r="A114" s="27" t="s">
        <v>713</v>
      </c>
      <c r="B114" s="6" t="s">
        <v>363</v>
      </c>
      <c r="C114" s="32">
        <v>38652.408000000003</v>
      </c>
      <c r="D114" s="32" t="s">
        <v>391</v>
      </c>
      <c r="E114" s="17">
        <f t="shared" si="12"/>
        <v>-14462.98546914267</v>
      </c>
      <c r="F114">
        <f t="shared" si="13"/>
        <v>-14463</v>
      </c>
      <c r="G114">
        <f t="shared" si="14"/>
        <v>1.6076400002930313E-2</v>
      </c>
      <c r="I114">
        <f t="shared" si="18"/>
        <v>1.6076400002930313E-2</v>
      </c>
      <c r="P114" s="11">
        <f t="shared" si="15"/>
        <v>-1.2125069625448468E-2</v>
      </c>
      <c r="Q114" s="2">
        <f t="shared" si="16"/>
        <v>23633.908000000003</v>
      </c>
      <c r="R114">
        <f t="shared" si="17"/>
        <v>7.9532288920037078E-4</v>
      </c>
      <c r="S114" s="6">
        <f t="shared" si="19"/>
        <v>0.1</v>
      </c>
    </row>
    <row r="115" spans="1:19" ht="12.95" customHeight="1" x14ac:dyDescent="0.2">
      <c r="A115" s="27" t="s">
        <v>724</v>
      </c>
      <c r="B115" s="6" t="s">
        <v>363</v>
      </c>
      <c r="C115" s="32">
        <v>38673.427000000003</v>
      </c>
      <c r="D115" s="32" t="s">
        <v>391</v>
      </c>
      <c r="E115" s="17">
        <f t="shared" si="12"/>
        <v>-14443.987180335416</v>
      </c>
      <c r="F115">
        <f t="shared" si="13"/>
        <v>-14444</v>
      </c>
      <c r="G115">
        <f t="shared" si="14"/>
        <v>1.4183200000843499E-2</v>
      </c>
      <c r="I115">
        <f t="shared" si="18"/>
        <v>1.4183200000843499E-2</v>
      </c>
      <c r="P115" s="11">
        <f t="shared" si="15"/>
        <v>-1.2092920580638111E-2</v>
      </c>
      <c r="Q115" s="2">
        <f t="shared" si="16"/>
        <v>23654.927000000003</v>
      </c>
      <c r="R115">
        <f t="shared" si="17"/>
        <v>6.9043451281256148E-4</v>
      </c>
      <c r="S115" s="6">
        <f t="shared" si="19"/>
        <v>0.1</v>
      </c>
    </row>
    <row r="116" spans="1:19" ht="12.95" customHeight="1" x14ac:dyDescent="0.2">
      <c r="A116" s="27" t="s">
        <v>718</v>
      </c>
      <c r="B116" s="6" t="s">
        <v>363</v>
      </c>
      <c r="C116" s="32">
        <v>38673.427000000003</v>
      </c>
      <c r="D116" s="32" t="s">
        <v>391</v>
      </c>
      <c r="E116" s="17">
        <f t="shared" si="12"/>
        <v>-14443.987180335416</v>
      </c>
      <c r="F116">
        <f t="shared" si="13"/>
        <v>-14444</v>
      </c>
      <c r="G116">
        <f t="shared" si="14"/>
        <v>1.4183200000843499E-2</v>
      </c>
      <c r="I116">
        <f t="shared" si="18"/>
        <v>1.4183200000843499E-2</v>
      </c>
      <c r="P116" s="11">
        <f t="shared" si="15"/>
        <v>-1.2092920580638111E-2</v>
      </c>
      <c r="Q116" s="2">
        <f t="shared" si="16"/>
        <v>23654.927000000003</v>
      </c>
      <c r="R116">
        <f t="shared" si="17"/>
        <v>6.9043451281256148E-4</v>
      </c>
      <c r="S116" s="6">
        <f t="shared" si="19"/>
        <v>0.1</v>
      </c>
    </row>
    <row r="117" spans="1:19" ht="12.95" customHeight="1" x14ac:dyDescent="0.2">
      <c r="A117" s="27" t="s">
        <v>713</v>
      </c>
      <c r="B117" s="6" t="s">
        <v>363</v>
      </c>
      <c r="C117" s="32">
        <v>38964.400999999998</v>
      </c>
      <c r="D117" s="32" t="s">
        <v>391</v>
      </c>
      <c r="E117" s="17">
        <f t="shared" si="12"/>
        <v>-14180.986652841186</v>
      </c>
      <c r="F117">
        <f t="shared" si="13"/>
        <v>-14181</v>
      </c>
      <c r="G117">
        <f t="shared" si="14"/>
        <v>1.4766799999051727E-2</v>
      </c>
      <c r="I117">
        <f t="shared" si="18"/>
        <v>1.4766799999051727E-2</v>
      </c>
      <c r="P117" s="11">
        <f t="shared" si="15"/>
        <v>-1.1652293304445793E-2</v>
      </c>
      <c r="Q117" s="2">
        <f t="shared" si="16"/>
        <v>23945.900999999998</v>
      </c>
      <c r="R117">
        <f t="shared" si="17"/>
        <v>6.9796849097890747E-4</v>
      </c>
      <c r="S117" s="6">
        <f t="shared" si="19"/>
        <v>0.1</v>
      </c>
    </row>
    <row r="118" spans="1:19" ht="12.95" customHeight="1" x14ac:dyDescent="0.2">
      <c r="A118" s="27" t="s">
        <v>713</v>
      </c>
      <c r="B118" s="6" t="s">
        <v>363</v>
      </c>
      <c r="C118" s="32">
        <v>38964.402000000002</v>
      </c>
      <c r="D118" s="32" t="s">
        <v>391</v>
      </c>
      <c r="E118" s="17">
        <f t="shared" si="12"/>
        <v>-14180.985748978543</v>
      </c>
      <c r="F118">
        <f t="shared" si="13"/>
        <v>-14181</v>
      </c>
      <c r="G118">
        <f t="shared" si="14"/>
        <v>1.5766800002893433E-2</v>
      </c>
      <c r="I118">
        <f t="shared" si="18"/>
        <v>1.5766800002893433E-2</v>
      </c>
      <c r="P118" s="11">
        <f t="shared" si="15"/>
        <v>-1.1652293304445793E-2</v>
      </c>
      <c r="Q118" s="2">
        <f t="shared" si="16"/>
        <v>23945.902000000002</v>
      </c>
      <c r="R118">
        <f t="shared" si="17"/>
        <v>7.5180667779657466E-4</v>
      </c>
      <c r="S118" s="6">
        <f t="shared" si="19"/>
        <v>0.1</v>
      </c>
    </row>
    <row r="119" spans="1:19" ht="12.95" customHeight="1" x14ac:dyDescent="0.2">
      <c r="A119" s="18" t="s">
        <v>370</v>
      </c>
      <c r="B119" s="16"/>
      <c r="C119" s="33">
        <v>38967.712</v>
      </c>
      <c r="D119" s="34"/>
      <c r="E119">
        <f t="shared" si="12"/>
        <v>-14177.993963643754</v>
      </c>
      <c r="F119">
        <f t="shared" si="13"/>
        <v>-14178</v>
      </c>
      <c r="G119">
        <f t="shared" si="14"/>
        <v>6.6784000009647571E-3</v>
      </c>
      <c r="I119">
        <f t="shared" si="18"/>
        <v>6.6784000009647571E-3</v>
      </c>
      <c r="P119" s="11">
        <f t="shared" si="15"/>
        <v>-1.1647314299334488E-2</v>
      </c>
      <c r="Q119" s="2">
        <f t="shared" si="16"/>
        <v>23949.212</v>
      </c>
      <c r="R119">
        <f t="shared" si="17"/>
        <v>3.3583180461619217E-4</v>
      </c>
      <c r="S119" s="6">
        <f t="shared" si="19"/>
        <v>0.1</v>
      </c>
    </row>
    <row r="120" spans="1:19" ht="12.95" customHeight="1" x14ac:dyDescent="0.2">
      <c r="A120" s="18" t="s">
        <v>371</v>
      </c>
      <c r="B120" s="16"/>
      <c r="C120" s="33">
        <v>38987.629999999997</v>
      </c>
      <c r="D120" s="33"/>
      <c r="E120">
        <f t="shared" si="12"/>
        <v>-14159.990827601943</v>
      </c>
      <c r="F120">
        <f t="shared" si="13"/>
        <v>-14160</v>
      </c>
      <c r="G120">
        <f t="shared" si="14"/>
        <v>1.0147999993932899E-2</v>
      </c>
      <c r="I120">
        <f t="shared" si="18"/>
        <v>1.0147999993932899E-2</v>
      </c>
      <c r="P120" s="11">
        <f t="shared" si="15"/>
        <v>-1.1617462608342217E-2</v>
      </c>
      <c r="Q120" s="2">
        <f t="shared" si="16"/>
        <v>23969.129999999997</v>
      </c>
      <c r="R120">
        <f t="shared" si="17"/>
        <v>4.7373536229103677E-4</v>
      </c>
      <c r="S120" s="6">
        <f t="shared" si="19"/>
        <v>0.1</v>
      </c>
    </row>
    <row r="121" spans="1:19" ht="12.95" customHeight="1" x14ac:dyDescent="0.2">
      <c r="A121" s="18" t="s">
        <v>372</v>
      </c>
      <c r="B121" s="16"/>
      <c r="C121" s="33">
        <v>39019.714999999997</v>
      </c>
      <c r="D121" s="33"/>
      <c r="E121">
        <f t="shared" si="12"/>
        <v>-14130.990394832512</v>
      </c>
      <c r="F121">
        <f t="shared" si="13"/>
        <v>-14131</v>
      </c>
      <c r="G121">
        <f t="shared" si="14"/>
        <v>1.062679999449756E-2</v>
      </c>
      <c r="I121">
        <f t="shared" si="18"/>
        <v>1.062679999449756E-2</v>
      </c>
      <c r="P121" s="11">
        <f t="shared" si="15"/>
        <v>-1.1569448770150377E-2</v>
      </c>
      <c r="Q121" s="2">
        <f t="shared" si="16"/>
        <v>24001.214999999997</v>
      </c>
      <c r="R121">
        <f t="shared" si="17"/>
        <v>4.9267345922213504E-4</v>
      </c>
      <c r="S121" s="6">
        <f t="shared" si="19"/>
        <v>0.1</v>
      </c>
    </row>
    <row r="122" spans="1:19" ht="12.95" customHeight="1" x14ac:dyDescent="0.2">
      <c r="A122" s="18" t="s">
        <v>372</v>
      </c>
      <c r="B122" s="16"/>
      <c r="C122" s="33">
        <v>39029.67</v>
      </c>
      <c r="D122" s="33"/>
      <c r="E122">
        <f t="shared" si="12"/>
        <v>-14121.992442262161</v>
      </c>
      <c r="F122">
        <f t="shared" si="13"/>
        <v>-14122</v>
      </c>
      <c r="G122">
        <f t="shared" si="14"/>
        <v>8.3615999974426813E-3</v>
      </c>
      <c r="I122">
        <f t="shared" si="18"/>
        <v>8.3615999974426813E-3</v>
      </c>
      <c r="P122" s="11">
        <f t="shared" si="15"/>
        <v>-1.1554568135902384E-2</v>
      </c>
      <c r="Q122" s="2">
        <f t="shared" si="16"/>
        <v>24011.17</v>
      </c>
      <c r="R122">
        <f t="shared" si="17"/>
        <v>3.9665375311566945E-4</v>
      </c>
      <c r="S122" s="6">
        <f t="shared" si="19"/>
        <v>0.1</v>
      </c>
    </row>
    <row r="123" spans="1:19" ht="12.95" customHeight="1" x14ac:dyDescent="0.2">
      <c r="A123" s="27" t="s">
        <v>724</v>
      </c>
      <c r="B123" s="6" t="s">
        <v>363</v>
      </c>
      <c r="C123" s="32">
        <v>39036.309000000001</v>
      </c>
      <c r="D123" s="32" t="s">
        <v>391</v>
      </c>
      <c r="E123" s="17">
        <f t="shared" si="12"/>
        <v>-14115.991698202433</v>
      </c>
      <c r="F123">
        <f t="shared" si="13"/>
        <v>-14116</v>
      </c>
      <c r="G123">
        <f t="shared" si="14"/>
        <v>9.1848000010941178E-3</v>
      </c>
      <c r="I123">
        <f t="shared" si="18"/>
        <v>9.1848000010941178E-3</v>
      </c>
      <c r="P123" s="11">
        <f t="shared" si="15"/>
        <v>-1.1544653032040757E-2</v>
      </c>
      <c r="Q123" s="2">
        <f t="shared" si="16"/>
        <v>24017.809000000001</v>
      </c>
      <c r="R123">
        <f t="shared" si="17"/>
        <v>4.2971022305294469E-4</v>
      </c>
      <c r="S123" s="6">
        <f t="shared" si="19"/>
        <v>0.1</v>
      </c>
    </row>
    <row r="124" spans="1:19" ht="12.95" customHeight="1" x14ac:dyDescent="0.2">
      <c r="A124" s="27" t="s">
        <v>718</v>
      </c>
      <c r="B124" s="6" t="s">
        <v>363</v>
      </c>
      <c r="C124" s="32">
        <v>39046.262000000002</v>
      </c>
      <c r="D124" s="32" t="s">
        <v>391</v>
      </c>
      <c r="E124" s="17">
        <f t="shared" si="12"/>
        <v>-14106.995553357359</v>
      </c>
      <c r="F124">
        <f t="shared" si="13"/>
        <v>-14107</v>
      </c>
      <c r="G124">
        <f t="shared" si="14"/>
        <v>4.9196000036317855E-3</v>
      </c>
      <c r="I124">
        <f t="shared" si="18"/>
        <v>4.9196000036317855E-3</v>
      </c>
      <c r="P124" s="11">
        <f t="shared" si="15"/>
        <v>-1.1529788354703873E-2</v>
      </c>
      <c r="Q124" s="2">
        <f t="shared" si="16"/>
        <v>24027.762000000002</v>
      </c>
      <c r="R124">
        <f t="shared" si="17"/>
        <v>2.7058237736334869E-4</v>
      </c>
      <c r="S124" s="6">
        <f t="shared" si="19"/>
        <v>0.1</v>
      </c>
    </row>
    <row r="125" spans="1:19" ht="12.95" customHeight="1" x14ac:dyDescent="0.2">
      <c r="A125" s="18" t="s">
        <v>372</v>
      </c>
      <c r="B125" s="16"/>
      <c r="C125" s="33">
        <v>39050.692999999999</v>
      </c>
      <c r="D125" s="33"/>
      <c r="E125">
        <f t="shared" si="12"/>
        <v>-14102.990538004351</v>
      </c>
      <c r="F125">
        <f t="shared" si="13"/>
        <v>-14103</v>
      </c>
      <c r="G125">
        <f t="shared" si="14"/>
        <v>1.0468399996170774E-2</v>
      </c>
      <c r="I125">
        <f t="shared" si="18"/>
        <v>1.0468399996170774E-2</v>
      </c>
      <c r="P125" s="11">
        <f t="shared" si="15"/>
        <v>-1.1523184904625916E-2</v>
      </c>
      <c r="Q125" s="2">
        <f t="shared" si="16"/>
        <v>24032.192999999999</v>
      </c>
      <c r="R125">
        <f t="shared" si="17"/>
        <v>4.8362980644894892E-4</v>
      </c>
      <c r="S125" s="6">
        <f t="shared" si="19"/>
        <v>0.1</v>
      </c>
    </row>
    <row r="126" spans="1:19" ht="12.95" customHeight="1" x14ac:dyDescent="0.2">
      <c r="A126" s="27" t="s">
        <v>718</v>
      </c>
      <c r="B126" s="6" t="s">
        <v>363</v>
      </c>
      <c r="C126" s="32">
        <v>39057.322999999997</v>
      </c>
      <c r="D126" s="32" t="s">
        <v>391</v>
      </c>
      <c r="E126" s="17">
        <f t="shared" si="12"/>
        <v>-14096.997928708381</v>
      </c>
      <c r="F126">
        <f t="shared" si="13"/>
        <v>-14097</v>
      </c>
      <c r="G126">
        <f t="shared" si="14"/>
        <v>2.2915999943506904E-3</v>
      </c>
      <c r="I126">
        <f t="shared" si="18"/>
        <v>2.2915999943506904E-3</v>
      </c>
      <c r="P126" s="11">
        <f t="shared" si="15"/>
        <v>-1.1513283275489228E-2</v>
      </c>
      <c r="Q126" s="2">
        <f t="shared" si="16"/>
        <v>24038.822999999997</v>
      </c>
      <c r="R126">
        <f t="shared" si="17"/>
        <v>1.9057480209390607E-4</v>
      </c>
      <c r="S126" s="6">
        <f t="shared" si="19"/>
        <v>0.1</v>
      </c>
    </row>
    <row r="127" spans="1:19" ht="12.95" customHeight="1" x14ac:dyDescent="0.2">
      <c r="A127" s="27" t="s">
        <v>718</v>
      </c>
      <c r="B127" s="6" t="s">
        <v>363</v>
      </c>
      <c r="C127" s="32">
        <v>39057.336000000003</v>
      </c>
      <c r="D127" s="32" t="s">
        <v>391</v>
      </c>
      <c r="E127" s="17">
        <f t="shared" si="12"/>
        <v>-14096.986178494068</v>
      </c>
      <c r="F127">
        <f t="shared" si="13"/>
        <v>-14097</v>
      </c>
      <c r="G127">
        <f t="shared" si="14"/>
        <v>1.5291600000637118E-2</v>
      </c>
      <c r="I127">
        <f t="shared" si="18"/>
        <v>1.5291600000637118E-2</v>
      </c>
      <c r="P127" s="11">
        <f t="shared" si="15"/>
        <v>-1.1513283275489228E-2</v>
      </c>
      <c r="Q127" s="2">
        <f t="shared" si="16"/>
        <v>24038.836000000003</v>
      </c>
      <c r="R127">
        <f t="shared" si="17"/>
        <v>7.1850176744675781E-4</v>
      </c>
      <c r="S127" s="6">
        <f t="shared" si="19"/>
        <v>0.1</v>
      </c>
    </row>
    <row r="128" spans="1:19" ht="12.95" customHeight="1" x14ac:dyDescent="0.2">
      <c r="A128" s="27" t="s">
        <v>718</v>
      </c>
      <c r="B128" s="6" t="s">
        <v>363</v>
      </c>
      <c r="C128" s="32">
        <v>39057.336000000003</v>
      </c>
      <c r="D128" s="32" t="s">
        <v>391</v>
      </c>
      <c r="E128" s="17">
        <f t="shared" si="12"/>
        <v>-14096.986178494068</v>
      </c>
      <c r="F128">
        <f t="shared" si="13"/>
        <v>-14097</v>
      </c>
      <c r="G128">
        <f t="shared" si="14"/>
        <v>1.5291600000637118E-2</v>
      </c>
      <c r="I128">
        <f t="shared" si="18"/>
        <v>1.5291600000637118E-2</v>
      </c>
      <c r="P128" s="11">
        <f t="shared" si="15"/>
        <v>-1.1513283275489228E-2</v>
      </c>
      <c r="Q128" s="2">
        <f t="shared" si="16"/>
        <v>24038.836000000003</v>
      </c>
      <c r="R128">
        <f t="shared" si="17"/>
        <v>7.1850176744675781E-4</v>
      </c>
      <c r="S128" s="6">
        <f t="shared" si="19"/>
        <v>0.1</v>
      </c>
    </row>
    <row r="129" spans="1:41" ht="12.95" customHeight="1" x14ac:dyDescent="0.2">
      <c r="A129" s="18" t="s">
        <v>372</v>
      </c>
      <c r="B129" s="16"/>
      <c r="C129" s="33">
        <v>39059.546999999999</v>
      </c>
      <c r="D129" s="33"/>
      <c r="E129">
        <f t="shared" si="12"/>
        <v>-14094.987738199443</v>
      </c>
      <c r="F129">
        <f t="shared" si="13"/>
        <v>-14095</v>
      </c>
      <c r="G129">
        <f t="shared" si="14"/>
        <v>1.356600000144681E-2</v>
      </c>
      <c r="I129">
        <f t="shared" si="18"/>
        <v>1.356600000144681E-2</v>
      </c>
      <c r="P129" s="11">
        <f t="shared" si="15"/>
        <v>-1.1509983678038396E-2</v>
      </c>
      <c r="Q129" s="2">
        <f t="shared" si="16"/>
        <v>24041.046999999999</v>
      </c>
      <c r="R129">
        <f t="shared" si="17"/>
        <v>6.2880495749380848E-4</v>
      </c>
      <c r="S129" s="6">
        <f t="shared" si="19"/>
        <v>0.1</v>
      </c>
    </row>
    <row r="130" spans="1:41" ht="12.95" customHeight="1" x14ac:dyDescent="0.2">
      <c r="A130" s="17" t="s">
        <v>163</v>
      </c>
      <c r="B130" s="6"/>
      <c r="C130" s="32">
        <v>39267.54</v>
      </c>
      <c r="D130" s="32"/>
      <c r="E130">
        <f t="shared" si="12"/>
        <v>-13906.990636344606</v>
      </c>
      <c r="F130">
        <f t="shared" si="13"/>
        <v>-13907</v>
      </c>
      <c r="G130">
        <f t="shared" si="14"/>
        <v>1.0359600004449021E-2</v>
      </c>
      <c r="I130">
        <f t="shared" ref="I130:I140" si="20">G130</f>
        <v>1.0359600004449021E-2</v>
      </c>
      <c r="P130" s="11">
        <f t="shared" si="15"/>
        <v>-1.1201932557900345E-2</v>
      </c>
      <c r="Q130" s="2">
        <f t="shared" si="16"/>
        <v>24249.040000000001</v>
      </c>
      <c r="R130">
        <f t="shared" si="17"/>
        <v>4.6489968643725205E-4</v>
      </c>
      <c r="S130" s="6">
        <f t="shared" ref="S130:S140" si="21">S$16</f>
        <v>0.1</v>
      </c>
      <c r="AK130">
        <v>5</v>
      </c>
      <c r="AM130" t="s">
        <v>162</v>
      </c>
      <c r="AO130" t="s">
        <v>164</v>
      </c>
    </row>
    <row r="131" spans="1:41" ht="12.95" customHeight="1" x14ac:dyDescent="0.2">
      <c r="A131" s="18" t="s">
        <v>373</v>
      </c>
      <c r="B131" s="16"/>
      <c r="C131" s="33">
        <v>39300.720000000001</v>
      </c>
      <c r="D131" s="33"/>
      <c r="E131">
        <f t="shared" si="12"/>
        <v>-13877.000473985567</v>
      </c>
      <c r="F131">
        <f t="shared" si="13"/>
        <v>-13877</v>
      </c>
      <c r="G131">
        <f t="shared" si="14"/>
        <v>-5.2439999853959307E-4</v>
      </c>
      <c r="I131">
        <f t="shared" si="20"/>
        <v>-5.2439999853959307E-4</v>
      </c>
      <c r="P131" s="11">
        <f t="shared" si="15"/>
        <v>-1.1153161976108158E-2</v>
      </c>
      <c r="Q131" s="2">
        <f t="shared" si="16"/>
        <v>24282.22</v>
      </c>
      <c r="R131">
        <f t="shared" si="17"/>
        <v>1.1297058117580722E-4</v>
      </c>
      <c r="S131" s="6">
        <f t="shared" si="21"/>
        <v>0.1</v>
      </c>
    </row>
    <row r="132" spans="1:41" ht="12.95" customHeight="1" x14ac:dyDescent="0.2">
      <c r="A132" s="17" t="s">
        <v>163</v>
      </c>
      <c r="B132" s="6"/>
      <c r="C132" s="32">
        <v>39308.47</v>
      </c>
      <c r="D132" s="32"/>
      <c r="E132">
        <f t="shared" si="12"/>
        <v>-13869.995538534014</v>
      </c>
      <c r="F132">
        <f t="shared" si="13"/>
        <v>-13870</v>
      </c>
      <c r="G132">
        <f t="shared" si="14"/>
        <v>4.9359999975422397E-3</v>
      </c>
      <c r="I132">
        <f t="shared" si="20"/>
        <v>4.9359999975422397E-3</v>
      </c>
      <c r="P132" s="11">
        <f t="shared" si="15"/>
        <v>-1.1141797480504711E-2</v>
      </c>
      <c r="Q132" s="2">
        <f t="shared" si="16"/>
        <v>24289.97</v>
      </c>
      <c r="R132">
        <f t="shared" si="17"/>
        <v>2.5849557174509286E-4</v>
      </c>
      <c r="S132" s="6">
        <f t="shared" si="21"/>
        <v>0.1</v>
      </c>
      <c r="AK132">
        <v>6</v>
      </c>
      <c r="AM132" t="s">
        <v>162</v>
      </c>
      <c r="AO132" t="s">
        <v>164</v>
      </c>
    </row>
    <row r="133" spans="1:41" ht="12.95" customHeight="1" x14ac:dyDescent="0.2">
      <c r="A133" s="17" t="s">
        <v>163</v>
      </c>
      <c r="B133" s="6"/>
      <c r="C133" s="32">
        <v>39319.544999999998</v>
      </c>
      <c r="D133" s="32"/>
      <c r="E133">
        <f t="shared" si="12"/>
        <v>-13859.985259808087</v>
      </c>
      <c r="F133">
        <f t="shared" si="13"/>
        <v>-13860</v>
      </c>
      <c r="G133">
        <f t="shared" si="14"/>
        <v>1.6307999998389278E-2</v>
      </c>
      <c r="I133">
        <f t="shared" si="20"/>
        <v>1.6307999998389278E-2</v>
      </c>
      <c r="P133" s="11">
        <f t="shared" si="15"/>
        <v>-1.1125572533729531E-2</v>
      </c>
      <c r="Q133" s="2">
        <f t="shared" si="16"/>
        <v>24301.044999999998</v>
      </c>
      <c r="R133">
        <f t="shared" si="17"/>
        <v>7.5260090187502374E-4</v>
      </c>
      <c r="S133" s="6">
        <f t="shared" si="21"/>
        <v>0.1</v>
      </c>
      <c r="AK133">
        <v>5</v>
      </c>
      <c r="AM133" t="s">
        <v>162</v>
      </c>
      <c r="AO133" t="s">
        <v>164</v>
      </c>
    </row>
    <row r="134" spans="1:41" ht="12.95" customHeight="1" x14ac:dyDescent="0.2">
      <c r="A134" s="18" t="s">
        <v>374</v>
      </c>
      <c r="B134" s="16" t="s">
        <v>363</v>
      </c>
      <c r="C134" s="33">
        <v>39341.659</v>
      </c>
      <c r="D134" s="33"/>
      <c r="E134">
        <f t="shared" si="12"/>
        <v>-13839.997241411227</v>
      </c>
      <c r="F134">
        <f t="shared" si="13"/>
        <v>-13840</v>
      </c>
      <c r="G134">
        <f t="shared" si="14"/>
        <v>3.0520000000251457E-3</v>
      </c>
      <c r="I134">
        <f t="shared" si="20"/>
        <v>3.0520000000251457E-3</v>
      </c>
      <c r="P134" s="11">
        <f t="shared" si="15"/>
        <v>-1.109315809998164E-2</v>
      </c>
      <c r="Q134" s="2">
        <f t="shared" si="16"/>
        <v>24323.159</v>
      </c>
      <c r="R134">
        <f t="shared" si="17"/>
        <v>2.0008549767418758E-4</v>
      </c>
      <c r="S134" s="6">
        <f t="shared" si="21"/>
        <v>0.1</v>
      </c>
    </row>
    <row r="135" spans="1:41" ht="12.95" customHeight="1" x14ac:dyDescent="0.2">
      <c r="A135" s="18" t="s">
        <v>374</v>
      </c>
      <c r="B135" s="16" t="s">
        <v>363</v>
      </c>
      <c r="C135" s="33">
        <v>39342.769</v>
      </c>
      <c r="D135" s="33"/>
      <c r="E135">
        <f t="shared" si="12"/>
        <v>-13838.993953882036</v>
      </c>
      <c r="F135">
        <f t="shared" si="13"/>
        <v>-13839</v>
      </c>
      <c r="G135">
        <f t="shared" si="14"/>
        <v>6.6892000031657517E-3</v>
      </c>
      <c r="I135">
        <f t="shared" si="20"/>
        <v>6.6892000031657517E-3</v>
      </c>
      <c r="P135" s="11">
        <f t="shared" si="15"/>
        <v>-1.1091538619387331E-2</v>
      </c>
      <c r="Q135" s="2">
        <f t="shared" si="16"/>
        <v>24324.269</v>
      </c>
      <c r="R135">
        <f t="shared" si="17"/>
        <v>3.1615466596355088E-4</v>
      </c>
      <c r="S135" s="6">
        <f t="shared" si="21"/>
        <v>0.1</v>
      </c>
    </row>
    <row r="136" spans="1:41" ht="12.95" customHeight="1" x14ac:dyDescent="0.2">
      <c r="A136" s="17" t="s">
        <v>163</v>
      </c>
      <c r="B136" s="6"/>
      <c r="C136" s="32">
        <v>39350.521999999997</v>
      </c>
      <c r="D136" s="32"/>
      <c r="E136">
        <f t="shared" si="12"/>
        <v>-13831.986306842569</v>
      </c>
      <c r="F136">
        <f t="shared" si="13"/>
        <v>-13832</v>
      </c>
      <c r="G136">
        <f t="shared" si="14"/>
        <v>1.5149599996220786E-2</v>
      </c>
      <c r="I136">
        <f t="shared" si="20"/>
        <v>1.5149599996220786E-2</v>
      </c>
      <c r="P136" s="11">
        <f t="shared" si="15"/>
        <v>-1.1080205564808735E-2</v>
      </c>
      <c r="Q136" s="2">
        <f t="shared" si="16"/>
        <v>24332.021999999997</v>
      </c>
      <c r="R136">
        <f t="shared" si="17"/>
        <v>6.8800269976941532E-4</v>
      </c>
      <c r="S136" s="6">
        <f t="shared" si="21"/>
        <v>0.1</v>
      </c>
      <c r="AK136">
        <v>7</v>
      </c>
      <c r="AM136" t="s">
        <v>162</v>
      </c>
      <c r="AO136" t="s">
        <v>164</v>
      </c>
    </row>
    <row r="137" spans="1:41" ht="12.95" customHeight="1" x14ac:dyDescent="0.2">
      <c r="A137" s="27" t="s">
        <v>779</v>
      </c>
      <c r="B137" s="6" t="s">
        <v>363</v>
      </c>
      <c r="C137" s="32">
        <v>39360.474999999999</v>
      </c>
      <c r="D137" s="32" t="s">
        <v>391</v>
      </c>
      <c r="E137" s="17">
        <f t="shared" si="12"/>
        <v>-13822.990161997495</v>
      </c>
      <c r="F137">
        <f t="shared" si="13"/>
        <v>-13823</v>
      </c>
      <c r="G137">
        <f t="shared" si="14"/>
        <v>1.0884399998758454E-2</v>
      </c>
      <c r="I137">
        <f t="shared" si="20"/>
        <v>1.0884399998758454E-2</v>
      </c>
      <c r="P137" s="11">
        <f t="shared" si="15"/>
        <v>-1.1065643004988848E-2</v>
      </c>
      <c r="Q137" s="2">
        <f t="shared" si="16"/>
        <v>24341.974999999999</v>
      </c>
      <c r="R137">
        <f t="shared" si="17"/>
        <v>4.8180438786635596E-4</v>
      </c>
      <c r="S137" s="6">
        <f t="shared" si="21"/>
        <v>0.1</v>
      </c>
    </row>
    <row r="138" spans="1:41" ht="12.95" customHeight="1" x14ac:dyDescent="0.2">
      <c r="A138" s="17" t="s">
        <v>165</v>
      </c>
      <c r="B138" s="6"/>
      <c r="C138" s="32">
        <v>39390.35</v>
      </c>
      <c r="D138" s="32"/>
      <c r="E138">
        <f t="shared" si="12"/>
        <v>-13795.987265660055</v>
      </c>
      <c r="F138">
        <f t="shared" si="13"/>
        <v>-13796</v>
      </c>
      <c r="G138">
        <f t="shared" si="14"/>
        <v>1.4088799995079171E-2</v>
      </c>
      <c r="I138">
        <f t="shared" si="20"/>
        <v>1.4088799995079171E-2</v>
      </c>
      <c r="P138" s="11">
        <f t="shared" si="15"/>
        <v>-1.1022012770409177E-2</v>
      </c>
      <c r="Q138" s="2">
        <f t="shared" si="16"/>
        <v>24371.85</v>
      </c>
      <c r="R138">
        <f t="shared" si="17"/>
        <v>6.3055291774341267E-4</v>
      </c>
      <c r="S138" s="6">
        <f t="shared" si="21"/>
        <v>0.1</v>
      </c>
      <c r="AK138">
        <v>7</v>
      </c>
      <c r="AM138" t="s">
        <v>162</v>
      </c>
      <c r="AO138" t="s">
        <v>164</v>
      </c>
    </row>
    <row r="139" spans="1:41" ht="12.95" customHeight="1" x14ac:dyDescent="0.2">
      <c r="A139" s="17" t="s">
        <v>165</v>
      </c>
      <c r="B139" s="6"/>
      <c r="C139" s="32">
        <v>39401.42</v>
      </c>
      <c r="D139" s="32"/>
      <c r="E139">
        <f t="shared" si="12"/>
        <v>-13785.981506247319</v>
      </c>
      <c r="F139">
        <f t="shared" si="13"/>
        <v>-13786</v>
      </c>
      <c r="G139">
        <f t="shared" si="14"/>
        <v>2.0460799998545554E-2</v>
      </c>
      <c r="I139">
        <f t="shared" si="20"/>
        <v>2.0460799998545554E-2</v>
      </c>
      <c r="P139" s="11">
        <f t="shared" si="15"/>
        <v>-1.1005875291146742E-2</v>
      </c>
      <c r="Q139" s="2">
        <f t="shared" si="16"/>
        <v>24382.92</v>
      </c>
      <c r="R139">
        <f t="shared" si="17"/>
        <v>9.9015165378693181E-4</v>
      </c>
      <c r="S139" s="6">
        <f t="shared" si="21"/>
        <v>0.1</v>
      </c>
      <c r="AK139">
        <v>5</v>
      </c>
      <c r="AM139" t="s">
        <v>162</v>
      </c>
      <c r="AO139" t="s">
        <v>164</v>
      </c>
    </row>
    <row r="140" spans="1:41" ht="12.95" customHeight="1" x14ac:dyDescent="0.2">
      <c r="A140" s="18" t="s">
        <v>375</v>
      </c>
      <c r="B140" s="16"/>
      <c r="C140" s="33">
        <v>39664.720000000001</v>
      </c>
      <c r="D140" s="33"/>
      <c r="E140">
        <f t="shared" si="12"/>
        <v>-13547.994473422281</v>
      </c>
      <c r="F140">
        <f t="shared" si="13"/>
        <v>-13548</v>
      </c>
      <c r="G140">
        <f t="shared" si="14"/>
        <v>6.1143999992054887E-3</v>
      </c>
      <c r="I140">
        <f t="shared" si="20"/>
        <v>6.1143999992054887E-3</v>
      </c>
      <c r="P140" s="11">
        <f t="shared" si="15"/>
        <v>-1.0625291583668605E-2</v>
      </c>
      <c r="Q140" s="2">
        <f t="shared" si="16"/>
        <v>24646.22</v>
      </c>
      <c r="R140">
        <f t="shared" si="17"/>
        <v>2.8021727428974579E-4</v>
      </c>
      <c r="S140" s="6">
        <f t="shared" si="21"/>
        <v>0.1</v>
      </c>
    </row>
    <row r="141" spans="1:41" ht="12.95" customHeight="1" x14ac:dyDescent="0.2">
      <c r="A141" s="17" t="s">
        <v>321</v>
      </c>
      <c r="B141" s="6"/>
      <c r="C141" s="32">
        <v>39672.459499999997</v>
      </c>
      <c r="D141" s="32">
        <v>5.0000000000000001E-3</v>
      </c>
      <c r="E141">
        <f t="shared" si="12"/>
        <v>-13540.999028528438</v>
      </c>
      <c r="F141">
        <f t="shared" si="13"/>
        <v>-13541</v>
      </c>
      <c r="G141">
        <f t="shared" si="14"/>
        <v>1.0747999986051582E-3</v>
      </c>
      <c r="J141">
        <f>G141</f>
        <v>1.0747999986051582E-3</v>
      </c>
      <c r="P141" s="11">
        <f t="shared" si="15"/>
        <v>-1.0614199301148743E-2</v>
      </c>
      <c r="Q141" s="2">
        <f t="shared" si="16"/>
        <v>24653.959499999997</v>
      </c>
      <c r="R141">
        <f t="shared" si="17"/>
        <v>1.3663270462964719E-4</v>
      </c>
      <c r="S141" s="6">
        <f>S$17</f>
        <v>1</v>
      </c>
      <c r="Z141" t="s">
        <v>330</v>
      </c>
    </row>
    <row r="142" spans="1:41" ht="12.95" customHeight="1" x14ac:dyDescent="0.2">
      <c r="A142" s="18" t="s">
        <v>375</v>
      </c>
      <c r="B142" s="16"/>
      <c r="C142" s="33">
        <v>39674.68</v>
      </c>
      <c r="D142" s="33"/>
      <c r="E142">
        <f t="shared" si="12"/>
        <v>-13538.992001538736</v>
      </c>
      <c r="F142">
        <f t="shared" si="13"/>
        <v>-13539</v>
      </c>
      <c r="G142">
        <f t="shared" si="14"/>
        <v>8.8491999995312653E-3</v>
      </c>
      <c r="I142">
        <f t="shared" ref="I142:I152" si="22">G142</f>
        <v>8.8491999995312653E-3</v>
      </c>
      <c r="P142" s="11">
        <f t="shared" si="15"/>
        <v>-1.0611031141365712E-2</v>
      </c>
      <c r="Q142" s="2">
        <f t="shared" si="16"/>
        <v>24656.18</v>
      </c>
      <c r="R142">
        <f t="shared" si="17"/>
        <v>3.7870059605713642E-4</v>
      </c>
      <c r="S142" s="6">
        <f t="shared" ref="S142:S152" si="23">S$16</f>
        <v>0.1</v>
      </c>
    </row>
    <row r="143" spans="1:41" ht="12.95" customHeight="1" x14ac:dyDescent="0.2">
      <c r="A143" s="18" t="s">
        <v>375</v>
      </c>
      <c r="B143" s="16"/>
      <c r="C143" s="33">
        <v>39675.781000000003</v>
      </c>
      <c r="D143" s="33"/>
      <c r="E143">
        <f t="shared" si="12"/>
        <v>-13537.996848773293</v>
      </c>
      <c r="F143">
        <f t="shared" si="13"/>
        <v>-13538</v>
      </c>
      <c r="G143">
        <f t="shared" si="14"/>
        <v>3.4864000044763088E-3</v>
      </c>
      <c r="I143">
        <f t="shared" si="22"/>
        <v>3.4864000044763088E-3</v>
      </c>
      <c r="P143" s="11">
        <f t="shared" si="15"/>
        <v>-1.0609447238773209E-2</v>
      </c>
      <c r="Q143" s="2">
        <f t="shared" si="16"/>
        <v>24657.281000000003</v>
      </c>
      <c r="R143">
        <f t="shared" si="17"/>
        <v>1.9869290950502502E-4</v>
      </c>
      <c r="S143" s="6">
        <f t="shared" si="23"/>
        <v>0.1</v>
      </c>
    </row>
    <row r="144" spans="1:41" ht="12.95" customHeight="1" x14ac:dyDescent="0.2">
      <c r="A144" s="27" t="s">
        <v>779</v>
      </c>
      <c r="B144" s="6" t="s">
        <v>363</v>
      </c>
      <c r="C144" s="32">
        <v>39703.453999999998</v>
      </c>
      <c r="D144" s="32" t="s">
        <v>391</v>
      </c>
      <c r="E144" s="17">
        <f t="shared" si="12"/>
        <v>-13512.984257966738</v>
      </c>
      <c r="F144">
        <f t="shared" si="13"/>
        <v>-13513</v>
      </c>
      <c r="G144">
        <f t="shared" si="14"/>
        <v>1.7416399998182897E-2</v>
      </c>
      <c r="I144">
        <f t="shared" si="22"/>
        <v>1.7416399998182897E-2</v>
      </c>
      <c r="P144" s="11">
        <f t="shared" si="15"/>
        <v>-1.0569888088746652E-2</v>
      </c>
      <c r="Q144" s="2">
        <f t="shared" si="16"/>
        <v>24684.953999999998</v>
      </c>
      <c r="R144">
        <f t="shared" si="17"/>
        <v>7.832323208846148E-4</v>
      </c>
      <c r="S144" s="6">
        <f t="shared" si="23"/>
        <v>0.1</v>
      </c>
    </row>
    <row r="145" spans="1:41" ht="12.95" customHeight="1" x14ac:dyDescent="0.2">
      <c r="A145" s="17" t="s">
        <v>166</v>
      </c>
      <c r="B145" s="6"/>
      <c r="C145" s="32">
        <v>39704.557999999997</v>
      </c>
      <c r="D145" s="32"/>
      <c r="E145">
        <f t="shared" si="12"/>
        <v>-13511.986393613382</v>
      </c>
      <c r="F145">
        <f t="shared" si="13"/>
        <v>-13512</v>
      </c>
      <c r="G145">
        <f t="shared" si="14"/>
        <v>1.5053599992825184E-2</v>
      </c>
      <c r="I145">
        <f t="shared" si="22"/>
        <v>1.5053599992825184E-2</v>
      </c>
      <c r="P145" s="11">
        <f t="shared" si="15"/>
        <v>-1.056830725933703E-2</v>
      </c>
      <c r="Q145" s="2">
        <f t="shared" si="16"/>
        <v>24686.057999999997</v>
      </c>
      <c r="R145">
        <f t="shared" si="17"/>
        <v>6.5648213123840264E-4</v>
      </c>
      <c r="S145" s="6">
        <f t="shared" si="23"/>
        <v>0.1</v>
      </c>
      <c r="AK145">
        <v>6</v>
      </c>
      <c r="AM145" t="s">
        <v>162</v>
      </c>
      <c r="AO145" t="s">
        <v>164</v>
      </c>
    </row>
    <row r="146" spans="1:41" ht="12.95" customHeight="1" x14ac:dyDescent="0.2">
      <c r="A146" s="19" t="s">
        <v>376</v>
      </c>
      <c r="B146" s="16" t="s">
        <v>363</v>
      </c>
      <c r="C146" s="33">
        <v>39706.756999999998</v>
      </c>
      <c r="D146" s="33"/>
      <c r="E146">
        <f t="shared" si="12"/>
        <v>-13509.998799670419</v>
      </c>
      <c r="F146">
        <f t="shared" si="13"/>
        <v>-13510</v>
      </c>
      <c r="G146">
        <f t="shared" si="14"/>
        <v>1.3279999984661117E-3</v>
      </c>
      <c r="I146">
        <f t="shared" si="22"/>
        <v>1.3279999984661117E-3</v>
      </c>
      <c r="P146" s="11">
        <f t="shared" si="15"/>
        <v>-1.0565145955115809E-2</v>
      </c>
      <c r="Q146" s="2">
        <f t="shared" si="16"/>
        <v>24688.256999999998</v>
      </c>
      <c r="R146">
        <f t="shared" si="17"/>
        <v>1.4144692067320202E-4</v>
      </c>
      <c r="S146" s="6">
        <f t="shared" si="23"/>
        <v>0.1</v>
      </c>
    </row>
    <row r="147" spans="1:41" ht="12.95" customHeight="1" x14ac:dyDescent="0.2">
      <c r="A147" s="18" t="s">
        <v>375</v>
      </c>
      <c r="B147" s="16"/>
      <c r="C147" s="33">
        <v>39715.616999999998</v>
      </c>
      <c r="D147" s="33"/>
      <c r="E147">
        <f t="shared" si="12"/>
        <v>-13501.990576689674</v>
      </c>
      <c r="F147">
        <f t="shared" si="13"/>
        <v>-13502</v>
      </c>
      <c r="G147">
        <f t="shared" si="14"/>
        <v>1.0425599997688551E-2</v>
      </c>
      <c r="I147">
        <f t="shared" si="22"/>
        <v>1.0425599997688551E-2</v>
      </c>
      <c r="P147" s="11">
        <f t="shared" si="15"/>
        <v>-1.0552505466204593E-2</v>
      </c>
      <c r="Q147" s="2">
        <f t="shared" si="16"/>
        <v>24697.116999999998</v>
      </c>
      <c r="R147">
        <f t="shared" si="17"/>
        <v>4.4008090885422335E-4</v>
      </c>
      <c r="S147" s="6">
        <f t="shared" si="23"/>
        <v>0.1</v>
      </c>
    </row>
    <row r="148" spans="1:41" ht="12.95" customHeight="1" x14ac:dyDescent="0.2">
      <c r="A148" s="18" t="s">
        <v>375</v>
      </c>
      <c r="B148" s="16"/>
      <c r="C148" s="33">
        <v>39716.720000000001</v>
      </c>
      <c r="D148" s="33"/>
      <c r="E148">
        <f t="shared" si="12"/>
        <v>-13500.993616198954</v>
      </c>
      <c r="F148">
        <f t="shared" si="13"/>
        <v>-13501</v>
      </c>
      <c r="G148">
        <f t="shared" si="14"/>
        <v>7.0628000030410476E-3</v>
      </c>
      <c r="I148">
        <f t="shared" si="22"/>
        <v>7.0628000030410476E-3</v>
      </c>
      <c r="P148" s="11">
        <f t="shared" si="15"/>
        <v>-1.0550925936987728E-2</v>
      </c>
      <c r="Q148" s="2">
        <f t="shared" si="16"/>
        <v>24698.22</v>
      </c>
      <c r="R148">
        <f t="shared" si="17"/>
        <v>3.1024334149044251E-4</v>
      </c>
      <c r="S148" s="6">
        <f t="shared" si="23"/>
        <v>0.1</v>
      </c>
    </row>
    <row r="149" spans="1:41" ht="12.95" customHeight="1" x14ac:dyDescent="0.2">
      <c r="A149" s="18" t="s">
        <v>375</v>
      </c>
      <c r="B149" s="16"/>
      <c r="C149" s="33">
        <v>39736.635000000002</v>
      </c>
      <c r="D149" s="33"/>
      <c r="E149">
        <f t="shared" ref="E149:E212" si="24">+(C149-C$7)/C$8</f>
        <v>-13482.993191745058</v>
      </c>
      <c r="F149">
        <f t="shared" ref="F149:F212" si="25">ROUND(2*E149,0)/2</f>
        <v>-13483</v>
      </c>
      <c r="G149">
        <f t="shared" ref="G149:G212" si="26">+C149-(C$7+F149*C$8)</f>
        <v>7.532399999035988E-3</v>
      </c>
      <c r="I149">
        <f t="shared" si="22"/>
        <v>7.532399999035988E-3</v>
      </c>
      <c r="P149" s="11">
        <f t="shared" ref="P149:P212" si="27">D$11+D$12*F149+D$13*F149^2</f>
        <v>-1.052251462317156E-2</v>
      </c>
      <c r="Q149" s="2">
        <f t="shared" ref="Q149:Q212" si="28">+C149-15018.5</f>
        <v>24718.135000000002</v>
      </c>
      <c r="R149">
        <f t="shared" ref="R149:R212" si="29">+(P149-G149)^2</f>
        <v>3.2597994201520391E-4</v>
      </c>
      <c r="S149" s="6">
        <f t="shared" si="23"/>
        <v>0.1</v>
      </c>
    </row>
    <row r="150" spans="1:41" ht="12.95" customHeight="1" x14ac:dyDescent="0.2">
      <c r="A150" s="18" t="s">
        <v>375</v>
      </c>
      <c r="B150" s="16"/>
      <c r="C150" s="33">
        <v>39737.739000000001</v>
      </c>
      <c r="D150" s="33"/>
      <c r="E150">
        <f t="shared" si="24"/>
        <v>-13481.995327391702</v>
      </c>
      <c r="F150">
        <f t="shared" si="25"/>
        <v>-13482</v>
      </c>
      <c r="G150">
        <f t="shared" si="26"/>
        <v>5.1696000009542331E-3</v>
      </c>
      <c r="I150">
        <f t="shared" si="22"/>
        <v>5.1696000009542331E-3</v>
      </c>
      <c r="P150" s="11">
        <f t="shared" si="27"/>
        <v>-1.0520937339742183E-2</v>
      </c>
      <c r="Q150" s="2">
        <f t="shared" si="28"/>
        <v>24719.239000000001</v>
      </c>
      <c r="R150">
        <f t="shared" si="29"/>
        <v>2.4619296203978855E-4</v>
      </c>
      <c r="S150" s="6">
        <f t="shared" si="23"/>
        <v>0.1</v>
      </c>
    </row>
    <row r="151" spans="1:41" ht="12.95" customHeight="1" x14ac:dyDescent="0.2">
      <c r="A151" s="17" t="s">
        <v>167</v>
      </c>
      <c r="B151" s="6"/>
      <c r="C151" s="32">
        <v>39775.360000000001</v>
      </c>
      <c r="D151" s="32"/>
      <c r="E151">
        <f t="shared" si="24"/>
        <v>-13447.991111053263</v>
      </c>
      <c r="F151">
        <f t="shared" si="25"/>
        <v>-13448</v>
      </c>
      <c r="G151">
        <f t="shared" si="26"/>
        <v>9.8343999998178333E-3</v>
      </c>
      <c r="I151">
        <f t="shared" si="22"/>
        <v>9.8343999998178333E-3</v>
      </c>
      <c r="P151" s="11">
        <f t="shared" si="27"/>
        <v>-1.0467380031751631E-2</v>
      </c>
      <c r="Q151" s="2">
        <f t="shared" si="28"/>
        <v>24756.86</v>
      </c>
      <c r="R151">
        <f t="shared" si="29"/>
        <v>4.1216227245023261E-4</v>
      </c>
      <c r="S151" s="6">
        <f t="shared" si="23"/>
        <v>0.1</v>
      </c>
      <c r="AK151">
        <v>9</v>
      </c>
      <c r="AM151" t="s">
        <v>162</v>
      </c>
      <c r="AO151" t="s">
        <v>164</v>
      </c>
    </row>
    <row r="152" spans="1:41" ht="12.95" customHeight="1" x14ac:dyDescent="0.2">
      <c r="A152" s="17" t="s">
        <v>167</v>
      </c>
      <c r="B152" s="6"/>
      <c r="C152" s="32">
        <v>39785.32</v>
      </c>
      <c r="D152" s="32"/>
      <c r="E152">
        <f t="shared" si="24"/>
        <v>-13438.98863916972</v>
      </c>
      <c r="F152">
        <f t="shared" si="25"/>
        <v>-13439</v>
      </c>
      <c r="G152">
        <f t="shared" si="26"/>
        <v>1.256920000014361E-2</v>
      </c>
      <c r="I152">
        <f t="shared" si="22"/>
        <v>1.256920000014361E-2</v>
      </c>
      <c r="P152" s="11">
        <f t="shared" si="27"/>
        <v>-1.0453225968856131E-2</v>
      </c>
      <c r="Q152" s="2">
        <f t="shared" si="28"/>
        <v>24766.82</v>
      </c>
      <c r="R152">
        <f t="shared" si="29"/>
        <v>5.3003209749807368E-4</v>
      </c>
      <c r="S152" s="6">
        <f t="shared" si="23"/>
        <v>0.1</v>
      </c>
      <c r="AK152">
        <v>8</v>
      </c>
      <c r="AM152" t="s">
        <v>162</v>
      </c>
      <c r="AO152" t="s">
        <v>164</v>
      </c>
    </row>
    <row r="153" spans="1:41" ht="12.95" customHeight="1" x14ac:dyDescent="0.2">
      <c r="A153" s="17" t="s">
        <v>321</v>
      </c>
      <c r="B153" s="6"/>
      <c r="C153" s="32">
        <v>40037.568899999998</v>
      </c>
      <c r="D153" s="32">
        <v>5.0000000000000001E-3</v>
      </c>
      <c r="E153">
        <f t="shared" si="24"/>
        <v>-13210.990282753544</v>
      </c>
      <c r="F153">
        <f t="shared" si="25"/>
        <v>-13211</v>
      </c>
      <c r="G153">
        <f t="shared" si="26"/>
        <v>1.0750800000096206E-2</v>
      </c>
      <c r="J153">
        <f>G153</f>
        <v>1.0750800000096206E-2</v>
      </c>
      <c r="P153" s="11">
        <f t="shared" si="27"/>
        <v>-1.0097849885313447E-2</v>
      </c>
      <c r="Q153" s="2">
        <f t="shared" si="28"/>
        <v>25019.068899999998</v>
      </c>
      <c r="R153">
        <f t="shared" si="29"/>
        <v>4.3466620204439191E-4</v>
      </c>
      <c r="S153" s="6">
        <f>S$17</f>
        <v>1</v>
      </c>
    </row>
    <row r="154" spans="1:41" ht="12.95" customHeight="1" x14ac:dyDescent="0.2">
      <c r="A154" s="27" t="s">
        <v>783</v>
      </c>
      <c r="B154" s="6" t="s">
        <v>363</v>
      </c>
      <c r="C154" s="32">
        <v>40067.428999999996</v>
      </c>
      <c r="D154" s="32" t="s">
        <v>391</v>
      </c>
      <c r="E154" s="17">
        <f t="shared" si="24"/>
        <v>-13184.000853969424</v>
      </c>
      <c r="F154">
        <f t="shared" si="25"/>
        <v>-13184</v>
      </c>
      <c r="G154">
        <f t="shared" si="26"/>
        <v>-9.4480000552721322E-4</v>
      </c>
      <c r="I154">
        <f t="shared" ref="I154:I159" si="30">G154</f>
        <v>-9.4480000552721322E-4</v>
      </c>
      <c r="P154" s="11">
        <f t="shared" si="27"/>
        <v>-1.0056172776653513E-2</v>
      </c>
      <c r="Q154" s="2">
        <f t="shared" si="28"/>
        <v>25048.928999999996</v>
      </c>
      <c r="R154">
        <f t="shared" si="29"/>
        <v>8.3017113774421736E-5</v>
      </c>
      <c r="S154" s="6">
        <f t="shared" ref="S154:S159" si="31">S$16</f>
        <v>0.1</v>
      </c>
    </row>
    <row r="155" spans="1:41" ht="12.95" customHeight="1" x14ac:dyDescent="0.2">
      <c r="A155" s="27" t="s">
        <v>783</v>
      </c>
      <c r="B155" s="6" t="s">
        <v>363</v>
      </c>
      <c r="C155" s="32">
        <v>40067.440000000002</v>
      </c>
      <c r="D155" s="32" t="s">
        <v>391</v>
      </c>
      <c r="E155" s="17">
        <f t="shared" si="24"/>
        <v>-13183.990911480392</v>
      </c>
      <c r="F155">
        <f t="shared" si="25"/>
        <v>-13184</v>
      </c>
      <c r="G155">
        <f t="shared" si="26"/>
        <v>1.0055200000351761E-2</v>
      </c>
      <c r="I155">
        <f t="shared" si="30"/>
        <v>1.0055200000351761E-2</v>
      </c>
      <c r="P155" s="11">
        <f t="shared" si="27"/>
        <v>-1.0056172776653513E-2</v>
      </c>
      <c r="Q155" s="2">
        <f t="shared" si="28"/>
        <v>25048.940000000002</v>
      </c>
      <c r="R155">
        <f t="shared" si="29"/>
        <v>4.0446731497566885E-4</v>
      </c>
      <c r="S155" s="6">
        <f t="shared" si="31"/>
        <v>0.1</v>
      </c>
    </row>
    <row r="156" spans="1:41" ht="12.95" customHeight="1" x14ac:dyDescent="0.2">
      <c r="A156" s="27" t="s">
        <v>818</v>
      </c>
      <c r="B156" s="6" t="s">
        <v>363</v>
      </c>
      <c r="C156" s="32">
        <v>40067.440999999999</v>
      </c>
      <c r="D156" s="32" t="s">
        <v>391</v>
      </c>
      <c r="E156" s="17">
        <f t="shared" si="24"/>
        <v>-13183.990007617756</v>
      </c>
      <c r="F156">
        <f t="shared" si="25"/>
        <v>-13184</v>
      </c>
      <c r="G156">
        <f t="shared" si="26"/>
        <v>1.1055199996917509E-2</v>
      </c>
      <c r="I156">
        <f t="shared" si="30"/>
        <v>1.1055199996917509E-2</v>
      </c>
      <c r="P156" s="11">
        <f t="shared" si="27"/>
        <v>-1.0056172776653513E-2</v>
      </c>
      <c r="Q156" s="2">
        <f t="shared" si="28"/>
        <v>25048.940999999999</v>
      </c>
      <c r="R156">
        <f t="shared" si="29"/>
        <v>4.4569006038467588E-4</v>
      </c>
      <c r="S156" s="6">
        <f t="shared" si="31"/>
        <v>0.1</v>
      </c>
    </row>
    <row r="157" spans="1:41" ht="12.95" customHeight="1" x14ac:dyDescent="0.2">
      <c r="A157" s="19" t="s">
        <v>376</v>
      </c>
      <c r="B157" s="16" t="s">
        <v>363</v>
      </c>
      <c r="C157" s="33">
        <v>40070.76</v>
      </c>
      <c r="D157" s="33"/>
      <c r="E157">
        <f t="shared" si="24"/>
        <v>-13180.990087519211</v>
      </c>
      <c r="F157">
        <f t="shared" si="25"/>
        <v>-13181</v>
      </c>
      <c r="G157">
        <f t="shared" si="26"/>
        <v>1.0966800000460353E-2</v>
      </c>
      <c r="I157">
        <f t="shared" si="30"/>
        <v>1.0966800000460353E-2</v>
      </c>
      <c r="P157" s="11">
        <f t="shared" si="27"/>
        <v>-1.0051547305772778E-2</v>
      </c>
      <c r="Q157" s="2">
        <f t="shared" si="28"/>
        <v>25052.260000000002</v>
      </c>
      <c r="R157">
        <f t="shared" si="29"/>
        <v>4.4177092348543745E-4</v>
      </c>
      <c r="S157" s="6">
        <f t="shared" si="31"/>
        <v>0.1</v>
      </c>
    </row>
    <row r="158" spans="1:41" ht="12.95" customHeight="1" x14ac:dyDescent="0.2">
      <c r="A158" s="17" t="s">
        <v>169</v>
      </c>
      <c r="B158" s="6"/>
      <c r="C158" s="32">
        <v>40119.444000000003</v>
      </c>
      <c r="D158" s="32"/>
      <c r="E158">
        <f t="shared" si="24"/>
        <v>-13136.986438806509</v>
      </c>
      <c r="F158">
        <f t="shared" si="25"/>
        <v>-13137</v>
      </c>
      <c r="G158">
        <f t="shared" si="26"/>
        <v>1.5003600005002227E-2</v>
      </c>
      <c r="I158">
        <f t="shared" si="30"/>
        <v>1.5003600005002227E-2</v>
      </c>
      <c r="P158" s="11">
        <f t="shared" si="27"/>
        <v>-9.9838292843078373E-3</v>
      </c>
      <c r="Q158" s="2">
        <f t="shared" si="28"/>
        <v>25100.944000000003</v>
      </c>
      <c r="R158">
        <f t="shared" si="29"/>
        <v>6.2437162248827043E-4</v>
      </c>
      <c r="S158" s="6">
        <f t="shared" si="31"/>
        <v>0.1</v>
      </c>
      <c r="AK158">
        <v>13</v>
      </c>
      <c r="AM158" t="s">
        <v>168</v>
      </c>
      <c r="AO158" t="s">
        <v>164</v>
      </c>
    </row>
    <row r="159" spans="1:41" ht="12.95" customHeight="1" x14ac:dyDescent="0.2">
      <c r="A159" s="27" t="s">
        <v>818</v>
      </c>
      <c r="B159" s="6" t="s">
        <v>363</v>
      </c>
      <c r="C159" s="32">
        <v>40129.396999999997</v>
      </c>
      <c r="D159" s="32" t="s">
        <v>391</v>
      </c>
      <c r="E159" s="17">
        <f t="shared" si="24"/>
        <v>-13127.990293961442</v>
      </c>
      <c r="F159">
        <f t="shared" si="25"/>
        <v>-13128</v>
      </c>
      <c r="G159">
        <f t="shared" si="26"/>
        <v>1.0738400000263937E-2</v>
      </c>
      <c r="I159">
        <f t="shared" si="30"/>
        <v>1.0738400000263937E-2</v>
      </c>
      <c r="P159" s="11">
        <f t="shared" si="27"/>
        <v>-9.9700060613693332E-3</v>
      </c>
      <c r="Q159" s="2">
        <f t="shared" si="28"/>
        <v>25110.896999999997</v>
      </c>
      <c r="R159">
        <f t="shared" si="29"/>
        <v>4.2883808161348958E-4</v>
      </c>
      <c r="S159" s="6">
        <f t="shared" si="31"/>
        <v>0.1</v>
      </c>
    </row>
    <row r="160" spans="1:41" ht="12.95" customHeight="1" x14ac:dyDescent="0.2">
      <c r="A160" s="18" t="s">
        <v>377</v>
      </c>
      <c r="B160" s="16"/>
      <c r="C160" s="33">
        <v>40149.305999999997</v>
      </c>
      <c r="D160" s="33"/>
      <c r="E160">
        <f t="shared" si="24"/>
        <v>-13109.995292683379</v>
      </c>
      <c r="F160">
        <f t="shared" si="25"/>
        <v>-13110</v>
      </c>
      <c r="G160">
        <f t="shared" si="26"/>
        <v>5.2079999950365163E-3</v>
      </c>
      <c r="J160">
        <f>G160</f>
        <v>5.2079999950365163E-3</v>
      </c>
      <c r="P160" s="11">
        <f t="shared" si="27"/>
        <v>-9.9423883379323175E-3</v>
      </c>
      <c r="Q160" s="2">
        <f t="shared" si="28"/>
        <v>25130.805999999997</v>
      </c>
      <c r="R160">
        <f t="shared" si="29"/>
        <v>2.2953426663975817E-4</v>
      </c>
      <c r="S160" s="6">
        <f>S$17</f>
        <v>1</v>
      </c>
    </row>
    <row r="161" spans="1:41" ht="12.95" customHeight="1" x14ac:dyDescent="0.2">
      <c r="A161" s="17" t="s">
        <v>170</v>
      </c>
      <c r="B161" s="6"/>
      <c r="C161" s="32">
        <v>40390.502</v>
      </c>
      <c r="D161" s="32"/>
      <c r="E161">
        <f t="shared" si="24"/>
        <v>-12891.987239628808</v>
      </c>
      <c r="F161">
        <f t="shared" si="25"/>
        <v>-12892</v>
      </c>
      <c r="G161">
        <f t="shared" si="26"/>
        <v>1.4117599996097852E-2</v>
      </c>
      <c r="I161">
        <f>G161</f>
        <v>1.4117599996097852E-2</v>
      </c>
      <c r="P161" s="11">
        <f t="shared" si="27"/>
        <v>-9.6109475806126655E-3</v>
      </c>
      <c r="Q161" s="2">
        <f t="shared" si="28"/>
        <v>25372.002</v>
      </c>
      <c r="R161">
        <f t="shared" si="29"/>
        <v>5.6304397010021451E-4</v>
      </c>
      <c r="S161" s="6">
        <f>S$16</f>
        <v>0.1</v>
      </c>
      <c r="AK161">
        <v>10</v>
      </c>
      <c r="AM161" t="s">
        <v>162</v>
      </c>
      <c r="AO161" t="s">
        <v>164</v>
      </c>
    </row>
    <row r="162" spans="1:41" ht="12.95" customHeight="1" x14ac:dyDescent="0.2">
      <c r="A162" s="17" t="s">
        <v>321</v>
      </c>
      <c r="B162" s="6"/>
      <c r="C162" s="32">
        <v>40403.771699999998</v>
      </c>
      <c r="D162" s="32">
        <v>5.0000000000000001E-3</v>
      </c>
      <c r="E162">
        <f t="shared" si="24"/>
        <v>-12879.993253569266</v>
      </c>
      <c r="F162">
        <f t="shared" si="25"/>
        <v>-12880</v>
      </c>
      <c r="G162">
        <f t="shared" si="26"/>
        <v>7.4639999947976321E-3</v>
      </c>
      <c r="J162">
        <f>G162</f>
        <v>7.4639999947976321E-3</v>
      </c>
      <c r="P162" s="11">
        <f t="shared" si="27"/>
        <v>-9.5928662503469569E-3</v>
      </c>
      <c r="Q162" s="2">
        <f t="shared" si="28"/>
        <v>25385.271699999998</v>
      </c>
      <c r="R162">
        <f t="shared" si="29"/>
        <v>2.9093668610475287E-4</v>
      </c>
      <c r="S162" s="6">
        <f>S$17</f>
        <v>1</v>
      </c>
    </row>
    <row r="163" spans="1:41" ht="12.95" customHeight="1" x14ac:dyDescent="0.2">
      <c r="A163" s="18" t="s">
        <v>377</v>
      </c>
      <c r="B163" s="16"/>
      <c r="C163" s="33">
        <v>40421.4738</v>
      </c>
      <c r="D163" s="33"/>
      <c r="E163">
        <f t="shared" si="24"/>
        <v>-12863.992986749014</v>
      </c>
      <c r="F163">
        <f t="shared" si="25"/>
        <v>-12864</v>
      </c>
      <c r="G163">
        <f t="shared" si="26"/>
        <v>7.7592000016011298E-3</v>
      </c>
      <c r="J163">
        <f>G163</f>
        <v>7.7592000016011298E-3</v>
      </c>
      <c r="P163" s="11">
        <f t="shared" si="27"/>
        <v>-9.5687842866451853E-3</v>
      </c>
      <c r="Q163" s="2">
        <f t="shared" si="28"/>
        <v>25402.9738</v>
      </c>
      <c r="R163">
        <f t="shared" si="29"/>
        <v>3.0025903949371108E-4</v>
      </c>
      <c r="S163" s="6">
        <f>S$17</f>
        <v>1</v>
      </c>
    </row>
    <row r="164" spans="1:41" ht="12.95" customHeight="1" x14ac:dyDescent="0.2">
      <c r="A164" s="27" t="s">
        <v>839</v>
      </c>
      <c r="B164" s="6" t="s">
        <v>363</v>
      </c>
      <c r="C164" s="32">
        <v>40442.487000000001</v>
      </c>
      <c r="D164" s="32" t="s">
        <v>391</v>
      </c>
      <c r="E164" s="17">
        <f t="shared" si="24"/>
        <v>-12844.999940345066</v>
      </c>
      <c r="F164">
        <f t="shared" si="25"/>
        <v>-12845</v>
      </c>
      <c r="G164">
        <f t="shared" si="26"/>
        <v>6.6000000515487045E-5</v>
      </c>
      <c r="I164">
        <f t="shared" ref="I164:I176" si="32">G164</f>
        <v>6.6000000515487045E-5</v>
      </c>
      <c r="P164" s="11">
        <f t="shared" si="27"/>
        <v>-9.5402262560303954E-3</v>
      </c>
      <c r="Q164" s="2">
        <f t="shared" si="28"/>
        <v>25423.987000000001</v>
      </c>
      <c r="R164">
        <f t="shared" si="29"/>
        <v>9.2279582891951518E-5</v>
      </c>
      <c r="S164" s="6">
        <f t="shared" ref="S164:S176" si="33">S$16</f>
        <v>0.1</v>
      </c>
    </row>
    <row r="165" spans="1:41" ht="12.95" customHeight="1" x14ac:dyDescent="0.2">
      <c r="A165" s="19" t="s">
        <v>376</v>
      </c>
      <c r="B165" s="16" t="s">
        <v>363</v>
      </c>
      <c r="C165" s="33">
        <v>40454.667000000001</v>
      </c>
      <c r="D165" s="33"/>
      <c r="E165">
        <f t="shared" si="24"/>
        <v>-12833.990893403139</v>
      </c>
      <c r="F165">
        <f t="shared" si="25"/>
        <v>-12834</v>
      </c>
      <c r="G165">
        <f t="shared" si="26"/>
        <v>1.0075199999846518E-2</v>
      </c>
      <c r="I165">
        <f t="shared" si="32"/>
        <v>1.0075199999846518E-2</v>
      </c>
      <c r="P165" s="11">
        <f t="shared" si="27"/>
        <v>-9.5237121622500313E-3</v>
      </c>
      <c r="Q165" s="2">
        <f t="shared" si="28"/>
        <v>25436.167000000001</v>
      </c>
      <c r="R165">
        <f t="shared" si="29"/>
        <v>3.8411735793757596E-4</v>
      </c>
      <c r="S165" s="6">
        <f t="shared" si="33"/>
        <v>0.1</v>
      </c>
    </row>
    <row r="166" spans="1:41" ht="12.95" customHeight="1" x14ac:dyDescent="0.2">
      <c r="A166" s="19" t="s">
        <v>376</v>
      </c>
      <c r="B166" s="16" t="s">
        <v>363</v>
      </c>
      <c r="C166" s="33">
        <v>40455.775000000001</v>
      </c>
      <c r="D166" s="33"/>
      <c r="E166">
        <f t="shared" si="24"/>
        <v>-12832.989413599227</v>
      </c>
      <c r="F166">
        <f t="shared" si="25"/>
        <v>-12833</v>
      </c>
      <c r="G166">
        <f t="shared" si="26"/>
        <v>1.171240000257967E-2</v>
      </c>
      <c r="I166">
        <f t="shared" si="32"/>
        <v>1.171240000257967E-2</v>
      </c>
      <c r="P166" s="11">
        <f t="shared" si="27"/>
        <v>-9.5222115901933187E-3</v>
      </c>
      <c r="Q166" s="2">
        <f t="shared" si="28"/>
        <v>25437.275000000001</v>
      </c>
      <c r="R166">
        <f t="shared" si="29"/>
        <v>4.5090872949592908E-4</v>
      </c>
      <c r="S166" s="6">
        <f t="shared" si="33"/>
        <v>0.1</v>
      </c>
    </row>
    <row r="167" spans="1:41" ht="12.95" customHeight="1" x14ac:dyDescent="0.2">
      <c r="A167" s="19" t="s">
        <v>376</v>
      </c>
      <c r="B167" s="16" t="s">
        <v>363</v>
      </c>
      <c r="C167" s="33">
        <v>40465.720999999998</v>
      </c>
      <c r="D167" s="33"/>
      <c r="E167">
        <f t="shared" si="24"/>
        <v>-12823.999595792631</v>
      </c>
      <c r="F167">
        <f t="shared" si="25"/>
        <v>-12824</v>
      </c>
      <c r="G167">
        <f t="shared" si="26"/>
        <v>4.4719999277731404E-4</v>
      </c>
      <c r="I167">
        <f t="shared" si="32"/>
        <v>4.4719999277731404E-4</v>
      </c>
      <c r="P167" s="11">
        <f t="shared" si="27"/>
        <v>-9.5087117606532899E-3</v>
      </c>
      <c r="Q167" s="2">
        <f t="shared" si="28"/>
        <v>25447.220999999998</v>
      </c>
      <c r="R167">
        <f t="shared" si="29"/>
        <v>9.9120178842097639E-5</v>
      </c>
      <c r="S167" s="6">
        <f t="shared" si="33"/>
        <v>0.1</v>
      </c>
    </row>
    <row r="168" spans="1:41" ht="12.95" customHeight="1" x14ac:dyDescent="0.2">
      <c r="A168" s="19" t="s">
        <v>376</v>
      </c>
      <c r="B168" s="16" t="s">
        <v>363</v>
      </c>
      <c r="C168" s="33">
        <v>40465.728000000003</v>
      </c>
      <c r="D168" s="33"/>
      <c r="E168">
        <f t="shared" si="24"/>
        <v>-12823.993268754153</v>
      </c>
      <c r="F168">
        <f t="shared" si="25"/>
        <v>-12824</v>
      </c>
      <c r="G168">
        <f t="shared" si="26"/>
        <v>7.4471999978413805E-3</v>
      </c>
      <c r="I168">
        <f t="shared" si="32"/>
        <v>7.4471999978413805E-3</v>
      </c>
      <c r="P168" s="11">
        <f t="shared" si="27"/>
        <v>-9.5087117606532899E-3</v>
      </c>
      <c r="Q168" s="2">
        <f t="shared" si="28"/>
        <v>25447.228000000003</v>
      </c>
      <c r="R168">
        <f t="shared" si="29"/>
        <v>2.8750294356185785E-4</v>
      </c>
      <c r="S168" s="6">
        <f t="shared" si="33"/>
        <v>0.1</v>
      </c>
    </row>
    <row r="169" spans="1:41" ht="12.95" customHeight="1" x14ac:dyDescent="0.2">
      <c r="A169" s="19" t="s">
        <v>376</v>
      </c>
      <c r="B169" s="16" t="s">
        <v>363</v>
      </c>
      <c r="C169" s="33">
        <v>40475.686000000002</v>
      </c>
      <c r="D169" s="33"/>
      <c r="E169">
        <f t="shared" si="24"/>
        <v>-12814.992604595887</v>
      </c>
      <c r="F169">
        <f t="shared" si="25"/>
        <v>-12815</v>
      </c>
      <c r="G169">
        <f t="shared" si="26"/>
        <v>8.1820000050356612E-3</v>
      </c>
      <c r="I169">
        <f t="shared" si="32"/>
        <v>8.1820000050356612E-3</v>
      </c>
      <c r="P169" s="11">
        <f t="shared" si="27"/>
        <v>-9.4952215052599223E-3</v>
      </c>
      <c r="Q169" s="2">
        <f t="shared" si="28"/>
        <v>25457.186000000002</v>
      </c>
      <c r="R169">
        <f t="shared" si="29"/>
        <v>3.1248416032405684E-4</v>
      </c>
      <c r="S169" s="6">
        <f t="shared" si="33"/>
        <v>0.1</v>
      </c>
    </row>
    <row r="170" spans="1:41" ht="12.95" customHeight="1" x14ac:dyDescent="0.2">
      <c r="A170" s="27" t="s">
        <v>859</v>
      </c>
      <c r="B170" s="6" t="s">
        <v>363</v>
      </c>
      <c r="C170" s="32">
        <v>40483.434999999998</v>
      </c>
      <c r="D170" s="32" t="s">
        <v>391</v>
      </c>
      <c r="E170" s="17">
        <f t="shared" si="24"/>
        <v>-12807.988573006976</v>
      </c>
      <c r="F170">
        <f t="shared" si="25"/>
        <v>-12808</v>
      </c>
      <c r="G170">
        <f t="shared" si="26"/>
        <v>1.2642399997275788E-2</v>
      </c>
      <c r="I170">
        <f t="shared" si="32"/>
        <v>1.2642399997275788E-2</v>
      </c>
      <c r="P170" s="11">
        <f t="shared" si="27"/>
        <v>-9.4847357035615434E-3</v>
      </c>
      <c r="Q170" s="2">
        <f t="shared" si="28"/>
        <v>25464.934999999998</v>
      </c>
      <c r="R170">
        <f t="shared" si="29"/>
        <v>4.8961013432326998E-4</v>
      </c>
      <c r="S170" s="6">
        <f t="shared" si="33"/>
        <v>0.1</v>
      </c>
    </row>
    <row r="171" spans="1:41" ht="12.95" customHeight="1" x14ac:dyDescent="0.2">
      <c r="A171" s="17" t="s">
        <v>171</v>
      </c>
      <c r="B171" s="6"/>
      <c r="C171" s="32">
        <v>40493.387999999999</v>
      </c>
      <c r="D171" s="32"/>
      <c r="E171">
        <f t="shared" si="24"/>
        <v>-12798.992428161902</v>
      </c>
      <c r="F171">
        <f t="shared" si="25"/>
        <v>-12799</v>
      </c>
      <c r="G171">
        <f t="shared" si="26"/>
        <v>8.3771999998134561E-3</v>
      </c>
      <c r="I171">
        <f t="shared" si="32"/>
        <v>8.3771999998134561E-3</v>
      </c>
      <c r="P171" s="11">
        <f t="shared" si="27"/>
        <v>-9.4712624688733614E-3</v>
      </c>
      <c r="Q171" s="2">
        <f t="shared" si="28"/>
        <v>25474.887999999999</v>
      </c>
      <c r="R171">
        <f t="shared" si="29"/>
        <v>3.1856761249612192E-4</v>
      </c>
      <c r="S171" s="6">
        <f t="shared" si="33"/>
        <v>0.1</v>
      </c>
      <c r="AK171">
        <v>10</v>
      </c>
      <c r="AM171" t="s">
        <v>162</v>
      </c>
      <c r="AO171" t="s">
        <v>164</v>
      </c>
    </row>
    <row r="172" spans="1:41" ht="12.95" customHeight="1" x14ac:dyDescent="0.2">
      <c r="A172" s="17" t="s">
        <v>171</v>
      </c>
      <c r="B172" s="6"/>
      <c r="C172" s="32">
        <v>40503.347000000002</v>
      </c>
      <c r="D172" s="32"/>
      <c r="E172">
        <f t="shared" si="24"/>
        <v>-12789.990860140995</v>
      </c>
      <c r="F172">
        <f t="shared" si="25"/>
        <v>-12790</v>
      </c>
      <c r="G172">
        <f t="shared" si="26"/>
        <v>1.0112000003573485E-2</v>
      </c>
      <c r="I172">
        <f t="shared" si="32"/>
        <v>1.0112000003573485E-2</v>
      </c>
      <c r="P172" s="11">
        <f t="shared" si="27"/>
        <v>-9.4577988083318441E-3</v>
      </c>
      <c r="Q172" s="2">
        <f t="shared" si="28"/>
        <v>25484.847000000002</v>
      </c>
      <c r="R172">
        <f t="shared" si="29"/>
        <v>3.8297702553845113E-4</v>
      </c>
      <c r="S172" s="6">
        <f t="shared" si="33"/>
        <v>0.1</v>
      </c>
      <c r="AK172">
        <v>13</v>
      </c>
      <c r="AM172" t="s">
        <v>162</v>
      </c>
      <c r="AO172" t="s">
        <v>164</v>
      </c>
    </row>
    <row r="173" spans="1:41" ht="12.95" customHeight="1" x14ac:dyDescent="0.2">
      <c r="A173" s="17" t="s">
        <v>172</v>
      </c>
      <c r="B173" s="6"/>
      <c r="C173" s="32">
        <v>40523.269999999997</v>
      </c>
      <c r="D173" s="32"/>
      <c r="E173">
        <f t="shared" si="24"/>
        <v>-12771.983204785993</v>
      </c>
      <c r="F173">
        <f t="shared" si="25"/>
        <v>-12772</v>
      </c>
      <c r="G173">
        <f t="shared" si="26"/>
        <v>1.8581599993922282E-2</v>
      </c>
      <c r="I173">
        <f t="shared" si="32"/>
        <v>1.8581599993922282E-2</v>
      </c>
      <c r="P173" s="11">
        <f t="shared" si="27"/>
        <v>-9.430900209688807E-3</v>
      </c>
      <c r="Q173" s="2">
        <f t="shared" si="28"/>
        <v>25504.769999999997</v>
      </c>
      <c r="R173">
        <f t="shared" si="29"/>
        <v>7.8470016765731126E-4</v>
      </c>
      <c r="S173" s="6">
        <f t="shared" si="33"/>
        <v>0.1</v>
      </c>
      <c r="AK173">
        <v>7</v>
      </c>
      <c r="AM173" t="s">
        <v>162</v>
      </c>
      <c r="AO173" t="s">
        <v>164</v>
      </c>
    </row>
    <row r="174" spans="1:41" ht="12.95" customHeight="1" x14ac:dyDescent="0.2">
      <c r="A174" s="17" t="s">
        <v>173</v>
      </c>
      <c r="B174" s="6"/>
      <c r="C174" s="32">
        <v>40713.548000000003</v>
      </c>
      <c r="D174" s="32"/>
      <c r="E174">
        <f t="shared" si="24"/>
        <v>-12599.998029579445</v>
      </c>
      <c r="F174">
        <f t="shared" si="25"/>
        <v>-12600</v>
      </c>
      <c r="G174">
        <f t="shared" si="26"/>
        <v>2.1800000031362288E-3</v>
      </c>
      <c r="I174">
        <f t="shared" si="32"/>
        <v>2.1800000031362288E-3</v>
      </c>
      <c r="P174" s="11">
        <f t="shared" si="27"/>
        <v>-9.1758005332295608E-3</v>
      </c>
      <c r="Q174" s="2">
        <f t="shared" si="28"/>
        <v>25695.048000000003</v>
      </c>
      <c r="R174">
        <f t="shared" si="29"/>
        <v>1.2895420582172555E-4</v>
      </c>
      <c r="S174" s="6">
        <f t="shared" si="33"/>
        <v>0.1</v>
      </c>
      <c r="AK174">
        <v>13</v>
      </c>
      <c r="AM174" t="s">
        <v>168</v>
      </c>
      <c r="AO174" t="s">
        <v>164</v>
      </c>
    </row>
    <row r="175" spans="1:41" ht="12.95" customHeight="1" x14ac:dyDescent="0.2">
      <c r="A175" s="17" t="s">
        <v>173</v>
      </c>
      <c r="B175" s="6"/>
      <c r="C175" s="32">
        <v>40713.550999999999</v>
      </c>
      <c r="D175" s="32"/>
      <c r="E175">
        <f t="shared" si="24"/>
        <v>-12599.995317991532</v>
      </c>
      <c r="F175">
        <f t="shared" si="25"/>
        <v>-12600</v>
      </c>
      <c r="G175">
        <f t="shared" si="26"/>
        <v>5.1800000001094304E-3</v>
      </c>
      <c r="I175">
        <f t="shared" si="32"/>
        <v>5.1800000001094304E-3</v>
      </c>
      <c r="P175" s="11">
        <f t="shared" si="27"/>
        <v>-9.1758005332295608E-3</v>
      </c>
      <c r="Q175" s="2">
        <f t="shared" si="28"/>
        <v>25695.050999999999</v>
      </c>
      <c r="R175">
        <f t="shared" si="29"/>
        <v>2.0608900895301607E-4</v>
      </c>
      <c r="S175" s="6">
        <f t="shared" si="33"/>
        <v>0.1</v>
      </c>
      <c r="AK175">
        <v>8</v>
      </c>
      <c r="AM175" t="s">
        <v>162</v>
      </c>
      <c r="AO175" t="s">
        <v>164</v>
      </c>
    </row>
    <row r="176" spans="1:41" ht="12.95" customHeight="1" x14ac:dyDescent="0.2">
      <c r="A176" s="17" t="s">
        <v>173</v>
      </c>
      <c r="B176" s="6"/>
      <c r="C176" s="32">
        <v>40733.464999999997</v>
      </c>
      <c r="D176" s="32"/>
      <c r="E176">
        <f t="shared" si="24"/>
        <v>-12581.995797400277</v>
      </c>
      <c r="F176">
        <f t="shared" si="25"/>
        <v>-12582</v>
      </c>
      <c r="G176">
        <f t="shared" si="26"/>
        <v>4.6495999995386228E-3</v>
      </c>
      <c r="I176">
        <f t="shared" si="32"/>
        <v>4.6495999995386228E-3</v>
      </c>
      <c r="P176" s="11">
        <f t="shared" si="27"/>
        <v>-9.1493061763346165E-3</v>
      </c>
      <c r="Q176" s="2">
        <f t="shared" si="28"/>
        <v>25714.964999999997</v>
      </c>
      <c r="R176">
        <f t="shared" si="29"/>
        <v>1.9040981165055262E-4</v>
      </c>
      <c r="S176" s="6">
        <f t="shared" si="33"/>
        <v>0.1</v>
      </c>
      <c r="AK176">
        <v>5</v>
      </c>
      <c r="AM176" t="s">
        <v>168</v>
      </c>
      <c r="AO176" t="s">
        <v>164</v>
      </c>
    </row>
    <row r="177" spans="1:41" ht="12.95" customHeight="1" x14ac:dyDescent="0.2">
      <c r="A177" s="17" t="s">
        <v>321</v>
      </c>
      <c r="B177" s="6"/>
      <c r="C177" s="32">
        <v>40768.874799999998</v>
      </c>
      <c r="D177" s="32">
        <v>5.0000000000000001E-3</v>
      </c>
      <c r="E177">
        <f t="shared" si="24"/>
        <v>-12549.990202128996</v>
      </c>
      <c r="F177">
        <f t="shared" si="25"/>
        <v>-12550</v>
      </c>
      <c r="G177">
        <f t="shared" si="26"/>
        <v>1.0839999995368998E-2</v>
      </c>
      <c r="J177">
        <f>G177</f>
        <v>1.0839999995368998E-2</v>
      </c>
      <c r="P177" s="11">
        <f t="shared" si="27"/>
        <v>-9.1022996568835106E-3</v>
      </c>
      <c r="Q177" s="2">
        <f t="shared" si="28"/>
        <v>25750.374799999998</v>
      </c>
      <c r="R177">
        <f t="shared" si="29"/>
        <v>3.9769531542023056E-4</v>
      </c>
      <c r="S177" s="6">
        <f>S$17</f>
        <v>1</v>
      </c>
    </row>
    <row r="178" spans="1:41" ht="12.95" customHeight="1" x14ac:dyDescent="0.2">
      <c r="A178" s="17" t="s">
        <v>175</v>
      </c>
      <c r="B178" s="6"/>
      <c r="C178" s="32">
        <v>40774.391000000003</v>
      </c>
      <c r="D178" s="32"/>
      <c r="E178">
        <f t="shared" si="24"/>
        <v>-12545.004315040236</v>
      </c>
      <c r="F178">
        <f t="shared" si="25"/>
        <v>-12545</v>
      </c>
      <c r="G178">
        <f t="shared" si="26"/>
        <v>-4.7740000009071082E-3</v>
      </c>
      <c r="I178">
        <f t="shared" ref="I178:I204" si="34">G178</f>
        <v>-4.7740000009071082E-3</v>
      </c>
      <c r="P178" s="11">
        <f t="shared" si="27"/>
        <v>-9.0949658216583698E-3</v>
      </c>
      <c r="Q178" s="2">
        <f t="shared" si="28"/>
        <v>25755.891000000003</v>
      </c>
      <c r="R178">
        <f t="shared" si="29"/>
        <v>1.8670745624100625E-5</v>
      </c>
      <c r="S178" s="6">
        <f t="shared" ref="S178:S204" si="35">S$16</f>
        <v>0.1</v>
      </c>
      <c r="AK178">
        <v>6</v>
      </c>
      <c r="AM178" t="s">
        <v>174</v>
      </c>
      <c r="AO178" t="s">
        <v>164</v>
      </c>
    </row>
    <row r="179" spans="1:41" ht="12.95" customHeight="1" x14ac:dyDescent="0.2">
      <c r="A179" s="17" t="s">
        <v>175</v>
      </c>
      <c r="B179" s="6"/>
      <c r="C179" s="32">
        <v>40774.400000000001</v>
      </c>
      <c r="D179" s="32"/>
      <c r="E179">
        <f t="shared" si="24"/>
        <v>-12544.996180276486</v>
      </c>
      <c r="F179">
        <f t="shared" si="25"/>
        <v>-12545</v>
      </c>
      <c r="G179">
        <f t="shared" si="26"/>
        <v>4.2259999972884543E-3</v>
      </c>
      <c r="I179">
        <f t="shared" si="34"/>
        <v>4.2259999972884543E-3</v>
      </c>
      <c r="P179" s="11">
        <f t="shared" si="27"/>
        <v>-9.0949658216583698E-3</v>
      </c>
      <c r="Q179" s="2">
        <f t="shared" si="28"/>
        <v>25755.9</v>
      </c>
      <c r="R179">
        <f t="shared" si="29"/>
        <v>1.7744813034954962E-4</v>
      </c>
      <c r="S179" s="6">
        <f t="shared" si="35"/>
        <v>0.1</v>
      </c>
      <c r="AK179">
        <v>9</v>
      </c>
      <c r="AM179" t="s">
        <v>168</v>
      </c>
      <c r="AO179" t="s">
        <v>164</v>
      </c>
    </row>
    <row r="180" spans="1:41" ht="12.95" customHeight="1" x14ac:dyDescent="0.2">
      <c r="A180" s="17" t="s">
        <v>175</v>
      </c>
      <c r="B180" s="6"/>
      <c r="C180" s="32">
        <v>40775.519</v>
      </c>
      <c r="D180" s="32"/>
      <c r="E180">
        <f t="shared" si="24"/>
        <v>-12543.984757983548</v>
      </c>
      <c r="F180">
        <f t="shared" si="25"/>
        <v>-12544</v>
      </c>
      <c r="G180">
        <f t="shared" si="26"/>
        <v>1.6863199998624623E-2</v>
      </c>
      <c r="I180">
        <f t="shared" si="34"/>
        <v>1.6863199998624623E-2</v>
      </c>
      <c r="P180" s="11">
        <f t="shared" si="27"/>
        <v>-9.0934994092113659E-3</v>
      </c>
      <c r="Q180" s="2">
        <f t="shared" si="28"/>
        <v>25757.019</v>
      </c>
      <c r="R180">
        <f t="shared" si="29"/>
        <v>6.7375024414875306E-4</v>
      </c>
      <c r="S180" s="6">
        <f t="shared" si="35"/>
        <v>0.1</v>
      </c>
      <c r="AK180">
        <v>7</v>
      </c>
      <c r="AM180" t="s">
        <v>176</v>
      </c>
      <c r="AO180" t="s">
        <v>164</v>
      </c>
    </row>
    <row r="181" spans="1:41" ht="12.95" customHeight="1" x14ac:dyDescent="0.2">
      <c r="A181" s="17" t="s">
        <v>175</v>
      </c>
      <c r="B181" s="6"/>
      <c r="C181" s="32">
        <v>40785.478000000003</v>
      </c>
      <c r="D181" s="32"/>
      <c r="E181">
        <f t="shared" si="24"/>
        <v>-12534.983189962639</v>
      </c>
      <c r="F181">
        <f t="shared" si="25"/>
        <v>-12535</v>
      </c>
      <c r="G181">
        <f t="shared" si="26"/>
        <v>1.8598000002384651E-2</v>
      </c>
      <c r="I181">
        <f t="shared" si="34"/>
        <v>1.8598000002384651E-2</v>
      </c>
      <c r="P181" s="11">
        <f t="shared" si="27"/>
        <v>-9.0803070161587004E-3</v>
      </c>
      <c r="Q181" s="2">
        <f t="shared" si="28"/>
        <v>25766.978000000003</v>
      </c>
      <c r="R181">
        <f t="shared" si="29"/>
        <v>7.6608867941274628E-4</v>
      </c>
      <c r="S181" s="6">
        <f t="shared" si="35"/>
        <v>0.1</v>
      </c>
      <c r="AK181">
        <v>10</v>
      </c>
      <c r="AM181" t="s">
        <v>162</v>
      </c>
      <c r="AO181" t="s">
        <v>164</v>
      </c>
    </row>
    <row r="182" spans="1:41" ht="12.95" customHeight="1" x14ac:dyDescent="0.2">
      <c r="A182" s="17" t="s">
        <v>175</v>
      </c>
      <c r="B182" s="6"/>
      <c r="C182" s="32">
        <v>40795.428</v>
      </c>
      <c r="D182" s="32"/>
      <c r="E182">
        <f t="shared" si="24"/>
        <v>-12525.989756705487</v>
      </c>
      <c r="F182">
        <f t="shared" si="25"/>
        <v>-12526</v>
      </c>
      <c r="G182">
        <f t="shared" si="26"/>
        <v>1.133280000067316E-2</v>
      </c>
      <c r="I182">
        <f t="shared" si="34"/>
        <v>1.133280000067316E-2</v>
      </c>
      <c r="P182" s="11">
        <f t="shared" si="27"/>
        <v>-9.0671241972527013E-3</v>
      </c>
      <c r="Q182" s="2">
        <f t="shared" si="28"/>
        <v>25776.928</v>
      </c>
      <c r="R182">
        <f t="shared" si="29"/>
        <v>4.1615690728112115E-4</v>
      </c>
      <c r="S182" s="6">
        <f t="shared" si="35"/>
        <v>0.1</v>
      </c>
      <c r="AK182">
        <v>10</v>
      </c>
      <c r="AM182" t="s">
        <v>168</v>
      </c>
      <c r="AO182" t="s">
        <v>164</v>
      </c>
    </row>
    <row r="183" spans="1:41" ht="12.95" customHeight="1" x14ac:dyDescent="0.2">
      <c r="A183" s="17" t="s">
        <v>175</v>
      </c>
      <c r="B183" s="6"/>
      <c r="C183" s="32">
        <v>40795.430999999997</v>
      </c>
      <c r="D183" s="32"/>
      <c r="E183">
        <f t="shared" si="24"/>
        <v>-12525.987045117572</v>
      </c>
      <c r="F183">
        <f t="shared" si="25"/>
        <v>-12526</v>
      </c>
      <c r="G183">
        <f t="shared" si="26"/>
        <v>1.4332799997646362E-2</v>
      </c>
      <c r="I183">
        <f t="shared" si="34"/>
        <v>1.4332799997646362E-2</v>
      </c>
      <c r="P183" s="11">
        <f t="shared" si="27"/>
        <v>-9.0671241972527013E-3</v>
      </c>
      <c r="Q183" s="2">
        <f t="shared" si="28"/>
        <v>25776.930999999997</v>
      </c>
      <c r="R183">
        <f t="shared" si="29"/>
        <v>5.4755645232702267E-4</v>
      </c>
      <c r="S183" s="6">
        <f t="shared" si="35"/>
        <v>0.1</v>
      </c>
      <c r="AK183">
        <v>15</v>
      </c>
      <c r="AM183" t="s">
        <v>177</v>
      </c>
      <c r="AO183" t="s">
        <v>164</v>
      </c>
    </row>
    <row r="184" spans="1:41" ht="12.95" customHeight="1" x14ac:dyDescent="0.2">
      <c r="A184" s="17" t="s">
        <v>175</v>
      </c>
      <c r="B184" s="6"/>
      <c r="C184" s="32">
        <v>40795.432999999997</v>
      </c>
      <c r="D184" s="32"/>
      <c r="E184">
        <f t="shared" si="24"/>
        <v>-12525.985237392295</v>
      </c>
      <c r="F184">
        <f t="shared" si="25"/>
        <v>-12526</v>
      </c>
      <c r="G184">
        <f t="shared" si="26"/>
        <v>1.6332799998053815E-2</v>
      </c>
      <c r="I184">
        <f t="shared" si="34"/>
        <v>1.6332799998053815E-2</v>
      </c>
      <c r="P184" s="11">
        <f t="shared" si="27"/>
        <v>-9.0671241972527013E-3</v>
      </c>
      <c r="Q184" s="2">
        <f t="shared" si="28"/>
        <v>25776.932999999997</v>
      </c>
      <c r="R184">
        <f t="shared" si="29"/>
        <v>6.4515614912731751E-4</v>
      </c>
      <c r="S184" s="6">
        <f t="shared" si="35"/>
        <v>0.1</v>
      </c>
      <c r="AK184">
        <v>10</v>
      </c>
      <c r="AM184" t="s">
        <v>162</v>
      </c>
      <c r="AO184" t="s">
        <v>164</v>
      </c>
    </row>
    <row r="185" spans="1:41" ht="12.95" customHeight="1" x14ac:dyDescent="0.2">
      <c r="A185" s="17" t="s">
        <v>175</v>
      </c>
      <c r="B185" s="6"/>
      <c r="C185" s="32">
        <v>40796.521999999997</v>
      </c>
      <c r="D185" s="32"/>
      <c r="E185">
        <f t="shared" si="24"/>
        <v>-12525.000930978522</v>
      </c>
      <c r="F185">
        <f t="shared" si="25"/>
        <v>-12525</v>
      </c>
      <c r="G185">
        <f t="shared" si="26"/>
        <v>-1.0299999994458631E-3</v>
      </c>
      <c r="I185">
        <f t="shared" si="34"/>
        <v>-1.0299999994458631E-3</v>
      </c>
      <c r="P185" s="11">
        <f t="shared" si="27"/>
        <v>-9.0656600305931874E-3</v>
      </c>
      <c r="Q185" s="2">
        <f t="shared" si="28"/>
        <v>25778.021999999997</v>
      </c>
      <c r="R185">
        <f t="shared" si="29"/>
        <v>6.4571832136178624E-5</v>
      </c>
      <c r="S185" s="6">
        <f t="shared" si="35"/>
        <v>0.1</v>
      </c>
      <c r="AK185">
        <v>10</v>
      </c>
      <c r="AM185" t="s">
        <v>168</v>
      </c>
      <c r="AO185" t="s">
        <v>164</v>
      </c>
    </row>
    <row r="186" spans="1:41" ht="12.95" customHeight="1" x14ac:dyDescent="0.2">
      <c r="A186" s="17" t="s">
        <v>175</v>
      </c>
      <c r="B186" s="6"/>
      <c r="C186" s="32">
        <v>40796.531000000003</v>
      </c>
      <c r="D186" s="32"/>
      <c r="E186">
        <f t="shared" si="24"/>
        <v>-12524.992796214767</v>
      </c>
      <c r="F186">
        <f t="shared" si="25"/>
        <v>-12525</v>
      </c>
      <c r="G186">
        <f t="shared" si="26"/>
        <v>7.9700000060256571E-3</v>
      </c>
      <c r="I186">
        <f t="shared" si="34"/>
        <v>7.9700000060256571E-3</v>
      </c>
      <c r="P186" s="11">
        <f t="shared" si="27"/>
        <v>-9.0656600305931874E-3</v>
      </c>
      <c r="Q186" s="2">
        <f t="shared" si="28"/>
        <v>25778.031000000003</v>
      </c>
      <c r="R186">
        <f t="shared" si="29"/>
        <v>2.9021371288325237E-4</v>
      </c>
      <c r="S186" s="6">
        <f t="shared" si="35"/>
        <v>0.1</v>
      </c>
      <c r="AK186">
        <v>11</v>
      </c>
      <c r="AM186" t="s">
        <v>162</v>
      </c>
      <c r="AO186" t="s">
        <v>164</v>
      </c>
    </row>
    <row r="187" spans="1:41" ht="12.95" customHeight="1" x14ac:dyDescent="0.2">
      <c r="A187" s="27" t="s">
        <v>901</v>
      </c>
      <c r="B187" s="6" t="s">
        <v>363</v>
      </c>
      <c r="C187" s="32">
        <v>40798.748</v>
      </c>
      <c r="D187" s="32" t="s">
        <v>391</v>
      </c>
      <c r="E187" s="17">
        <f t="shared" si="24"/>
        <v>-12522.988932744305</v>
      </c>
      <c r="F187">
        <f t="shared" si="25"/>
        <v>-12523</v>
      </c>
      <c r="G187">
        <f t="shared" si="26"/>
        <v>1.2244400000781752E-2</v>
      </c>
      <c r="I187">
        <f t="shared" si="34"/>
        <v>1.2244400000781752E-2</v>
      </c>
      <c r="P187" s="11">
        <f t="shared" si="27"/>
        <v>-9.0627320518721841E-3</v>
      </c>
      <c r="Q187" s="2">
        <f t="shared" si="28"/>
        <v>25780.248</v>
      </c>
      <c r="R187">
        <f t="shared" si="29"/>
        <v>4.5399387630923273E-4</v>
      </c>
      <c r="S187" s="6">
        <f t="shared" si="35"/>
        <v>0.1</v>
      </c>
    </row>
    <row r="188" spans="1:41" ht="12.95" customHeight="1" x14ac:dyDescent="0.2">
      <c r="A188" s="17" t="s">
        <v>175</v>
      </c>
      <c r="B188" s="6"/>
      <c r="C188" s="32">
        <v>40805.374000000003</v>
      </c>
      <c r="D188" s="32"/>
      <c r="E188">
        <f t="shared" si="24"/>
        <v>-12516.999938898884</v>
      </c>
      <c r="F188">
        <f t="shared" si="25"/>
        <v>-12517</v>
      </c>
      <c r="G188">
        <f t="shared" si="26"/>
        <v>6.7600005422718823E-5</v>
      </c>
      <c r="I188">
        <f t="shared" si="34"/>
        <v>6.7600005422718823E-5</v>
      </c>
      <c r="P188" s="11">
        <f t="shared" si="27"/>
        <v>-9.053950952493367E-3</v>
      </c>
      <c r="Q188" s="2">
        <f t="shared" si="28"/>
        <v>25786.874000000003</v>
      </c>
      <c r="R188">
        <f t="shared" si="29"/>
        <v>8.3202691877859862E-5</v>
      </c>
      <c r="S188" s="6">
        <f t="shared" si="35"/>
        <v>0.1</v>
      </c>
      <c r="AK188">
        <v>8</v>
      </c>
      <c r="AM188" t="s">
        <v>174</v>
      </c>
      <c r="AO188" t="s">
        <v>164</v>
      </c>
    </row>
    <row r="189" spans="1:41" ht="12.95" customHeight="1" x14ac:dyDescent="0.2">
      <c r="A189" s="17" t="s">
        <v>178</v>
      </c>
      <c r="B189" s="6"/>
      <c r="C189" s="32">
        <v>40805.379999999997</v>
      </c>
      <c r="D189" s="32"/>
      <c r="E189">
        <f t="shared" si="24"/>
        <v>-12516.994515723056</v>
      </c>
      <c r="F189">
        <f t="shared" si="25"/>
        <v>-12517</v>
      </c>
      <c r="G189">
        <f t="shared" si="26"/>
        <v>6.0675999993691221E-3</v>
      </c>
      <c r="I189">
        <f t="shared" si="34"/>
        <v>6.0675999993691221E-3</v>
      </c>
      <c r="P189" s="11">
        <f t="shared" si="27"/>
        <v>-9.053950952493367E-3</v>
      </c>
      <c r="Q189" s="2">
        <f t="shared" si="28"/>
        <v>25786.879999999997</v>
      </c>
      <c r="R189">
        <f t="shared" si="29"/>
        <v>2.2866130318977335E-4</v>
      </c>
      <c r="S189" s="6">
        <f t="shared" si="35"/>
        <v>0.1</v>
      </c>
      <c r="AK189">
        <v>14</v>
      </c>
      <c r="AM189" t="s">
        <v>177</v>
      </c>
      <c r="AO189" t="s">
        <v>164</v>
      </c>
    </row>
    <row r="190" spans="1:41" ht="12.95" customHeight="1" x14ac:dyDescent="0.2">
      <c r="A190" s="17" t="s">
        <v>175</v>
      </c>
      <c r="B190" s="6"/>
      <c r="C190" s="32">
        <v>40805.391000000003</v>
      </c>
      <c r="D190" s="32"/>
      <c r="E190">
        <f t="shared" si="24"/>
        <v>-12516.984573234022</v>
      </c>
      <c r="F190">
        <f t="shared" si="25"/>
        <v>-12517</v>
      </c>
      <c r="G190">
        <f t="shared" si="26"/>
        <v>1.7067600005248096E-2</v>
      </c>
      <c r="I190">
        <f t="shared" si="34"/>
        <v>1.7067600005248096E-2</v>
      </c>
      <c r="P190" s="11">
        <f t="shared" si="27"/>
        <v>-9.053950952493367E-3</v>
      </c>
      <c r="Q190" s="2">
        <f t="shared" si="28"/>
        <v>25786.891000000003</v>
      </c>
      <c r="R190">
        <f t="shared" si="29"/>
        <v>6.8233542443788399E-4</v>
      </c>
      <c r="S190" s="6">
        <f t="shared" si="35"/>
        <v>0.1</v>
      </c>
      <c r="AK190">
        <v>11</v>
      </c>
      <c r="AM190" t="s">
        <v>162</v>
      </c>
      <c r="AO190" t="s">
        <v>164</v>
      </c>
    </row>
    <row r="191" spans="1:41" ht="12.95" customHeight="1" x14ac:dyDescent="0.2">
      <c r="A191" s="17" t="s">
        <v>175</v>
      </c>
      <c r="B191" s="6"/>
      <c r="C191" s="32">
        <v>40806.493999999999</v>
      </c>
      <c r="D191" s="32"/>
      <c r="E191">
        <f t="shared" si="24"/>
        <v>-12515.987612743307</v>
      </c>
      <c r="F191">
        <f t="shared" si="25"/>
        <v>-12516</v>
      </c>
      <c r="G191">
        <f t="shared" si="26"/>
        <v>1.3704799996048678E-2</v>
      </c>
      <c r="I191">
        <f t="shared" si="34"/>
        <v>1.3704799996048678E-2</v>
      </c>
      <c r="P191" s="11">
        <f t="shared" si="27"/>
        <v>-9.0524878496279285E-3</v>
      </c>
      <c r="Q191" s="2">
        <f t="shared" si="28"/>
        <v>25787.993999999999</v>
      </c>
      <c r="R191">
        <f t="shared" si="29"/>
        <v>5.178941500909802E-4</v>
      </c>
      <c r="S191" s="6">
        <f t="shared" si="35"/>
        <v>0.1</v>
      </c>
      <c r="AK191">
        <v>11</v>
      </c>
      <c r="AM191" t="s">
        <v>162</v>
      </c>
      <c r="AO191" t="s">
        <v>164</v>
      </c>
    </row>
    <row r="192" spans="1:41" ht="12.95" customHeight="1" x14ac:dyDescent="0.2">
      <c r="A192" s="27" t="s">
        <v>839</v>
      </c>
      <c r="B192" s="6" t="s">
        <v>363</v>
      </c>
      <c r="C192" s="32">
        <v>40836.36</v>
      </c>
      <c r="D192" s="32" t="s">
        <v>391</v>
      </c>
      <c r="E192" s="17">
        <f t="shared" si="24"/>
        <v>-12488.992851169616</v>
      </c>
      <c r="F192">
        <f t="shared" si="25"/>
        <v>-12489</v>
      </c>
      <c r="G192">
        <f t="shared" si="26"/>
        <v>7.9092000014497899E-3</v>
      </c>
      <c r="I192">
        <f t="shared" si="34"/>
        <v>7.9092000014497899E-3</v>
      </c>
      <c r="P192" s="11">
        <f t="shared" si="27"/>
        <v>-9.0130287516121399E-3</v>
      </c>
      <c r="Q192" s="2">
        <f t="shared" si="28"/>
        <v>25817.86</v>
      </c>
      <c r="R192">
        <f t="shared" si="29"/>
        <v>2.8636182597095592E-4</v>
      </c>
      <c r="S192" s="6">
        <f t="shared" si="35"/>
        <v>0.1</v>
      </c>
    </row>
    <row r="193" spans="1:41" ht="12.95" customHeight="1" x14ac:dyDescent="0.2">
      <c r="A193" s="17" t="s">
        <v>178</v>
      </c>
      <c r="B193" s="6"/>
      <c r="C193" s="32">
        <v>40836.366000000002</v>
      </c>
      <c r="D193" s="32"/>
      <c r="E193">
        <f t="shared" si="24"/>
        <v>-12488.987427993781</v>
      </c>
      <c r="F193">
        <f t="shared" si="25"/>
        <v>-12489</v>
      </c>
      <c r="G193">
        <f t="shared" si="26"/>
        <v>1.3909200002672151E-2</v>
      </c>
      <c r="I193">
        <f t="shared" si="34"/>
        <v>1.3909200002672151E-2</v>
      </c>
      <c r="P193" s="11">
        <f t="shared" si="27"/>
        <v>-9.0130287516121399E-3</v>
      </c>
      <c r="Q193" s="2">
        <f t="shared" si="28"/>
        <v>25817.866000000002</v>
      </c>
      <c r="R193">
        <f t="shared" si="29"/>
        <v>5.2542857106373751E-4</v>
      </c>
      <c r="S193" s="6">
        <f t="shared" si="35"/>
        <v>0.1</v>
      </c>
      <c r="AK193">
        <v>15</v>
      </c>
      <c r="AM193" t="s">
        <v>177</v>
      </c>
      <c r="AO193" t="s">
        <v>164</v>
      </c>
    </row>
    <row r="194" spans="1:41" ht="12.95" customHeight="1" x14ac:dyDescent="0.2">
      <c r="A194" s="17" t="s">
        <v>178</v>
      </c>
      <c r="B194" s="6"/>
      <c r="C194" s="32">
        <v>40847.432000000001</v>
      </c>
      <c r="D194" s="32"/>
      <c r="E194">
        <f t="shared" si="24"/>
        <v>-12478.985284031603</v>
      </c>
      <c r="F194">
        <f t="shared" si="25"/>
        <v>-12479</v>
      </c>
      <c r="G194">
        <f t="shared" si="26"/>
        <v>1.6281199998047668E-2</v>
      </c>
      <c r="I194">
        <f t="shared" si="34"/>
        <v>1.6281199998047668E-2</v>
      </c>
      <c r="P194" s="11">
        <f t="shared" si="27"/>
        <v>-8.9984361377437386E-3</v>
      </c>
      <c r="Q194" s="2">
        <f t="shared" si="28"/>
        <v>25828.932000000001</v>
      </c>
      <c r="R194">
        <f t="shared" si="29"/>
        <v>6.3906000315801074E-4</v>
      </c>
      <c r="S194" s="6">
        <f t="shared" si="35"/>
        <v>0.1</v>
      </c>
      <c r="AK194">
        <v>9</v>
      </c>
      <c r="AM194" t="s">
        <v>162</v>
      </c>
      <c r="AO194" t="s">
        <v>164</v>
      </c>
    </row>
    <row r="195" spans="1:41" ht="12.95" customHeight="1" x14ac:dyDescent="0.2">
      <c r="A195" s="27" t="s">
        <v>901</v>
      </c>
      <c r="B195" s="6" t="s">
        <v>363</v>
      </c>
      <c r="C195" s="32">
        <v>40850.75</v>
      </c>
      <c r="D195" s="32" t="s">
        <v>391</v>
      </c>
      <c r="E195" s="17">
        <f t="shared" si="24"/>
        <v>-12475.986267795701</v>
      </c>
      <c r="F195">
        <f t="shared" si="25"/>
        <v>-12476</v>
      </c>
      <c r="G195">
        <f t="shared" si="26"/>
        <v>1.5192799997748807E-2</v>
      </c>
      <c r="I195">
        <f t="shared" si="34"/>
        <v>1.5192799997748807E-2</v>
      </c>
      <c r="P195" s="11">
        <f t="shared" si="27"/>
        <v>-8.9940606584703788E-3</v>
      </c>
      <c r="Q195" s="2">
        <f t="shared" si="28"/>
        <v>25832.25</v>
      </c>
      <c r="R195">
        <f t="shared" si="29"/>
        <v>5.8500422840336368E-4</v>
      </c>
      <c r="S195" s="6">
        <f t="shared" si="35"/>
        <v>0.1</v>
      </c>
    </row>
    <row r="196" spans="1:41" ht="12.95" customHeight="1" x14ac:dyDescent="0.2">
      <c r="A196" s="17" t="s">
        <v>178</v>
      </c>
      <c r="B196" s="6"/>
      <c r="C196" s="32">
        <v>40857.377</v>
      </c>
      <c r="D196" s="32"/>
      <c r="E196">
        <f t="shared" si="24"/>
        <v>-12469.996370087641</v>
      </c>
      <c r="F196">
        <f t="shared" si="25"/>
        <v>-12470</v>
      </c>
      <c r="G196">
        <f t="shared" si="26"/>
        <v>4.0159999989555217E-3</v>
      </c>
      <c r="I196">
        <f t="shared" si="34"/>
        <v>4.0159999989555217E-3</v>
      </c>
      <c r="P196" s="11">
        <f t="shared" si="27"/>
        <v>-8.9853128913058803E-3</v>
      </c>
      <c r="Q196" s="2">
        <f t="shared" si="28"/>
        <v>25838.877</v>
      </c>
      <c r="R196">
        <f t="shared" si="29"/>
        <v>1.6903413687047728E-4</v>
      </c>
      <c r="S196" s="6">
        <f t="shared" si="35"/>
        <v>0.1</v>
      </c>
      <c r="AK196">
        <v>8</v>
      </c>
      <c r="AM196" t="s">
        <v>174</v>
      </c>
      <c r="AO196" t="s">
        <v>164</v>
      </c>
    </row>
    <row r="197" spans="1:41" ht="12.95" customHeight="1" x14ac:dyDescent="0.2">
      <c r="A197" s="27" t="s">
        <v>901</v>
      </c>
      <c r="B197" s="6" t="s">
        <v>363</v>
      </c>
      <c r="C197" s="32">
        <v>40857.377999999997</v>
      </c>
      <c r="D197" s="32" t="s">
        <v>391</v>
      </c>
      <c r="E197" s="17">
        <f t="shared" si="24"/>
        <v>-12469.995466225006</v>
      </c>
      <c r="F197">
        <f t="shared" si="25"/>
        <v>-12470</v>
      </c>
      <c r="G197">
        <f t="shared" si="26"/>
        <v>5.0159999955212697E-3</v>
      </c>
      <c r="I197">
        <f t="shared" si="34"/>
        <v>5.0159999955212697E-3</v>
      </c>
      <c r="P197" s="11">
        <f t="shared" si="27"/>
        <v>-8.9853128913058803E-3</v>
      </c>
      <c r="Q197" s="2">
        <f t="shared" si="28"/>
        <v>25838.877999999997</v>
      </c>
      <c r="R197">
        <f t="shared" si="29"/>
        <v>1.9603676255483201E-4</v>
      </c>
      <c r="S197" s="6">
        <f t="shared" si="35"/>
        <v>0.1</v>
      </c>
    </row>
    <row r="198" spans="1:41" ht="12.95" customHeight="1" x14ac:dyDescent="0.2">
      <c r="A198" s="17" t="s">
        <v>178</v>
      </c>
      <c r="B198" s="6"/>
      <c r="C198" s="32">
        <v>40857.383000000002</v>
      </c>
      <c r="D198" s="32"/>
      <c r="E198">
        <f t="shared" si="24"/>
        <v>-12469.990946911808</v>
      </c>
      <c r="F198">
        <f t="shared" si="25"/>
        <v>-12470</v>
      </c>
      <c r="G198">
        <f t="shared" si="26"/>
        <v>1.0016000000177883E-2</v>
      </c>
      <c r="I198">
        <f t="shared" si="34"/>
        <v>1.0016000000177883E-2</v>
      </c>
      <c r="P198" s="11">
        <f t="shared" si="27"/>
        <v>-8.9853128913058803E-3</v>
      </c>
      <c r="Q198" s="2">
        <f t="shared" si="28"/>
        <v>25838.883000000002</v>
      </c>
      <c r="R198">
        <f t="shared" si="29"/>
        <v>3.6104989160006695E-4</v>
      </c>
      <c r="S198" s="6">
        <f t="shared" si="35"/>
        <v>0.1</v>
      </c>
      <c r="AK198">
        <v>11</v>
      </c>
      <c r="AM198" t="s">
        <v>162</v>
      </c>
      <c r="AO198" t="s">
        <v>164</v>
      </c>
    </row>
    <row r="199" spans="1:41" ht="12.95" customHeight="1" x14ac:dyDescent="0.2">
      <c r="A199" s="27" t="s">
        <v>901</v>
      </c>
      <c r="B199" s="6" t="s">
        <v>363</v>
      </c>
      <c r="C199" s="32">
        <v>40869.56</v>
      </c>
      <c r="D199" s="32" t="s">
        <v>391</v>
      </c>
      <c r="E199" s="17">
        <f t="shared" si="24"/>
        <v>-12458.984611557802</v>
      </c>
      <c r="F199">
        <f t="shared" si="25"/>
        <v>-12459</v>
      </c>
      <c r="G199">
        <f t="shared" si="26"/>
        <v>1.7025199995259754E-2</v>
      </c>
      <c r="I199">
        <f t="shared" si="34"/>
        <v>1.7025199995259754E-2</v>
      </c>
      <c r="P199" s="11">
        <f t="shared" si="27"/>
        <v>-8.9692863698094E-3</v>
      </c>
      <c r="Q199" s="2">
        <f t="shared" si="28"/>
        <v>25851.059999999998</v>
      </c>
      <c r="R199">
        <f t="shared" si="29"/>
        <v>6.7571332138376605E-4</v>
      </c>
      <c r="S199" s="6">
        <f t="shared" si="35"/>
        <v>0.1</v>
      </c>
    </row>
    <row r="200" spans="1:41" ht="12.95" customHeight="1" x14ac:dyDescent="0.2">
      <c r="A200" s="27" t="s">
        <v>901</v>
      </c>
      <c r="B200" s="6" t="s">
        <v>363</v>
      </c>
      <c r="C200" s="32">
        <v>40877.292000000001</v>
      </c>
      <c r="D200" s="32" t="s">
        <v>391</v>
      </c>
      <c r="E200" s="17">
        <f t="shared" si="24"/>
        <v>-12451.995945633746</v>
      </c>
      <c r="F200">
        <f t="shared" si="25"/>
        <v>-12452</v>
      </c>
      <c r="G200">
        <f t="shared" si="26"/>
        <v>4.4856000022264197E-3</v>
      </c>
      <c r="I200">
        <f t="shared" si="34"/>
        <v>4.4856000022264197E-3</v>
      </c>
      <c r="P200" s="11">
        <f t="shared" si="27"/>
        <v>-8.9590951208701579E-3</v>
      </c>
      <c r="Q200" s="2">
        <f t="shared" si="28"/>
        <v>25858.792000000001</v>
      </c>
      <c r="R200">
        <f t="shared" si="29"/>
        <v>1.807598269530169E-4</v>
      </c>
      <c r="S200" s="6">
        <f t="shared" si="35"/>
        <v>0.1</v>
      </c>
    </row>
    <row r="201" spans="1:41" ht="12.95" customHeight="1" x14ac:dyDescent="0.2">
      <c r="A201" s="17" t="s">
        <v>179</v>
      </c>
      <c r="B201" s="6"/>
      <c r="C201" s="32">
        <v>40888.355000000003</v>
      </c>
      <c r="D201" s="32"/>
      <c r="E201">
        <f t="shared" si="24"/>
        <v>-12441.996513259483</v>
      </c>
      <c r="F201">
        <f t="shared" si="25"/>
        <v>-12442</v>
      </c>
      <c r="G201">
        <f t="shared" si="26"/>
        <v>3.8576000006287359E-3</v>
      </c>
      <c r="I201">
        <f t="shared" si="34"/>
        <v>3.8576000006287359E-3</v>
      </c>
      <c r="P201" s="11">
        <f t="shared" si="27"/>
        <v>-8.9445462407581298E-3</v>
      </c>
      <c r="Q201" s="2">
        <f t="shared" si="28"/>
        <v>25869.855000000003</v>
      </c>
      <c r="R201">
        <f t="shared" si="29"/>
        <v>1.6389494838585586E-4</v>
      </c>
      <c r="S201" s="6">
        <f t="shared" si="35"/>
        <v>0.1</v>
      </c>
      <c r="AK201">
        <v>8</v>
      </c>
      <c r="AM201" t="s">
        <v>162</v>
      </c>
      <c r="AO201" t="s">
        <v>164</v>
      </c>
    </row>
    <row r="202" spans="1:41" ht="12.95" customHeight="1" x14ac:dyDescent="0.2">
      <c r="A202" s="17" t="s">
        <v>179</v>
      </c>
      <c r="B202" s="6"/>
      <c r="C202" s="32">
        <v>40888.356</v>
      </c>
      <c r="D202" s="32"/>
      <c r="E202">
        <f t="shared" si="24"/>
        <v>-12441.995609396847</v>
      </c>
      <c r="F202">
        <f t="shared" si="25"/>
        <v>-12442</v>
      </c>
      <c r="G202">
        <f t="shared" si="26"/>
        <v>4.8575999971944839E-3</v>
      </c>
      <c r="I202">
        <f t="shared" si="34"/>
        <v>4.8575999971944839E-3</v>
      </c>
      <c r="P202" s="11">
        <f t="shared" si="27"/>
        <v>-8.9445462407581298E-3</v>
      </c>
      <c r="Q202" s="2">
        <f t="shared" si="28"/>
        <v>25869.856</v>
      </c>
      <c r="R202">
        <f t="shared" si="29"/>
        <v>1.9049924077382948E-4</v>
      </c>
      <c r="S202" s="6">
        <f t="shared" si="35"/>
        <v>0.1</v>
      </c>
      <c r="AK202">
        <v>7</v>
      </c>
      <c r="AM202" t="s">
        <v>174</v>
      </c>
      <c r="AO202" t="s">
        <v>164</v>
      </c>
    </row>
    <row r="203" spans="1:41" ht="12.95" customHeight="1" x14ac:dyDescent="0.2">
      <c r="A203" s="17" t="s">
        <v>179</v>
      </c>
      <c r="B203" s="6"/>
      <c r="C203" s="32">
        <v>40888.362999999998</v>
      </c>
      <c r="D203" s="32"/>
      <c r="E203">
        <f t="shared" si="24"/>
        <v>-12441.989282358376</v>
      </c>
      <c r="F203">
        <f t="shared" si="25"/>
        <v>-12442</v>
      </c>
      <c r="G203">
        <f t="shared" si="26"/>
        <v>1.1857599994982593E-2</v>
      </c>
      <c r="I203">
        <f t="shared" si="34"/>
        <v>1.1857599994982593E-2</v>
      </c>
      <c r="P203" s="11">
        <f t="shared" si="27"/>
        <v>-8.9445462407581298E-3</v>
      </c>
      <c r="Q203" s="2">
        <f t="shared" si="28"/>
        <v>25869.862999999998</v>
      </c>
      <c r="R203">
        <f t="shared" si="29"/>
        <v>4.327292880131419E-4</v>
      </c>
      <c r="S203" s="6">
        <f t="shared" si="35"/>
        <v>0.1</v>
      </c>
      <c r="AK203">
        <v>10</v>
      </c>
      <c r="AM203" t="s">
        <v>177</v>
      </c>
      <c r="AO203" t="s">
        <v>164</v>
      </c>
    </row>
    <row r="204" spans="1:41" ht="12.95" customHeight="1" x14ac:dyDescent="0.2">
      <c r="A204" s="27" t="s">
        <v>939</v>
      </c>
      <c r="B204" s="6" t="s">
        <v>363</v>
      </c>
      <c r="C204" s="32">
        <v>41121.796999999999</v>
      </c>
      <c r="D204" s="32" t="s">
        <v>391</v>
      </c>
      <c r="E204" s="17">
        <f t="shared" si="24"/>
        <v>-12230.997011107027</v>
      </c>
      <c r="F204">
        <f t="shared" si="25"/>
        <v>-12231</v>
      </c>
      <c r="G204">
        <f t="shared" si="26"/>
        <v>3.3067999975173734E-3</v>
      </c>
      <c r="I204">
        <f t="shared" si="34"/>
        <v>3.3067999975173734E-3</v>
      </c>
      <c r="P204" s="11">
        <f t="shared" si="27"/>
        <v>-8.6403207471421849E-3</v>
      </c>
      <c r="Q204" s="2">
        <f t="shared" si="28"/>
        <v>26103.296999999999</v>
      </c>
      <c r="R204">
        <f t="shared" si="29"/>
        <v>1.4273369408747475E-4</v>
      </c>
      <c r="S204" s="6">
        <f t="shared" si="35"/>
        <v>0.1</v>
      </c>
    </row>
    <row r="205" spans="1:41" ht="12.95" customHeight="1" x14ac:dyDescent="0.2">
      <c r="A205" s="17" t="s">
        <v>321</v>
      </c>
      <c r="B205" s="6"/>
      <c r="C205" s="32">
        <v>41133.972300000001</v>
      </c>
      <c r="D205" s="32">
        <v>5.0000000000000001E-3</v>
      </c>
      <c r="E205">
        <f t="shared" si="24"/>
        <v>-12219.992212319503</v>
      </c>
      <c r="F205">
        <f t="shared" si="25"/>
        <v>-12220</v>
      </c>
      <c r="G205">
        <f t="shared" si="26"/>
        <v>8.6159999991650693E-3</v>
      </c>
      <c r="J205">
        <f>G205</f>
        <v>8.6159999991650693E-3</v>
      </c>
      <c r="P205" s="11">
        <f t="shared" si="27"/>
        <v>-8.6246049717146334E-3</v>
      </c>
      <c r="Q205" s="2">
        <f t="shared" si="28"/>
        <v>26115.472300000001</v>
      </c>
      <c r="R205">
        <f t="shared" si="29"/>
        <v>2.9723845976192191E-4</v>
      </c>
      <c r="S205" s="6">
        <f>S$17</f>
        <v>1</v>
      </c>
    </row>
    <row r="206" spans="1:41" ht="12.95" customHeight="1" x14ac:dyDescent="0.2">
      <c r="A206" s="17" t="s">
        <v>180</v>
      </c>
      <c r="B206" s="6"/>
      <c r="C206" s="32">
        <v>41139.5</v>
      </c>
      <c r="D206" s="32"/>
      <c r="E206">
        <f t="shared" si="24"/>
        <v>-12214.995930810401</v>
      </c>
      <c r="F206">
        <f t="shared" si="25"/>
        <v>-12215</v>
      </c>
      <c r="G206">
        <f t="shared" si="26"/>
        <v>4.501999996136874E-3</v>
      </c>
      <c r="I206">
        <f>G206</f>
        <v>4.501999996136874E-3</v>
      </c>
      <c r="P206" s="11">
        <f t="shared" si="27"/>
        <v>-8.6174661654030461E-3</v>
      </c>
      <c r="Q206" s="2">
        <f t="shared" si="28"/>
        <v>26121</v>
      </c>
      <c r="R206">
        <f t="shared" si="29"/>
        <v>1.7212039236379101E-4</v>
      </c>
      <c r="S206" s="6">
        <f>S$16</f>
        <v>0.1</v>
      </c>
      <c r="AK206">
        <v>11</v>
      </c>
      <c r="AM206" t="s">
        <v>168</v>
      </c>
      <c r="AO206" t="s">
        <v>164</v>
      </c>
    </row>
    <row r="207" spans="1:41" ht="12.95" customHeight="1" x14ac:dyDescent="0.2">
      <c r="A207" s="27" t="s">
        <v>839</v>
      </c>
      <c r="B207" s="6" t="s">
        <v>363</v>
      </c>
      <c r="C207" s="32">
        <v>41149.470999999998</v>
      </c>
      <c r="D207" s="32" t="s">
        <v>391</v>
      </c>
      <c r="E207" s="17">
        <f t="shared" si="24"/>
        <v>-12205.983516437829</v>
      </c>
      <c r="F207">
        <f t="shared" si="25"/>
        <v>-12206</v>
      </c>
      <c r="G207">
        <f t="shared" si="26"/>
        <v>1.8236799995065667E-2</v>
      </c>
      <c r="I207">
        <f>G207</f>
        <v>1.8236799995065667E-2</v>
      </c>
      <c r="P207" s="11">
        <f t="shared" si="27"/>
        <v>-8.6046237606007044E-3</v>
      </c>
      <c r="Q207" s="2">
        <f t="shared" si="28"/>
        <v>26130.970999999998</v>
      </c>
      <c r="R207">
        <f t="shared" si="29"/>
        <v>7.2046202923125105E-4</v>
      </c>
      <c r="S207" s="6">
        <f>S$16</f>
        <v>0.1</v>
      </c>
    </row>
    <row r="208" spans="1:41" ht="12.95" customHeight="1" x14ac:dyDescent="0.2">
      <c r="A208" s="19" t="s">
        <v>378</v>
      </c>
      <c r="B208" s="16"/>
      <c r="C208" s="33">
        <v>41159.417800000003</v>
      </c>
      <c r="D208" s="33"/>
      <c r="E208">
        <f t="shared" si="24"/>
        <v>-12196.992975541114</v>
      </c>
      <c r="F208">
        <f t="shared" si="25"/>
        <v>-12197</v>
      </c>
      <c r="G208">
        <f t="shared" si="26"/>
        <v>7.7716000014333986E-3</v>
      </c>
      <c r="J208">
        <f>G208</f>
        <v>7.7716000014333986E-3</v>
      </c>
      <c r="P208" s="11">
        <f t="shared" si="27"/>
        <v>-8.5917909299450292E-3</v>
      </c>
      <c r="Q208" s="2">
        <f t="shared" si="28"/>
        <v>26140.917800000003</v>
      </c>
      <c r="R208">
        <f t="shared" si="29"/>
        <v>2.6776056277311779E-4</v>
      </c>
      <c r="S208" s="6">
        <f>S$17</f>
        <v>1</v>
      </c>
    </row>
    <row r="209" spans="1:41" ht="12.95" customHeight="1" x14ac:dyDescent="0.2">
      <c r="A209" s="17" t="s">
        <v>180</v>
      </c>
      <c r="B209" s="6"/>
      <c r="C209" s="32">
        <v>41159.417999999998</v>
      </c>
      <c r="D209" s="32"/>
      <c r="E209">
        <f t="shared" si="24"/>
        <v>-12196.99279476859</v>
      </c>
      <c r="F209">
        <f t="shared" si="25"/>
        <v>-12197</v>
      </c>
      <c r="G209">
        <f t="shared" si="26"/>
        <v>7.9715999963809736E-3</v>
      </c>
      <c r="I209">
        <f t="shared" ref="I209:I217" si="36">G209</f>
        <v>7.9715999963809736E-3</v>
      </c>
      <c r="P209" s="11">
        <f t="shared" si="27"/>
        <v>-8.5917909299450292E-3</v>
      </c>
      <c r="Q209" s="2">
        <f t="shared" si="28"/>
        <v>26140.917999999998</v>
      </c>
      <c r="R209">
        <f t="shared" si="29"/>
        <v>2.7434591897829857E-4</v>
      </c>
      <c r="S209" s="6">
        <f t="shared" ref="S209:S217" si="37">S$16</f>
        <v>0.1</v>
      </c>
      <c r="AK209">
        <v>8</v>
      </c>
      <c r="AM209" t="s">
        <v>168</v>
      </c>
      <c r="AO209" t="s">
        <v>164</v>
      </c>
    </row>
    <row r="210" spans="1:41" ht="12.95" customHeight="1" x14ac:dyDescent="0.2">
      <c r="A210" s="27" t="s">
        <v>839</v>
      </c>
      <c r="B210" s="6" t="s">
        <v>363</v>
      </c>
      <c r="C210" s="32">
        <v>41159.425999999999</v>
      </c>
      <c r="D210" s="32" t="s">
        <v>391</v>
      </c>
      <c r="E210" s="17">
        <f t="shared" si="24"/>
        <v>-12196.985563867478</v>
      </c>
      <c r="F210">
        <f t="shared" si="25"/>
        <v>-12197</v>
      </c>
      <c r="G210">
        <f t="shared" si="26"/>
        <v>1.5971599998010788E-2</v>
      </c>
      <c r="I210">
        <f t="shared" si="36"/>
        <v>1.5971599998010788E-2</v>
      </c>
      <c r="P210" s="11">
        <f t="shared" si="27"/>
        <v>-8.5917909299450292E-3</v>
      </c>
      <c r="Q210" s="2">
        <f t="shared" si="28"/>
        <v>26140.925999999999</v>
      </c>
      <c r="R210">
        <f t="shared" si="29"/>
        <v>6.0336017387958212E-4</v>
      </c>
      <c r="S210" s="6">
        <f t="shared" si="37"/>
        <v>0.1</v>
      </c>
    </row>
    <row r="211" spans="1:41" ht="12.95" customHeight="1" x14ac:dyDescent="0.2">
      <c r="A211" s="17" t="s">
        <v>180</v>
      </c>
      <c r="B211" s="6"/>
      <c r="C211" s="32">
        <v>41159.427000000003</v>
      </c>
      <c r="D211" s="32"/>
      <c r="E211">
        <f t="shared" si="24"/>
        <v>-12196.984660004835</v>
      </c>
      <c r="F211">
        <f t="shared" si="25"/>
        <v>-12197</v>
      </c>
      <c r="G211">
        <f t="shared" si="26"/>
        <v>1.6971600001852494E-2</v>
      </c>
      <c r="I211">
        <f t="shared" si="36"/>
        <v>1.6971600001852494E-2</v>
      </c>
      <c r="P211" s="11">
        <f t="shared" si="27"/>
        <v>-8.5917909299450292E-3</v>
      </c>
      <c r="Q211" s="2">
        <f t="shared" si="28"/>
        <v>26140.927000000003</v>
      </c>
      <c r="R211">
        <f t="shared" si="29"/>
        <v>6.5348695593190785E-4</v>
      </c>
      <c r="S211" s="6">
        <f t="shared" si="37"/>
        <v>0.1</v>
      </c>
      <c r="AK211">
        <v>11</v>
      </c>
      <c r="AM211" t="s">
        <v>177</v>
      </c>
      <c r="AO211" t="s">
        <v>164</v>
      </c>
    </row>
    <row r="212" spans="1:41" ht="12.95" customHeight="1" x14ac:dyDescent="0.2">
      <c r="A212" s="17" t="s">
        <v>180</v>
      </c>
      <c r="B212" s="6"/>
      <c r="C212" s="32">
        <v>41169.374000000003</v>
      </c>
      <c r="D212" s="32"/>
      <c r="E212">
        <f t="shared" si="24"/>
        <v>-12187.993938335596</v>
      </c>
      <c r="F212">
        <f t="shared" si="25"/>
        <v>-12188</v>
      </c>
      <c r="G212">
        <f t="shared" si="26"/>
        <v>6.7064000031678006E-3</v>
      </c>
      <c r="I212">
        <f t="shared" si="36"/>
        <v>6.7064000031678006E-3</v>
      </c>
      <c r="P212" s="11">
        <f t="shared" si="27"/>
        <v>-8.5789676734360186E-3</v>
      </c>
      <c r="Q212" s="2">
        <f t="shared" si="28"/>
        <v>26150.874000000003</v>
      </c>
      <c r="R212">
        <f t="shared" si="29"/>
        <v>2.3364246500896484E-4</v>
      </c>
      <c r="S212" s="6">
        <f t="shared" si="37"/>
        <v>0.1</v>
      </c>
      <c r="AK212">
        <v>7</v>
      </c>
      <c r="AM212" t="s">
        <v>162</v>
      </c>
      <c r="AO212" t="s">
        <v>164</v>
      </c>
    </row>
    <row r="213" spans="1:41" ht="12.95" customHeight="1" x14ac:dyDescent="0.2">
      <c r="A213" s="27" t="s">
        <v>839</v>
      </c>
      <c r="B213" s="6" t="s">
        <v>363</v>
      </c>
      <c r="C213" s="32">
        <v>41180.442000000003</v>
      </c>
      <c r="D213" s="32" t="s">
        <v>391</v>
      </c>
      <c r="E213" s="17">
        <f t="shared" ref="E213:E276" si="38">+(C213-C$7)/C$8</f>
        <v>-12177.989986648139</v>
      </c>
      <c r="F213">
        <f t="shared" ref="F213:F276" si="39">ROUND(2*E213,0)/2</f>
        <v>-12178</v>
      </c>
      <c r="G213">
        <f t="shared" ref="G213:G276" si="40">+C213-(C$7+F213*C$8)</f>
        <v>1.107840000622673E-2</v>
      </c>
      <c r="I213">
        <f t="shared" si="36"/>
        <v>1.107840000622673E-2</v>
      </c>
      <c r="P213" s="11">
        <f t="shared" ref="P213:P276" si="41">D$11+D$12*F213+D$13*F213^2</f>
        <v>-8.5647308395856766E-3</v>
      </c>
      <c r="Q213" s="2">
        <f t="shared" ref="Q213:Q276" si="42">+C213-15018.5</f>
        <v>26161.942000000003</v>
      </c>
      <c r="R213">
        <f t="shared" ref="R213:R235" si="43">+(P213-G213)^2</f>
        <v>3.8585258942570687E-4</v>
      </c>
      <c r="S213" s="6">
        <f t="shared" si="37"/>
        <v>0.1</v>
      </c>
    </row>
    <row r="214" spans="1:41" ht="12.95" customHeight="1" x14ac:dyDescent="0.2">
      <c r="A214" s="17" t="s">
        <v>181</v>
      </c>
      <c r="B214" s="6"/>
      <c r="C214" s="32">
        <v>41180.447999999997</v>
      </c>
      <c r="D214" s="32"/>
      <c r="E214">
        <f t="shared" si="38"/>
        <v>-12177.984563472311</v>
      </c>
      <c r="F214">
        <f t="shared" si="39"/>
        <v>-12178</v>
      </c>
      <c r="G214">
        <f t="shared" si="40"/>
        <v>1.7078400000173133E-2</v>
      </c>
      <c r="I214">
        <f t="shared" si="36"/>
        <v>1.7078400000173133E-2</v>
      </c>
      <c r="P214" s="11">
        <f t="shared" si="41"/>
        <v>-8.5647308395856766E-3</v>
      </c>
      <c r="Q214" s="2">
        <f t="shared" si="42"/>
        <v>26161.947999999997</v>
      </c>
      <c r="R214">
        <f t="shared" si="43"/>
        <v>6.5757015926498944E-4</v>
      </c>
      <c r="S214" s="6">
        <f t="shared" si="37"/>
        <v>0.1</v>
      </c>
      <c r="AK214">
        <v>10</v>
      </c>
      <c r="AM214" t="s">
        <v>177</v>
      </c>
      <c r="AO214" t="s">
        <v>164</v>
      </c>
    </row>
    <row r="215" spans="1:41" ht="12.95" customHeight="1" x14ac:dyDescent="0.2">
      <c r="A215" s="27" t="s">
        <v>939</v>
      </c>
      <c r="B215" s="6" t="s">
        <v>363</v>
      </c>
      <c r="C215" s="32">
        <v>41193.714999999997</v>
      </c>
      <c r="D215" s="32" t="s">
        <v>391</v>
      </c>
      <c r="E215" s="17">
        <f t="shared" si="38"/>
        <v>-12165.993017841891</v>
      </c>
      <c r="F215">
        <f t="shared" si="39"/>
        <v>-12166</v>
      </c>
      <c r="G215">
        <f t="shared" si="40"/>
        <v>7.7247999943210743E-3</v>
      </c>
      <c r="I215">
        <f t="shared" si="36"/>
        <v>7.7247999943210743E-3</v>
      </c>
      <c r="P215" s="11">
        <f t="shared" si="41"/>
        <v>-8.547662241278349E-3</v>
      </c>
      <c r="Q215" s="2">
        <f t="shared" si="42"/>
        <v>26175.214999999997</v>
      </c>
      <c r="R215">
        <f t="shared" si="43"/>
        <v>2.6479302720900939E-4</v>
      </c>
      <c r="S215" s="6">
        <f t="shared" si="37"/>
        <v>0.1</v>
      </c>
    </row>
    <row r="216" spans="1:41" ht="12.95" customHeight="1" x14ac:dyDescent="0.2">
      <c r="A216" s="17" t="s">
        <v>182</v>
      </c>
      <c r="B216" s="6"/>
      <c r="C216" s="32">
        <v>41200.351999999999</v>
      </c>
      <c r="D216" s="32"/>
      <c r="E216">
        <f t="shared" si="38"/>
        <v>-12159.994081507442</v>
      </c>
      <c r="F216">
        <f t="shared" si="39"/>
        <v>-12160</v>
      </c>
      <c r="G216">
        <f t="shared" si="40"/>
        <v>6.5479999975650571E-3</v>
      </c>
      <c r="I216">
        <f t="shared" si="36"/>
        <v>6.5479999975650571E-3</v>
      </c>
      <c r="P216" s="11">
        <f t="shared" si="41"/>
        <v>-8.5391343248891315E-3</v>
      </c>
      <c r="Q216" s="2">
        <f t="shared" si="42"/>
        <v>26181.851999999999</v>
      </c>
      <c r="R216">
        <f t="shared" si="43"/>
        <v>2.276216220637752E-4</v>
      </c>
      <c r="S216" s="6">
        <f t="shared" si="37"/>
        <v>0.1</v>
      </c>
      <c r="AK216">
        <v>9</v>
      </c>
      <c r="AM216" t="s">
        <v>174</v>
      </c>
      <c r="AO216" t="s">
        <v>164</v>
      </c>
    </row>
    <row r="217" spans="1:41" ht="12.95" customHeight="1" x14ac:dyDescent="0.2">
      <c r="A217" s="17" t="s">
        <v>181</v>
      </c>
      <c r="B217" s="6"/>
      <c r="C217" s="32">
        <v>41200.355000000003</v>
      </c>
      <c r="D217" s="32"/>
      <c r="E217">
        <f t="shared" si="38"/>
        <v>-12159.991369919522</v>
      </c>
      <c r="F217">
        <f t="shared" si="39"/>
        <v>-12160</v>
      </c>
      <c r="G217">
        <f t="shared" si="40"/>
        <v>9.5480000018142164E-3</v>
      </c>
      <c r="I217">
        <f t="shared" si="36"/>
        <v>9.5480000018142164E-3</v>
      </c>
      <c r="P217" s="11">
        <f t="shared" si="41"/>
        <v>-8.5391343248891315E-3</v>
      </c>
      <c r="Q217" s="2">
        <f t="shared" si="42"/>
        <v>26181.855000000003</v>
      </c>
      <c r="R217">
        <f t="shared" si="43"/>
        <v>3.2714442815221065E-4</v>
      </c>
      <c r="S217" s="6">
        <f t="shared" si="37"/>
        <v>0.1</v>
      </c>
      <c r="AK217">
        <v>14</v>
      </c>
      <c r="AM217" t="s">
        <v>177</v>
      </c>
      <c r="AO217" t="s">
        <v>164</v>
      </c>
    </row>
    <row r="218" spans="1:41" ht="12.95" customHeight="1" x14ac:dyDescent="0.2">
      <c r="A218" s="19" t="s">
        <v>378</v>
      </c>
      <c r="B218" s="16"/>
      <c r="C218" s="33">
        <v>41210.31</v>
      </c>
      <c r="D218" s="33"/>
      <c r="E218">
        <f t="shared" si="38"/>
        <v>-12150.993417349177</v>
      </c>
      <c r="F218">
        <f t="shared" si="39"/>
        <v>-12151</v>
      </c>
      <c r="G218">
        <f t="shared" si="40"/>
        <v>7.2827999974833801E-3</v>
      </c>
      <c r="J218">
        <f>G218</f>
        <v>7.2827999974833801E-3</v>
      </c>
      <c r="P218" s="11">
        <f t="shared" si="41"/>
        <v>-8.5263504287608569E-3</v>
      </c>
      <c r="Q218" s="2">
        <f t="shared" si="42"/>
        <v>26191.809999999998</v>
      </c>
      <c r="R218">
        <f t="shared" si="43"/>
        <v>2.4992923719961826E-4</v>
      </c>
      <c r="S218" s="6">
        <f>S$17</f>
        <v>1</v>
      </c>
    </row>
    <row r="219" spans="1:41" ht="12.95" customHeight="1" x14ac:dyDescent="0.2">
      <c r="A219" s="27" t="s">
        <v>839</v>
      </c>
      <c r="B219" s="6" t="s">
        <v>363</v>
      </c>
      <c r="C219" s="32">
        <v>41211.410000000003</v>
      </c>
      <c r="D219" s="32" t="s">
        <v>391</v>
      </c>
      <c r="E219" s="17">
        <f t="shared" si="38"/>
        <v>-12149.999168446369</v>
      </c>
      <c r="F219">
        <f t="shared" si="39"/>
        <v>-12150</v>
      </c>
      <c r="G219">
        <f t="shared" si="40"/>
        <v>9.2000000586267561E-4</v>
      </c>
      <c r="I219">
        <f t="shared" ref="I219:I232" si="44">G219</f>
        <v>9.2000000586267561E-4</v>
      </c>
      <c r="P219" s="11">
        <f t="shared" si="41"/>
        <v>-8.5249305868544227E-3</v>
      </c>
      <c r="Q219" s="2">
        <f t="shared" si="42"/>
        <v>26192.910000000003</v>
      </c>
      <c r="R219">
        <f t="shared" si="43"/>
        <v>8.9206713901243364E-5</v>
      </c>
      <c r="S219" s="6">
        <f t="shared" ref="S219:S232" si="45">S$16</f>
        <v>0.1</v>
      </c>
    </row>
    <row r="220" spans="1:41" ht="12.95" customHeight="1" x14ac:dyDescent="0.2">
      <c r="A220" s="17" t="s">
        <v>181</v>
      </c>
      <c r="B220" s="6"/>
      <c r="C220" s="32">
        <v>41221.379999999997</v>
      </c>
      <c r="D220" s="32"/>
      <c r="E220">
        <f t="shared" si="38"/>
        <v>-12140.987657936441</v>
      </c>
      <c r="F220">
        <f t="shared" si="39"/>
        <v>-12141</v>
      </c>
      <c r="G220">
        <f t="shared" si="40"/>
        <v>1.3654799993673805E-2</v>
      </c>
      <c r="I220">
        <f t="shared" si="44"/>
        <v>1.3654799993673805E-2</v>
      </c>
      <c r="P220" s="11">
        <f t="shared" si="41"/>
        <v>-8.5121573286668882E-3</v>
      </c>
      <c r="Q220" s="2">
        <f t="shared" si="42"/>
        <v>26202.879999999997</v>
      </c>
      <c r="R220">
        <f t="shared" si="43"/>
        <v>4.9137399693047364E-4</v>
      </c>
      <c r="S220" s="6">
        <f t="shared" si="45"/>
        <v>0.1</v>
      </c>
      <c r="AK220">
        <v>14</v>
      </c>
      <c r="AM220" t="s">
        <v>177</v>
      </c>
      <c r="AO220" t="s">
        <v>164</v>
      </c>
    </row>
    <row r="221" spans="1:41" ht="12.95" customHeight="1" x14ac:dyDescent="0.2">
      <c r="A221" s="17" t="s">
        <v>182</v>
      </c>
      <c r="B221" s="6"/>
      <c r="C221" s="32">
        <v>41221.385999999999</v>
      </c>
      <c r="D221" s="32"/>
      <c r="E221">
        <f t="shared" si="38"/>
        <v>-12140.982234760606</v>
      </c>
      <c r="F221">
        <f t="shared" si="39"/>
        <v>-12141</v>
      </c>
      <c r="G221">
        <f t="shared" si="40"/>
        <v>1.9654799994896166E-2</v>
      </c>
      <c r="I221">
        <f t="shared" si="44"/>
        <v>1.9654799994896166E-2</v>
      </c>
      <c r="P221" s="11">
        <f t="shared" si="41"/>
        <v>-8.5121573286668882E-3</v>
      </c>
      <c r="Q221" s="2">
        <f t="shared" si="42"/>
        <v>26202.885999999999</v>
      </c>
      <c r="R221">
        <f t="shared" si="43"/>
        <v>7.9337748486742242E-4</v>
      </c>
      <c r="S221" s="6">
        <f t="shared" si="45"/>
        <v>0.1</v>
      </c>
      <c r="AK221">
        <v>8</v>
      </c>
      <c r="AM221" t="s">
        <v>162</v>
      </c>
      <c r="AO221" t="s">
        <v>164</v>
      </c>
    </row>
    <row r="222" spans="1:41" ht="12.95" customHeight="1" x14ac:dyDescent="0.2">
      <c r="A222" s="27" t="s">
        <v>839</v>
      </c>
      <c r="B222" s="6" t="s">
        <v>363</v>
      </c>
      <c r="C222" s="32">
        <v>41231.334999999999</v>
      </c>
      <c r="D222" s="32" t="s">
        <v>391</v>
      </c>
      <c r="E222" s="17">
        <f t="shared" si="38"/>
        <v>-12131.98970536609</v>
      </c>
      <c r="F222">
        <f t="shared" si="39"/>
        <v>-12132</v>
      </c>
      <c r="G222">
        <f t="shared" si="40"/>
        <v>1.1389599996618927E-2</v>
      </c>
      <c r="I222">
        <f t="shared" si="44"/>
        <v>1.1389599996618927E-2</v>
      </c>
      <c r="P222" s="11">
        <f t="shared" si="41"/>
        <v>-8.4993936446260167E-3</v>
      </c>
      <c r="Q222" s="2">
        <f t="shared" si="42"/>
        <v>26212.834999999999</v>
      </c>
      <c r="R222">
        <f t="shared" si="43"/>
        <v>3.9557206806148181E-4</v>
      </c>
      <c r="S222" s="6">
        <f t="shared" si="45"/>
        <v>0.1</v>
      </c>
    </row>
    <row r="223" spans="1:41" ht="12.95" customHeight="1" x14ac:dyDescent="0.2">
      <c r="A223" s="17" t="s">
        <v>182</v>
      </c>
      <c r="B223" s="6"/>
      <c r="C223" s="32">
        <v>41231.339</v>
      </c>
      <c r="D223" s="32"/>
      <c r="E223">
        <f t="shared" si="38"/>
        <v>-12131.986089915532</v>
      </c>
      <c r="F223">
        <f t="shared" si="39"/>
        <v>-12132</v>
      </c>
      <c r="G223">
        <f t="shared" si="40"/>
        <v>1.5389599997433834E-2</v>
      </c>
      <c r="I223">
        <f t="shared" si="44"/>
        <v>1.5389599997433834E-2</v>
      </c>
      <c r="P223" s="11">
        <f t="shared" si="41"/>
        <v>-8.4993936446260167E-3</v>
      </c>
      <c r="Q223" s="2">
        <f t="shared" si="42"/>
        <v>26212.839</v>
      </c>
      <c r="R223">
        <f t="shared" si="43"/>
        <v>5.7068401723037599E-4</v>
      </c>
      <c r="S223" s="6">
        <f t="shared" si="45"/>
        <v>0.1</v>
      </c>
      <c r="AK223">
        <v>11</v>
      </c>
      <c r="AM223" t="s">
        <v>162</v>
      </c>
      <c r="AO223" t="s">
        <v>164</v>
      </c>
    </row>
    <row r="224" spans="1:41" ht="12.95" customHeight="1" x14ac:dyDescent="0.2">
      <c r="A224" s="17" t="s">
        <v>182</v>
      </c>
      <c r="B224" s="6"/>
      <c r="C224" s="32">
        <v>41232.436000000002</v>
      </c>
      <c r="D224" s="32"/>
      <c r="E224">
        <f t="shared" si="38"/>
        <v>-12130.994552600647</v>
      </c>
      <c r="F224">
        <f t="shared" si="39"/>
        <v>-12131</v>
      </c>
      <c r="G224">
        <f t="shared" si="40"/>
        <v>6.02680000156397E-3</v>
      </c>
      <c r="I224">
        <f t="shared" si="44"/>
        <v>6.02680000156397E-3</v>
      </c>
      <c r="P224" s="11">
        <f t="shared" si="41"/>
        <v>-8.4979760485070707E-3</v>
      </c>
      <c r="Q224" s="2">
        <f t="shared" si="42"/>
        <v>26213.936000000002</v>
      </c>
      <c r="R224">
        <f t="shared" si="43"/>
        <v>2.1096911930471732E-4</v>
      </c>
      <c r="S224" s="6">
        <f t="shared" si="45"/>
        <v>0.1</v>
      </c>
      <c r="AK224">
        <v>9</v>
      </c>
      <c r="AM224" t="s">
        <v>162</v>
      </c>
      <c r="AO224" t="s">
        <v>164</v>
      </c>
    </row>
    <row r="225" spans="1:41" ht="12.95" customHeight="1" x14ac:dyDescent="0.2">
      <c r="A225" s="27" t="s">
        <v>939</v>
      </c>
      <c r="B225" s="6" t="s">
        <v>363</v>
      </c>
      <c r="C225" s="32">
        <v>41234.658000000003</v>
      </c>
      <c r="D225" s="32" t="s">
        <v>391</v>
      </c>
      <c r="E225" s="17">
        <f t="shared" si="38"/>
        <v>-12128.986169816988</v>
      </c>
      <c r="F225">
        <f t="shared" si="39"/>
        <v>-12129</v>
      </c>
      <c r="G225">
        <f t="shared" si="40"/>
        <v>1.5301200000976678E-2</v>
      </c>
      <c r="I225">
        <f t="shared" si="44"/>
        <v>1.5301200000976678E-2</v>
      </c>
      <c r="P225" s="11">
        <f t="shared" si="41"/>
        <v>-8.4951412108672086E-3</v>
      </c>
      <c r="Q225" s="2">
        <f t="shared" si="42"/>
        <v>26216.158000000003</v>
      </c>
      <c r="R225">
        <f t="shared" si="43"/>
        <v>5.6626585507049991E-4</v>
      </c>
      <c r="S225" s="6">
        <f t="shared" si="45"/>
        <v>0.1</v>
      </c>
    </row>
    <row r="226" spans="1:41" ht="12.95" customHeight="1" x14ac:dyDescent="0.2">
      <c r="A226" s="17" t="s">
        <v>181</v>
      </c>
      <c r="B226" s="6"/>
      <c r="C226" s="32">
        <v>41241.286999999997</v>
      </c>
      <c r="D226" s="32"/>
      <c r="E226">
        <f t="shared" si="38"/>
        <v>-12122.994464383657</v>
      </c>
      <c r="F226">
        <f t="shared" si="39"/>
        <v>-12123</v>
      </c>
      <c r="G226">
        <f t="shared" si="40"/>
        <v>6.1243999953148887E-3</v>
      </c>
      <c r="I226">
        <f t="shared" si="44"/>
        <v>6.1243999953148887E-3</v>
      </c>
      <c r="P226" s="11">
        <f t="shared" si="41"/>
        <v>-8.4866395347318133E-3</v>
      </c>
      <c r="Q226" s="2">
        <f t="shared" si="42"/>
        <v>26222.786999999997</v>
      </c>
      <c r="R226">
        <f t="shared" si="43"/>
        <v>2.1348247614858736E-4</v>
      </c>
      <c r="S226" s="6">
        <f t="shared" si="45"/>
        <v>0.1</v>
      </c>
      <c r="AK226">
        <v>6</v>
      </c>
      <c r="AM226" t="s">
        <v>174</v>
      </c>
      <c r="AO226" t="s">
        <v>164</v>
      </c>
    </row>
    <row r="227" spans="1:41" ht="12.95" customHeight="1" x14ac:dyDescent="0.2">
      <c r="A227" s="17" t="s">
        <v>181</v>
      </c>
      <c r="B227" s="6"/>
      <c r="C227" s="32">
        <v>41241.303999999996</v>
      </c>
      <c r="D227" s="32"/>
      <c r="E227">
        <f t="shared" si="38"/>
        <v>-12122.979098718797</v>
      </c>
      <c r="F227">
        <f t="shared" si="39"/>
        <v>-12123</v>
      </c>
      <c r="G227">
        <f t="shared" si="40"/>
        <v>2.3124399995140266E-2</v>
      </c>
      <c r="I227">
        <f t="shared" si="44"/>
        <v>2.3124399995140266E-2</v>
      </c>
      <c r="P227" s="11">
        <f t="shared" si="41"/>
        <v>-8.4866395347318133E-3</v>
      </c>
      <c r="Q227" s="2">
        <f t="shared" si="42"/>
        <v>26222.803999999996</v>
      </c>
      <c r="R227">
        <f t="shared" si="43"/>
        <v>9.9925782015913497E-4</v>
      </c>
      <c r="S227" s="6">
        <f t="shared" si="45"/>
        <v>0.1</v>
      </c>
      <c r="AK227">
        <v>7</v>
      </c>
      <c r="AM227" t="s">
        <v>162</v>
      </c>
      <c r="AO227" t="s">
        <v>164</v>
      </c>
    </row>
    <row r="228" spans="1:41" ht="12.95" customHeight="1" x14ac:dyDescent="0.2">
      <c r="A228" s="17" t="s">
        <v>183</v>
      </c>
      <c r="B228" s="6"/>
      <c r="C228" s="32">
        <v>41471.413</v>
      </c>
      <c r="D228" s="32"/>
      <c r="E228">
        <f t="shared" si="38"/>
        <v>-11914.992170741822</v>
      </c>
      <c r="F228">
        <f t="shared" si="39"/>
        <v>-11915</v>
      </c>
      <c r="G228">
        <f t="shared" si="40"/>
        <v>8.6620000001857989E-3</v>
      </c>
      <c r="I228">
        <f t="shared" si="44"/>
        <v>8.6620000001857989E-3</v>
      </c>
      <c r="P228" s="11">
        <f t="shared" si="41"/>
        <v>-8.1945454065835768E-3</v>
      </c>
      <c r="Q228" s="2">
        <f t="shared" si="42"/>
        <v>26452.913</v>
      </c>
      <c r="R228">
        <f t="shared" si="43"/>
        <v>2.8414312305047773E-4</v>
      </c>
      <c r="S228" s="6">
        <f t="shared" si="45"/>
        <v>0.1</v>
      </c>
      <c r="AK228">
        <v>8</v>
      </c>
      <c r="AM228" t="s">
        <v>168</v>
      </c>
      <c r="AO228" t="s">
        <v>164</v>
      </c>
    </row>
    <row r="229" spans="1:41" ht="12.95" customHeight="1" x14ac:dyDescent="0.2">
      <c r="A229" s="17" t="s">
        <v>183</v>
      </c>
      <c r="B229" s="6"/>
      <c r="C229" s="32">
        <v>41472.527999999998</v>
      </c>
      <c r="D229" s="32"/>
      <c r="E229">
        <f t="shared" si="38"/>
        <v>-11913.984363899439</v>
      </c>
      <c r="F229">
        <f t="shared" si="39"/>
        <v>-11914</v>
      </c>
      <c r="G229">
        <f t="shared" si="40"/>
        <v>1.7299199993431102E-2</v>
      </c>
      <c r="I229">
        <f t="shared" si="44"/>
        <v>1.7299199993431102E-2</v>
      </c>
      <c r="P229" s="11">
        <f t="shared" si="41"/>
        <v>-8.1931534597217501E-3</v>
      </c>
      <c r="Q229" s="2">
        <f t="shared" si="42"/>
        <v>26454.027999999998</v>
      </c>
      <c r="R229">
        <f t="shared" si="43"/>
        <v>6.4986008458047407E-4</v>
      </c>
      <c r="S229" s="6">
        <f t="shared" si="45"/>
        <v>0.1</v>
      </c>
      <c r="AK229">
        <v>8</v>
      </c>
      <c r="AM229" t="s">
        <v>162</v>
      </c>
      <c r="AO229" t="s">
        <v>164</v>
      </c>
    </row>
    <row r="230" spans="1:41" ht="12.95" customHeight="1" x14ac:dyDescent="0.2">
      <c r="A230" s="17" t="s">
        <v>183</v>
      </c>
      <c r="B230" s="6"/>
      <c r="C230" s="32">
        <v>41482.478000000003</v>
      </c>
      <c r="D230" s="32"/>
      <c r="E230">
        <f t="shared" si="38"/>
        <v>-11904.99093064228</v>
      </c>
      <c r="F230">
        <f t="shared" si="39"/>
        <v>-11905</v>
      </c>
      <c r="G230">
        <f t="shared" si="40"/>
        <v>1.0034000006271526E-2</v>
      </c>
      <c r="I230">
        <f t="shared" si="44"/>
        <v>1.0034000006271526E-2</v>
      </c>
      <c r="P230" s="11">
        <f t="shared" si="41"/>
        <v>-8.180631256935661E-3</v>
      </c>
      <c r="Q230" s="2">
        <f t="shared" si="42"/>
        <v>26463.978000000003</v>
      </c>
      <c r="R230">
        <f t="shared" si="43"/>
        <v>3.3177279205460466E-4</v>
      </c>
      <c r="S230" s="6">
        <f t="shared" si="45"/>
        <v>0.1</v>
      </c>
      <c r="AK230">
        <v>15</v>
      </c>
      <c r="AM230" t="s">
        <v>177</v>
      </c>
      <c r="AO230" t="s">
        <v>164</v>
      </c>
    </row>
    <row r="231" spans="1:41" ht="12.95" customHeight="1" x14ac:dyDescent="0.2">
      <c r="A231" s="17" t="s">
        <v>183</v>
      </c>
      <c r="B231" s="6"/>
      <c r="C231" s="32">
        <v>41482.480000000003</v>
      </c>
      <c r="D231" s="32"/>
      <c r="E231">
        <f t="shared" si="38"/>
        <v>-11904.989122917001</v>
      </c>
      <c r="F231">
        <f t="shared" si="39"/>
        <v>-11905</v>
      </c>
      <c r="G231">
        <f t="shared" si="40"/>
        <v>1.203400000667898E-2</v>
      </c>
      <c r="I231">
        <f t="shared" si="44"/>
        <v>1.203400000667898E-2</v>
      </c>
      <c r="P231" s="11">
        <f t="shared" si="41"/>
        <v>-8.180631256935661E-3</v>
      </c>
      <c r="Q231" s="2">
        <f t="shared" si="42"/>
        <v>26463.980000000003</v>
      </c>
      <c r="R231">
        <f t="shared" si="43"/>
        <v>4.0863131712390646E-4</v>
      </c>
      <c r="S231" s="6">
        <f t="shared" si="45"/>
        <v>0.1</v>
      </c>
      <c r="AK231">
        <v>11</v>
      </c>
      <c r="AM231" t="s">
        <v>162</v>
      </c>
      <c r="AO231" t="s">
        <v>164</v>
      </c>
    </row>
    <row r="232" spans="1:41" ht="12.95" customHeight="1" x14ac:dyDescent="0.2">
      <c r="A232" s="17" t="s">
        <v>183</v>
      </c>
      <c r="B232" s="6"/>
      <c r="C232" s="32">
        <v>41493.535000000003</v>
      </c>
      <c r="D232" s="32"/>
      <c r="E232">
        <f t="shared" si="38"/>
        <v>-11894.99692144385</v>
      </c>
      <c r="F232">
        <f t="shared" si="39"/>
        <v>-11895</v>
      </c>
      <c r="G232">
        <f t="shared" si="40"/>
        <v>3.4060000034514815E-3</v>
      </c>
      <c r="I232">
        <f t="shared" si="44"/>
        <v>3.4060000034514815E-3</v>
      </c>
      <c r="P232" s="11">
        <f t="shared" si="41"/>
        <v>-8.1667289272218998E-3</v>
      </c>
      <c r="Q232" s="2">
        <f t="shared" si="42"/>
        <v>26475.035000000003</v>
      </c>
      <c r="R232">
        <f t="shared" si="43"/>
        <v>1.3392805490284465E-4</v>
      </c>
      <c r="S232" s="6">
        <f t="shared" si="45"/>
        <v>0.1</v>
      </c>
      <c r="AK232">
        <v>14</v>
      </c>
      <c r="AM232" t="s">
        <v>162</v>
      </c>
      <c r="AO232" t="s">
        <v>164</v>
      </c>
    </row>
    <row r="233" spans="1:41" ht="12.95" customHeight="1" x14ac:dyDescent="0.2">
      <c r="A233" s="17" t="s">
        <v>321</v>
      </c>
      <c r="B233" s="6"/>
      <c r="C233" s="32">
        <v>41499.072399999997</v>
      </c>
      <c r="D233" s="32">
        <v>5.0000000000000001E-3</v>
      </c>
      <c r="E233">
        <f t="shared" si="38"/>
        <v>-11889.991872467153</v>
      </c>
      <c r="F233">
        <f t="shared" si="39"/>
        <v>-11890</v>
      </c>
      <c r="G233">
        <f t="shared" si="40"/>
        <v>8.9919999954872765E-3</v>
      </c>
      <c r="J233">
        <f>G233</f>
        <v>8.9919999954872765E-3</v>
      </c>
      <c r="P233" s="11">
        <f t="shared" si="41"/>
        <v>-8.159782194840327E-3</v>
      </c>
      <c r="Q233" s="2">
        <f t="shared" si="42"/>
        <v>26480.572399999997</v>
      </c>
      <c r="R233">
        <f t="shared" si="43"/>
        <v>2.9418363230443922E-4</v>
      </c>
      <c r="S233" s="6">
        <f>S$17</f>
        <v>1</v>
      </c>
    </row>
    <row r="234" spans="1:41" ht="12.95" customHeight="1" x14ac:dyDescent="0.2">
      <c r="A234" s="17" t="s">
        <v>184</v>
      </c>
      <c r="B234" s="6"/>
      <c r="C234" s="32">
        <v>41503.504000000001</v>
      </c>
      <c r="D234" s="32"/>
      <c r="E234">
        <f t="shared" si="38"/>
        <v>-11885.986314796557</v>
      </c>
      <c r="F234">
        <f t="shared" si="39"/>
        <v>-11886</v>
      </c>
      <c r="G234">
        <f t="shared" si="40"/>
        <v>1.5140800001972821E-2</v>
      </c>
      <c r="I234">
        <f>G234</f>
        <v>1.5140800001972821E-2</v>
      </c>
      <c r="P234" s="11">
        <f t="shared" si="41"/>
        <v>-8.1542269365232154E-3</v>
      </c>
      <c r="Q234" s="2">
        <f t="shared" si="42"/>
        <v>26485.004000000001</v>
      </c>
      <c r="R234">
        <f t="shared" si="43"/>
        <v>5.4265828006525593E-4</v>
      </c>
      <c r="S234" s="6">
        <f t="shared" ref="S234:S261" si="46">S$16</f>
        <v>0.1</v>
      </c>
      <c r="AK234">
        <v>11</v>
      </c>
      <c r="AM234" t="s">
        <v>162</v>
      </c>
      <c r="AO234" t="s">
        <v>164</v>
      </c>
    </row>
    <row r="235" spans="1:41" ht="12.95" customHeight="1" x14ac:dyDescent="0.2">
      <c r="A235" s="27" t="s">
        <v>939</v>
      </c>
      <c r="B235" s="6" t="s">
        <v>363</v>
      </c>
      <c r="C235" s="32">
        <v>41505.71</v>
      </c>
      <c r="D235" s="32" t="s">
        <v>391</v>
      </c>
      <c r="E235" s="17">
        <f t="shared" si="38"/>
        <v>-11883.992393815122</v>
      </c>
      <c r="F235">
        <f t="shared" si="39"/>
        <v>-11884</v>
      </c>
      <c r="G235">
        <f t="shared" si="40"/>
        <v>8.4151999981258996E-3</v>
      </c>
      <c r="I235">
        <f>G235</f>
        <v>8.4151999981258996E-3</v>
      </c>
      <c r="P235" s="11">
        <f t="shared" si="41"/>
        <v>-8.1514500165607105E-3</v>
      </c>
      <c r="Q235" s="2">
        <f t="shared" si="42"/>
        <v>26487.21</v>
      </c>
      <c r="R235">
        <f t="shared" si="43"/>
        <v>2.744538927091158E-4</v>
      </c>
      <c r="S235" s="6">
        <f t="shared" si="46"/>
        <v>0.1</v>
      </c>
    </row>
    <row r="236" spans="1:41" ht="12.95" customHeight="1" x14ac:dyDescent="0.2">
      <c r="A236" s="17" t="s">
        <v>185</v>
      </c>
      <c r="B236" s="6"/>
      <c r="C236" s="32">
        <v>41506.392</v>
      </c>
      <c r="D236" s="32"/>
      <c r="E236">
        <f t="shared" si="38"/>
        <v>-11883.375959495384</v>
      </c>
      <c r="F236">
        <f t="shared" si="39"/>
        <v>-11883.5</v>
      </c>
      <c r="P236" s="11">
        <f t="shared" si="41"/>
        <v>-8.150755860444673E-3</v>
      </c>
      <c r="Q236" s="2">
        <f t="shared" si="42"/>
        <v>26487.892</v>
      </c>
      <c r="R236">
        <f>+(P236-V236)^2</f>
        <v>2.1136669082768896E-2</v>
      </c>
      <c r="S236" s="6">
        <f t="shared" si="46"/>
        <v>0.1</v>
      </c>
      <c r="V236">
        <f>+C236-(C$7+F236*C$8)</f>
        <v>0.13723380000010366</v>
      </c>
      <c r="AK236">
        <v>8</v>
      </c>
      <c r="AM236" t="s">
        <v>177</v>
      </c>
      <c r="AO236" t="s">
        <v>164</v>
      </c>
    </row>
    <row r="237" spans="1:41" ht="12.95" customHeight="1" x14ac:dyDescent="0.2">
      <c r="A237" s="17" t="s">
        <v>184</v>
      </c>
      <c r="B237" s="6"/>
      <c r="C237" s="32">
        <v>41513.466999999997</v>
      </c>
      <c r="D237" s="32"/>
      <c r="E237">
        <f t="shared" si="38"/>
        <v>-11876.981131325099</v>
      </c>
      <c r="F237">
        <f t="shared" si="39"/>
        <v>-11877</v>
      </c>
      <c r="G237">
        <f t="shared" ref="G237:G300" si="47">+C237-(C$7+F237*C$8)</f>
        <v>2.0875599999271799E-2</v>
      </c>
      <c r="I237">
        <f t="shared" ref="I237:I261" si="48">G237</f>
        <v>2.0875599999271799E-2</v>
      </c>
      <c r="P237" s="11">
        <f t="shared" si="41"/>
        <v>-8.1417345199711992E-3</v>
      </c>
      <c r="Q237" s="2">
        <f t="shared" si="42"/>
        <v>26494.966999999997</v>
      </c>
      <c r="R237">
        <f t="shared" ref="R237:R300" si="49">+(P237-G237)^2</f>
        <v>8.4200570260165128E-4</v>
      </c>
      <c r="S237" s="6">
        <f t="shared" si="46"/>
        <v>0.1</v>
      </c>
      <c r="AK237">
        <v>11</v>
      </c>
      <c r="AM237" t="s">
        <v>162</v>
      </c>
      <c r="AO237" t="s">
        <v>164</v>
      </c>
    </row>
    <row r="238" spans="1:41" ht="12.95" customHeight="1" x14ac:dyDescent="0.2">
      <c r="A238" s="17" t="s">
        <v>184</v>
      </c>
      <c r="B238" s="6"/>
      <c r="C238" s="32">
        <v>41514.559999999998</v>
      </c>
      <c r="D238" s="32"/>
      <c r="E238">
        <f t="shared" si="38"/>
        <v>-11875.993209460768</v>
      </c>
      <c r="F238">
        <f t="shared" si="39"/>
        <v>-11876</v>
      </c>
      <c r="G238">
        <f t="shared" si="47"/>
        <v>7.5127999953110702E-3</v>
      </c>
      <c r="I238">
        <f t="shared" si="48"/>
        <v>7.5127999953110702E-3</v>
      </c>
      <c r="P238" s="11">
        <f t="shared" si="41"/>
        <v>-8.1403470646843491E-3</v>
      </c>
      <c r="Q238" s="2">
        <f t="shared" si="42"/>
        <v>26496.059999999998</v>
      </c>
      <c r="R238">
        <f t="shared" si="49"/>
        <v>2.4502101288184316E-4</v>
      </c>
      <c r="S238" s="6">
        <f t="shared" si="46"/>
        <v>0.1</v>
      </c>
      <c r="AK238">
        <v>13</v>
      </c>
      <c r="AM238" t="s">
        <v>186</v>
      </c>
      <c r="AO238" t="s">
        <v>164</v>
      </c>
    </row>
    <row r="239" spans="1:41" ht="12.95" customHeight="1" x14ac:dyDescent="0.2">
      <c r="A239" s="17" t="s">
        <v>187</v>
      </c>
      <c r="B239" s="6"/>
      <c r="C239" s="32">
        <v>41534.483999999997</v>
      </c>
      <c r="D239" s="32"/>
      <c r="E239">
        <f t="shared" si="38"/>
        <v>-11857.984650243125</v>
      </c>
      <c r="F239">
        <f t="shared" si="39"/>
        <v>-11858</v>
      </c>
      <c r="G239">
        <f t="shared" si="47"/>
        <v>1.6982399996777531E-2</v>
      </c>
      <c r="I239">
        <f t="shared" si="48"/>
        <v>1.6982399996777531E-2</v>
      </c>
      <c r="P239" s="11">
        <f t="shared" si="41"/>
        <v>-8.1153930816084581E-3</v>
      </c>
      <c r="Q239" s="2">
        <f t="shared" si="42"/>
        <v>26515.983999999997</v>
      </c>
      <c r="R239">
        <f t="shared" si="49"/>
        <v>6.2989921740547964E-4</v>
      </c>
      <c r="S239" s="6">
        <f t="shared" si="46"/>
        <v>0.1</v>
      </c>
      <c r="AK239">
        <v>11</v>
      </c>
      <c r="AM239" t="s">
        <v>162</v>
      </c>
      <c r="AO239" t="s">
        <v>164</v>
      </c>
    </row>
    <row r="240" spans="1:41" ht="12.95" customHeight="1" x14ac:dyDescent="0.2">
      <c r="A240" s="17" t="s">
        <v>187</v>
      </c>
      <c r="B240" s="6"/>
      <c r="C240" s="32">
        <v>41535.584999999999</v>
      </c>
      <c r="D240" s="32"/>
      <c r="E240">
        <f t="shared" si="38"/>
        <v>-11856.989497477682</v>
      </c>
      <c r="F240">
        <f t="shared" si="39"/>
        <v>-11857</v>
      </c>
      <c r="G240">
        <f t="shared" si="47"/>
        <v>1.1619599994446617E-2</v>
      </c>
      <c r="I240">
        <f t="shared" si="48"/>
        <v>1.1619599994446617E-2</v>
      </c>
      <c r="P240" s="11">
        <f t="shared" si="41"/>
        <v>-8.1140078721090979E-3</v>
      </c>
      <c r="Q240" s="2">
        <f t="shared" si="42"/>
        <v>26517.084999999999</v>
      </c>
      <c r="R240">
        <f t="shared" si="49"/>
        <v>3.8941527943098963E-4</v>
      </c>
      <c r="S240" s="6">
        <f t="shared" si="46"/>
        <v>0.1</v>
      </c>
      <c r="AK240">
        <v>11</v>
      </c>
      <c r="AM240" t="s">
        <v>162</v>
      </c>
      <c r="AO240" t="s">
        <v>164</v>
      </c>
    </row>
    <row r="241" spans="1:41" ht="12.95" customHeight="1" x14ac:dyDescent="0.2">
      <c r="A241" s="19" t="s">
        <v>379</v>
      </c>
      <c r="B241" s="16" t="s">
        <v>380</v>
      </c>
      <c r="C241" s="33">
        <v>41544.425000000003</v>
      </c>
      <c r="D241" s="33">
        <v>6.0000000000000001E-3</v>
      </c>
      <c r="E241">
        <f t="shared" si="38"/>
        <v>-11848.999351749713</v>
      </c>
      <c r="F241">
        <f t="shared" si="39"/>
        <v>-11849</v>
      </c>
      <c r="G241">
        <f t="shared" si="47"/>
        <v>7.1720000414643437E-4</v>
      </c>
      <c r="I241">
        <f t="shared" si="48"/>
        <v>7.1720000414643437E-4</v>
      </c>
      <c r="P241" s="11">
        <f t="shared" si="41"/>
        <v>-8.1029304512905114E-3</v>
      </c>
      <c r="Q241" s="2">
        <f t="shared" si="42"/>
        <v>26525.925000000003</v>
      </c>
      <c r="R241">
        <f t="shared" si="49"/>
        <v>7.779470125092634E-5</v>
      </c>
      <c r="S241" s="6">
        <f t="shared" si="46"/>
        <v>0.1</v>
      </c>
    </row>
    <row r="242" spans="1:41" ht="12.95" customHeight="1" x14ac:dyDescent="0.2">
      <c r="A242" s="19" t="s">
        <v>379</v>
      </c>
      <c r="B242" s="16" t="s">
        <v>380</v>
      </c>
      <c r="C242" s="33">
        <v>41544.427000000003</v>
      </c>
      <c r="D242" s="33">
        <v>4.0000000000000001E-3</v>
      </c>
      <c r="E242">
        <f t="shared" si="38"/>
        <v>-11848.997544024434</v>
      </c>
      <c r="F242">
        <f t="shared" si="39"/>
        <v>-11849</v>
      </c>
      <c r="G242">
        <f t="shared" si="47"/>
        <v>2.717200004553888E-3</v>
      </c>
      <c r="I242">
        <f t="shared" si="48"/>
        <v>2.717200004553888E-3</v>
      </c>
      <c r="P242" s="11">
        <f t="shared" si="41"/>
        <v>-8.1029304512905114E-3</v>
      </c>
      <c r="Q242" s="2">
        <f t="shared" si="42"/>
        <v>26525.927000000003</v>
      </c>
      <c r="R242">
        <f t="shared" si="49"/>
        <v>1.1707522308149153E-4</v>
      </c>
      <c r="S242" s="6">
        <f t="shared" si="46"/>
        <v>0.1</v>
      </c>
    </row>
    <row r="243" spans="1:41" ht="12.95" customHeight="1" x14ac:dyDescent="0.2">
      <c r="A243" s="19" t="s">
        <v>379</v>
      </c>
      <c r="B243" s="16" t="s">
        <v>380</v>
      </c>
      <c r="C243" s="33">
        <v>41544.43</v>
      </c>
      <c r="D243" s="33">
        <v>6.0000000000000001E-3</v>
      </c>
      <c r="E243">
        <f t="shared" si="38"/>
        <v>-11848.994832436521</v>
      </c>
      <c r="F243">
        <f t="shared" si="39"/>
        <v>-11849</v>
      </c>
      <c r="G243">
        <f t="shared" si="47"/>
        <v>5.7172000015270896E-3</v>
      </c>
      <c r="I243">
        <f t="shared" si="48"/>
        <v>5.7172000015270896E-3</v>
      </c>
      <c r="P243" s="11">
        <f t="shared" si="41"/>
        <v>-8.1029304512905114E-3</v>
      </c>
      <c r="Q243" s="2">
        <f t="shared" si="42"/>
        <v>26525.93</v>
      </c>
      <c r="R243">
        <f t="shared" si="49"/>
        <v>1.9099600573289644E-4</v>
      </c>
      <c r="S243" s="6">
        <f t="shared" si="46"/>
        <v>0.1</v>
      </c>
    </row>
    <row r="244" spans="1:41" ht="12.95" customHeight="1" x14ac:dyDescent="0.2">
      <c r="A244" s="19" t="s">
        <v>379</v>
      </c>
      <c r="B244" s="16" t="s">
        <v>380</v>
      </c>
      <c r="C244" s="33">
        <v>41544.432000000001</v>
      </c>
      <c r="D244" s="33">
        <v>7.0000000000000001E-3</v>
      </c>
      <c r="E244">
        <f t="shared" si="38"/>
        <v>-11848.993024711242</v>
      </c>
      <c r="F244">
        <f t="shared" si="39"/>
        <v>-11849</v>
      </c>
      <c r="G244">
        <f t="shared" si="47"/>
        <v>7.7172000019345433E-3</v>
      </c>
      <c r="I244">
        <f t="shared" si="48"/>
        <v>7.7172000019345433E-3</v>
      </c>
      <c r="P244" s="11">
        <f t="shared" si="41"/>
        <v>-8.1029304512905114E-3</v>
      </c>
      <c r="Q244" s="2">
        <f t="shared" si="42"/>
        <v>26525.932000000001</v>
      </c>
      <c r="R244">
        <f t="shared" si="49"/>
        <v>2.5027652755705882E-4</v>
      </c>
      <c r="S244" s="6">
        <f t="shared" si="46"/>
        <v>0.1</v>
      </c>
    </row>
    <row r="245" spans="1:41" ht="12.95" customHeight="1" x14ac:dyDescent="0.2">
      <c r="A245" s="19" t="s">
        <v>379</v>
      </c>
      <c r="B245" s="16" t="s">
        <v>380</v>
      </c>
      <c r="C245" s="33">
        <v>41544.436000000002</v>
      </c>
      <c r="D245" s="33">
        <v>1.2999999999999999E-2</v>
      </c>
      <c r="E245">
        <f t="shared" si="38"/>
        <v>-11848.989409260686</v>
      </c>
      <c r="F245">
        <f t="shared" si="39"/>
        <v>-11849</v>
      </c>
      <c r="G245">
        <f t="shared" si="47"/>
        <v>1.1717200002749451E-2</v>
      </c>
      <c r="I245">
        <f t="shared" si="48"/>
        <v>1.1717200002749451E-2</v>
      </c>
      <c r="P245" s="11">
        <f t="shared" si="41"/>
        <v>-8.1029304512905114E-3</v>
      </c>
      <c r="Q245" s="2">
        <f t="shared" si="42"/>
        <v>26525.936000000002</v>
      </c>
      <c r="R245">
        <f t="shared" si="49"/>
        <v>3.928375712151624E-4</v>
      </c>
      <c r="S245" s="6">
        <f t="shared" si="46"/>
        <v>0.1</v>
      </c>
    </row>
    <row r="246" spans="1:41" ht="12.95" customHeight="1" x14ac:dyDescent="0.2">
      <c r="A246" s="19" t="s">
        <v>379</v>
      </c>
      <c r="B246" s="16" t="s">
        <v>380</v>
      </c>
      <c r="C246" s="33">
        <v>41544.436999999998</v>
      </c>
      <c r="D246" s="33">
        <v>6.0000000000000001E-3</v>
      </c>
      <c r="E246">
        <f t="shared" si="38"/>
        <v>-11848.988505398051</v>
      </c>
      <c r="F246">
        <f t="shared" si="39"/>
        <v>-11849</v>
      </c>
      <c r="G246">
        <f t="shared" si="47"/>
        <v>1.2717199999315199E-2</v>
      </c>
      <c r="I246">
        <f t="shared" si="48"/>
        <v>1.2717199999315199E-2</v>
      </c>
      <c r="P246" s="11">
        <f t="shared" si="41"/>
        <v>-8.1029304512905114E-3</v>
      </c>
      <c r="Q246" s="2">
        <f t="shared" si="42"/>
        <v>26525.936999999998</v>
      </c>
      <c r="R246">
        <f t="shared" si="49"/>
        <v>4.3347783198023919E-4</v>
      </c>
      <c r="S246" s="6">
        <f t="shared" si="46"/>
        <v>0.1</v>
      </c>
    </row>
    <row r="247" spans="1:41" ht="12.95" customHeight="1" x14ac:dyDescent="0.2">
      <c r="A247" s="19" t="s">
        <v>379</v>
      </c>
      <c r="B247" s="16" t="s">
        <v>380</v>
      </c>
      <c r="C247" s="33">
        <v>41544.438999999998</v>
      </c>
      <c r="D247" s="33">
        <v>8.0000000000000002E-3</v>
      </c>
      <c r="E247">
        <f t="shared" si="38"/>
        <v>-11848.986697672772</v>
      </c>
      <c r="F247">
        <f t="shared" si="39"/>
        <v>-11849</v>
      </c>
      <c r="G247">
        <f t="shared" si="47"/>
        <v>1.4717199999722652E-2</v>
      </c>
      <c r="I247">
        <f t="shared" si="48"/>
        <v>1.4717199999722652E-2</v>
      </c>
      <c r="P247" s="11">
        <f t="shared" si="41"/>
        <v>-8.1029304512905114E-3</v>
      </c>
      <c r="Q247" s="2">
        <f t="shared" si="42"/>
        <v>26525.938999999998</v>
      </c>
      <c r="R247">
        <f t="shared" si="49"/>
        <v>5.2075835380125833E-4</v>
      </c>
      <c r="S247" s="6">
        <f t="shared" si="46"/>
        <v>0.1</v>
      </c>
    </row>
    <row r="248" spans="1:41" ht="12.95" customHeight="1" x14ac:dyDescent="0.2">
      <c r="A248" s="17" t="s">
        <v>187</v>
      </c>
      <c r="B248" s="6"/>
      <c r="C248" s="32">
        <v>41554.39</v>
      </c>
      <c r="D248" s="32"/>
      <c r="E248">
        <f t="shared" si="38"/>
        <v>-11839.992360552977</v>
      </c>
      <c r="F248">
        <f t="shared" si="39"/>
        <v>-11840</v>
      </c>
      <c r="G248">
        <f t="shared" si="47"/>
        <v>8.4519999945769086E-3</v>
      </c>
      <c r="I248">
        <f t="shared" si="48"/>
        <v>8.4519999945769086E-3</v>
      </c>
      <c r="P248" s="11">
        <f t="shared" si="41"/>
        <v>-8.0904773951192277E-3</v>
      </c>
      <c r="Q248" s="2">
        <f t="shared" si="42"/>
        <v>26535.89</v>
      </c>
      <c r="R248">
        <f t="shared" si="49"/>
        <v>2.7365355818860792E-4</v>
      </c>
      <c r="S248" s="6">
        <f t="shared" si="46"/>
        <v>0.1</v>
      </c>
      <c r="AK248">
        <v>5</v>
      </c>
      <c r="AM248" t="s">
        <v>162</v>
      </c>
      <c r="AO248" t="s">
        <v>164</v>
      </c>
    </row>
    <row r="249" spans="1:41" ht="12.95" customHeight="1" x14ac:dyDescent="0.2">
      <c r="A249" s="17" t="s">
        <v>187</v>
      </c>
      <c r="B249" s="6"/>
      <c r="C249" s="32">
        <v>41554.392999999996</v>
      </c>
      <c r="D249" s="32"/>
      <c r="E249">
        <f t="shared" si="38"/>
        <v>-11839.989648965064</v>
      </c>
      <c r="F249">
        <f t="shared" si="39"/>
        <v>-11840</v>
      </c>
      <c r="G249">
        <f t="shared" si="47"/>
        <v>1.145199999155011E-2</v>
      </c>
      <c r="I249">
        <f t="shared" si="48"/>
        <v>1.145199999155011E-2</v>
      </c>
      <c r="P249" s="11">
        <f t="shared" si="41"/>
        <v>-8.0904773951192277E-3</v>
      </c>
      <c r="Q249" s="2">
        <f t="shared" si="42"/>
        <v>26535.892999999996</v>
      </c>
      <c r="R249">
        <f t="shared" si="49"/>
        <v>3.8190842240848246E-4</v>
      </c>
      <c r="S249" s="6">
        <f t="shared" si="46"/>
        <v>0.1</v>
      </c>
      <c r="AK249">
        <v>12</v>
      </c>
      <c r="AM249" t="s">
        <v>177</v>
      </c>
      <c r="AO249" t="s">
        <v>164</v>
      </c>
    </row>
    <row r="250" spans="1:41" ht="12.95" customHeight="1" x14ac:dyDescent="0.2">
      <c r="A250" s="17" t="s">
        <v>187</v>
      </c>
      <c r="B250" s="6"/>
      <c r="C250" s="32">
        <v>41585.362000000001</v>
      </c>
      <c r="D250" s="32"/>
      <c r="E250">
        <f t="shared" si="38"/>
        <v>-11811.997926900651</v>
      </c>
      <c r="F250">
        <f t="shared" si="39"/>
        <v>-11812</v>
      </c>
      <c r="G250">
        <f t="shared" si="47"/>
        <v>2.2936000023037195E-3</v>
      </c>
      <c r="I250">
        <f t="shared" si="48"/>
        <v>2.2936000023037195E-3</v>
      </c>
      <c r="P250" s="11">
        <f t="shared" si="41"/>
        <v>-8.0517957809563834E-3</v>
      </c>
      <c r="Q250" s="2">
        <f t="shared" si="42"/>
        <v>26566.862000000001</v>
      </c>
      <c r="R250">
        <f t="shared" si="49"/>
        <v>1.0702721391229592E-4</v>
      </c>
      <c r="S250" s="6">
        <f t="shared" si="46"/>
        <v>0.1</v>
      </c>
      <c r="AK250">
        <v>7</v>
      </c>
      <c r="AM250" t="s">
        <v>162</v>
      </c>
      <c r="AO250" t="s">
        <v>164</v>
      </c>
    </row>
    <row r="251" spans="1:41" ht="12.95" customHeight="1" x14ac:dyDescent="0.2">
      <c r="A251" s="17" t="s">
        <v>187</v>
      </c>
      <c r="B251" s="6"/>
      <c r="C251" s="32">
        <v>41585.366999999998</v>
      </c>
      <c r="D251" s="32"/>
      <c r="E251">
        <f t="shared" si="38"/>
        <v>-11811.993407587459</v>
      </c>
      <c r="F251">
        <f t="shared" si="39"/>
        <v>-11812</v>
      </c>
      <c r="G251">
        <f t="shared" si="47"/>
        <v>7.2935999996843748E-3</v>
      </c>
      <c r="I251">
        <f t="shared" si="48"/>
        <v>7.2935999996843748E-3</v>
      </c>
      <c r="P251" s="11">
        <f t="shared" si="41"/>
        <v>-8.0517957809563834E-3</v>
      </c>
      <c r="Q251" s="2">
        <f t="shared" si="42"/>
        <v>26566.866999999998</v>
      </c>
      <c r="R251">
        <f t="shared" si="49"/>
        <v>2.3548117166450718E-4</v>
      </c>
      <c r="S251" s="6">
        <f t="shared" si="46"/>
        <v>0.1</v>
      </c>
      <c r="AK251">
        <v>10</v>
      </c>
      <c r="AM251" t="s">
        <v>177</v>
      </c>
      <c r="AO251" t="s">
        <v>164</v>
      </c>
    </row>
    <row r="252" spans="1:41" ht="12.95" customHeight="1" x14ac:dyDescent="0.2">
      <c r="A252" s="17" t="s">
        <v>185</v>
      </c>
      <c r="B252" s="6"/>
      <c r="C252" s="32">
        <v>41595.321000000004</v>
      </c>
      <c r="D252" s="32"/>
      <c r="E252">
        <f t="shared" si="38"/>
        <v>-11802.996358879744</v>
      </c>
      <c r="F252">
        <f t="shared" si="39"/>
        <v>-11803</v>
      </c>
      <c r="G252">
        <f t="shared" si="47"/>
        <v>4.0284000060637482E-3</v>
      </c>
      <c r="I252">
        <f t="shared" si="48"/>
        <v>4.0284000060637482E-3</v>
      </c>
      <c r="P252" s="11">
        <f t="shared" si="41"/>
        <v>-8.0393820851658374E-3</v>
      </c>
      <c r="Q252" s="2">
        <f t="shared" si="42"/>
        <v>26576.821000000004</v>
      </c>
      <c r="R252">
        <f t="shared" si="49"/>
        <v>1.4563136460140149E-4</v>
      </c>
      <c r="S252" s="6">
        <f t="shared" si="46"/>
        <v>0.1</v>
      </c>
      <c r="AK252">
        <v>10</v>
      </c>
      <c r="AM252" t="s">
        <v>168</v>
      </c>
      <c r="AO252" t="s">
        <v>164</v>
      </c>
    </row>
    <row r="253" spans="1:41" ht="12.95" customHeight="1" x14ac:dyDescent="0.2">
      <c r="A253" s="27" t="s">
        <v>939</v>
      </c>
      <c r="B253" s="6" t="s">
        <v>363</v>
      </c>
      <c r="C253" s="32">
        <v>41595.328000000001</v>
      </c>
      <c r="D253" s="32" t="s">
        <v>391</v>
      </c>
      <c r="E253" s="17">
        <f t="shared" si="38"/>
        <v>-11802.990031841273</v>
      </c>
      <c r="F253">
        <f t="shared" si="39"/>
        <v>-11803</v>
      </c>
      <c r="G253">
        <f t="shared" si="47"/>
        <v>1.1028400003851857E-2</v>
      </c>
      <c r="I253">
        <f t="shared" si="48"/>
        <v>1.1028400003851857E-2</v>
      </c>
      <c r="P253" s="11">
        <f t="shared" si="41"/>
        <v>-8.0393820851658374E-3</v>
      </c>
      <c r="Q253" s="2">
        <f t="shared" si="42"/>
        <v>26576.828000000001</v>
      </c>
      <c r="R253">
        <f t="shared" si="49"/>
        <v>3.6358031379426397E-4</v>
      </c>
      <c r="S253" s="6">
        <f t="shared" si="46"/>
        <v>0.1</v>
      </c>
    </row>
    <row r="254" spans="1:41" ht="12.95" customHeight="1" x14ac:dyDescent="0.2">
      <c r="A254" s="27" t="s">
        <v>939</v>
      </c>
      <c r="B254" s="6" t="s">
        <v>363</v>
      </c>
      <c r="C254" s="32">
        <v>41598.65</v>
      </c>
      <c r="D254" s="32" t="s">
        <v>391</v>
      </c>
      <c r="E254" s="17">
        <f t="shared" si="38"/>
        <v>-11799.987400154812</v>
      </c>
      <c r="F254">
        <f t="shared" si="39"/>
        <v>-11800</v>
      </c>
      <c r="G254">
        <f t="shared" si="47"/>
        <v>1.3939999997091945E-2</v>
      </c>
      <c r="I254">
        <f t="shared" si="48"/>
        <v>1.3939999997091945E-2</v>
      </c>
      <c r="P254" s="11">
        <f t="shared" si="41"/>
        <v>-8.0352463141571354E-3</v>
      </c>
      <c r="Q254" s="2">
        <f t="shared" si="42"/>
        <v>26580.15</v>
      </c>
      <c r="R254">
        <f t="shared" si="49"/>
        <v>4.8291145044006625E-4</v>
      </c>
      <c r="S254" s="6">
        <f t="shared" si="46"/>
        <v>0.1</v>
      </c>
    </row>
    <row r="255" spans="1:41" ht="12.95" customHeight="1" x14ac:dyDescent="0.2">
      <c r="A255" s="27" t="s">
        <v>939</v>
      </c>
      <c r="B255" s="6" t="s">
        <v>363</v>
      </c>
      <c r="C255" s="32">
        <v>41605.283000000003</v>
      </c>
      <c r="D255" s="32" t="s">
        <v>391</v>
      </c>
      <c r="E255" s="17">
        <f t="shared" si="38"/>
        <v>-11793.99207927092</v>
      </c>
      <c r="F255">
        <f t="shared" si="39"/>
        <v>-11794</v>
      </c>
      <c r="G255">
        <f t="shared" si="47"/>
        <v>8.7631999995210208E-3</v>
      </c>
      <c r="I255">
        <f t="shared" si="48"/>
        <v>8.7631999995210208E-3</v>
      </c>
      <c r="P255" s="11">
        <f t="shared" si="41"/>
        <v>-8.0269779635219543E-3</v>
      </c>
      <c r="Q255" s="2">
        <f t="shared" si="42"/>
        <v>26586.783000000003</v>
      </c>
      <c r="R255">
        <f t="shared" si="49"/>
        <v>2.8191007603065396E-4</v>
      </c>
      <c r="S255" s="6">
        <f t="shared" si="46"/>
        <v>0.1</v>
      </c>
    </row>
    <row r="256" spans="1:41" ht="12.95" customHeight="1" x14ac:dyDescent="0.2">
      <c r="A256" s="27" t="s">
        <v>1053</v>
      </c>
      <c r="B256" s="6" t="s">
        <v>363</v>
      </c>
      <c r="C256" s="32">
        <v>41606.392</v>
      </c>
      <c r="D256" s="32" t="s">
        <v>391</v>
      </c>
      <c r="E256" s="17">
        <f t="shared" si="38"/>
        <v>-11792.989695604372</v>
      </c>
      <c r="F256">
        <f t="shared" si="39"/>
        <v>-11793</v>
      </c>
      <c r="G256">
        <f t="shared" si="47"/>
        <v>1.1400399998819921E-2</v>
      </c>
      <c r="I256">
        <f t="shared" si="48"/>
        <v>1.1400399998819921E-2</v>
      </c>
      <c r="P256" s="11">
        <f t="shared" si="41"/>
        <v>-8.0256003187804542E-3</v>
      </c>
      <c r="Q256" s="2">
        <f t="shared" si="42"/>
        <v>26587.892</v>
      </c>
      <c r="R256">
        <f t="shared" si="49"/>
        <v>3.7736948833940988E-4</v>
      </c>
      <c r="S256" s="6">
        <f t="shared" si="46"/>
        <v>0.1</v>
      </c>
    </row>
    <row r="257" spans="1:41" ht="12.95" customHeight="1" x14ac:dyDescent="0.2">
      <c r="A257" s="17" t="s">
        <v>185</v>
      </c>
      <c r="B257" s="6"/>
      <c r="C257" s="32">
        <v>41616.330999999998</v>
      </c>
      <c r="D257" s="32"/>
      <c r="E257">
        <f t="shared" si="38"/>
        <v>-11784.006204836245</v>
      </c>
      <c r="F257">
        <f t="shared" si="39"/>
        <v>-11784</v>
      </c>
      <c r="G257">
        <f t="shared" si="47"/>
        <v>-6.8648000014945865E-3</v>
      </c>
      <c r="I257">
        <f t="shared" si="48"/>
        <v>-6.8648000014945865E-3</v>
      </c>
      <c r="P257" s="11">
        <f t="shared" si="41"/>
        <v>-8.0132068350773113E-3</v>
      </c>
      <c r="Q257" s="2">
        <f t="shared" si="42"/>
        <v>26597.830999999998</v>
      </c>
      <c r="R257">
        <f t="shared" si="49"/>
        <v>1.3188382554195002E-6</v>
      </c>
      <c r="S257" s="6">
        <f t="shared" si="46"/>
        <v>0.1</v>
      </c>
      <c r="AK257">
        <v>11</v>
      </c>
      <c r="AM257" t="s">
        <v>174</v>
      </c>
      <c r="AO257" t="s">
        <v>164</v>
      </c>
    </row>
    <row r="258" spans="1:41" ht="12.95" customHeight="1" x14ac:dyDescent="0.2">
      <c r="A258" s="17" t="s">
        <v>185</v>
      </c>
      <c r="B258" s="6"/>
      <c r="C258" s="32">
        <v>41616.347000000002</v>
      </c>
      <c r="D258" s="32"/>
      <c r="E258">
        <f t="shared" si="38"/>
        <v>-11783.991743034021</v>
      </c>
      <c r="F258">
        <f t="shared" si="39"/>
        <v>-11784</v>
      </c>
      <c r="G258">
        <f t="shared" si="47"/>
        <v>9.1352000017650425E-3</v>
      </c>
      <c r="I258">
        <f t="shared" si="48"/>
        <v>9.1352000017650425E-3</v>
      </c>
      <c r="P258" s="11">
        <f t="shared" si="41"/>
        <v>-8.0132068350773113E-3</v>
      </c>
      <c r="Q258" s="2">
        <f t="shared" si="42"/>
        <v>26597.847000000002</v>
      </c>
      <c r="R258">
        <f t="shared" si="49"/>
        <v>2.9406785704186159E-4</v>
      </c>
      <c r="S258" s="6">
        <f t="shared" si="46"/>
        <v>0.1</v>
      </c>
      <c r="AK258">
        <v>12</v>
      </c>
      <c r="AM258" t="s">
        <v>177</v>
      </c>
      <c r="AO258" t="s">
        <v>164</v>
      </c>
    </row>
    <row r="259" spans="1:41" ht="12.95" customHeight="1" x14ac:dyDescent="0.2">
      <c r="A259" s="17" t="s">
        <v>185</v>
      </c>
      <c r="B259" s="6"/>
      <c r="C259" s="32">
        <v>41626.303999999996</v>
      </c>
      <c r="D259" s="32"/>
      <c r="E259">
        <f t="shared" si="38"/>
        <v>-11774.991982738396</v>
      </c>
      <c r="F259">
        <f t="shared" si="39"/>
        <v>-11775</v>
      </c>
      <c r="G259">
        <f t="shared" si="47"/>
        <v>8.8699999978416599E-3</v>
      </c>
      <c r="I259">
        <f t="shared" si="48"/>
        <v>8.8699999978416599E-3</v>
      </c>
      <c r="P259" s="11">
        <f t="shared" si="41"/>
        <v>-8.0008229255208348E-3</v>
      </c>
      <c r="Q259" s="2">
        <f t="shared" si="42"/>
        <v>26607.803999999996</v>
      </c>
      <c r="R259">
        <f t="shared" si="49"/>
        <v>2.8462466611145341E-4</v>
      </c>
      <c r="S259" s="6">
        <f t="shared" si="46"/>
        <v>0.1</v>
      </c>
      <c r="AK259">
        <v>11</v>
      </c>
      <c r="AM259" t="s">
        <v>174</v>
      </c>
      <c r="AO259" t="s">
        <v>164</v>
      </c>
    </row>
    <row r="260" spans="1:41" ht="12.95" customHeight="1" x14ac:dyDescent="0.2">
      <c r="A260" s="27" t="s">
        <v>939</v>
      </c>
      <c r="B260" s="6" t="s">
        <v>363</v>
      </c>
      <c r="C260" s="32">
        <v>41650.648000000001</v>
      </c>
      <c r="D260" s="32" t="s">
        <v>391</v>
      </c>
      <c r="E260" s="17">
        <f t="shared" si="38"/>
        <v>-11752.988350656764</v>
      </c>
      <c r="F260">
        <f t="shared" si="39"/>
        <v>-11753</v>
      </c>
      <c r="G260">
        <f t="shared" si="47"/>
        <v>1.2888400000520051E-2</v>
      </c>
      <c r="I260">
        <f t="shared" si="48"/>
        <v>1.2888400000520051E-2</v>
      </c>
      <c r="P260" s="11">
        <f t="shared" si="41"/>
        <v>-7.9705914525804705E-3</v>
      </c>
      <c r="Q260" s="2">
        <f t="shared" si="42"/>
        <v>26632.148000000001</v>
      </c>
      <c r="R260">
        <f t="shared" si="49"/>
        <v>4.3509752444052064E-4</v>
      </c>
      <c r="S260" s="6">
        <f t="shared" si="46"/>
        <v>0.1</v>
      </c>
    </row>
    <row r="261" spans="1:41" ht="12.95" customHeight="1" x14ac:dyDescent="0.2">
      <c r="A261" s="17" t="s">
        <v>188</v>
      </c>
      <c r="B261" s="6"/>
      <c r="C261" s="32">
        <v>41657.269</v>
      </c>
      <c r="D261" s="32"/>
      <c r="E261">
        <f t="shared" si="38"/>
        <v>-11747.003876124541</v>
      </c>
      <c r="F261">
        <f t="shared" si="39"/>
        <v>-11747</v>
      </c>
      <c r="G261">
        <f t="shared" si="47"/>
        <v>-4.2883999994955957E-3</v>
      </c>
      <c r="I261">
        <f t="shared" si="48"/>
        <v>-4.2883999994955957E-3</v>
      </c>
      <c r="P261" s="11">
        <f t="shared" si="41"/>
        <v>-7.9623564341596079E-3</v>
      </c>
      <c r="Q261" s="2">
        <f t="shared" si="42"/>
        <v>26638.769</v>
      </c>
      <c r="R261">
        <f t="shared" si="49"/>
        <v>1.3497955883809101E-5</v>
      </c>
      <c r="S261" s="6">
        <f t="shared" si="46"/>
        <v>0.1</v>
      </c>
      <c r="AK261">
        <v>10</v>
      </c>
      <c r="AM261" t="s">
        <v>174</v>
      </c>
      <c r="AO261" t="s">
        <v>164</v>
      </c>
    </row>
    <row r="262" spans="1:41" ht="12.95" customHeight="1" x14ac:dyDescent="0.2">
      <c r="A262" s="17" t="s">
        <v>321</v>
      </c>
      <c r="B262" s="6"/>
      <c r="C262" s="32">
        <v>41864.174200000001</v>
      </c>
      <c r="D262" s="32">
        <v>5.0000000000000001E-3</v>
      </c>
      <c r="E262">
        <f t="shared" si="38"/>
        <v>-11559.989996048313</v>
      </c>
      <c r="F262">
        <f t="shared" si="39"/>
        <v>-11560</v>
      </c>
      <c r="G262">
        <f t="shared" si="47"/>
        <v>1.1067999999795575E-2</v>
      </c>
      <c r="J262">
        <f>G262</f>
        <v>1.1067999999795575E-2</v>
      </c>
      <c r="P262" s="11">
        <f t="shared" si="41"/>
        <v>-7.7078313262605889E-3</v>
      </c>
      <c r="Q262" s="2">
        <f t="shared" si="42"/>
        <v>26845.674200000001</v>
      </c>
      <c r="R262">
        <f t="shared" si="49"/>
        <v>3.5253184198451201E-4</v>
      </c>
      <c r="S262" s="6">
        <f>S$17</f>
        <v>1</v>
      </c>
    </row>
    <row r="263" spans="1:41" ht="12.95" customHeight="1" x14ac:dyDescent="0.2">
      <c r="A263" s="27" t="s">
        <v>1079</v>
      </c>
      <c r="B263" s="6" t="s">
        <v>363</v>
      </c>
      <c r="C263" s="32">
        <v>41870.805</v>
      </c>
      <c r="D263" s="32" t="s">
        <v>391</v>
      </c>
      <c r="E263" s="17">
        <f t="shared" si="38"/>
        <v>-11553.996663662228</v>
      </c>
      <c r="F263">
        <f t="shared" si="39"/>
        <v>-11554</v>
      </c>
      <c r="G263">
        <f t="shared" si="47"/>
        <v>3.691199999593664E-3</v>
      </c>
      <c r="I263">
        <f t="shared" ref="I263:I281" si="50">G263</f>
        <v>3.691199999593664E-3</v>
      </c>
      <c r="P263" s="11">
        <f t="shared" si="41"/>
        <v>-7.6997331826772382E-3</v>
      </c>
      <c r="Q263" s="2">
        <f t="shared" si="42"/>
        <v>26852.305</v>
      </c>
      <c r="R263">
        <f t="shared" si="49"/>
        <v>1.2975335876296031E-4</v>
      </c>
      <c r="S263" s="6">
        <f t="shared" ref="S263:S281" si="51">S$16</f>
        <v>0.1</v>
      </c>
    </row>
    <row r="264" spans="1:41" ht="12.95" customHeight="1" x14ac:dyDescent="0.2">
      <c r="A264" s="17" t="s">
        <v>189</v>
      </c>
      <c r="B264" s="6"/>
      <c r="C264" s="32">
        <v>41877.447</v>
      </c>
      <c r="D264" s="32"/>
      <c r="E264">
        <f t="shared" si="38"/>
        <v>-11547.993208014586</v>
      </c>
      <c r="F264">
        <f t="shared" si="39"/>
        <v>-11548</v>
      </c>
      <c r="G264">
        <f t="shared" si="47"/>
        <v>7.514400000218302E-3</v>
      </c>
      <c r="I264">
        <f t="shared" si="50"/>
        <v>7.514400000218302E-3</v>
      </c>
      <c r="P264" s="11">
        <f t="shared" si="41"/>
        <v>-7.691639294270183E-3</v>
      </c>
      <c r="Q264" s="2">
        <f t="shared" si="42"/>
        <v>26858.947</v>
      </c>
      <c r="R264">
        <f t="shared" si="49"/>
        <v>2.3122363102552786E-4</v>
      </c>
      <c r="S264" s="6">
        <f t="shared" si="51"/>
        <v>0.1</v>
      </c>
      <c r="AK264">
        <v>10</v>
      </c>
      <c r="AM264" t="s">
        <v>177</v>
      </c>
      <c r="AO264" t="s">
        <v>164</v>
      </c>
    </row>
    <row r="265" spans="1:41" ht="12.95" customHeight="1" x14ac:dyDescent="0.2">
      <c r="A265" s="17" t="s">
        <v>189</v>
      </c>
      <c r="B265" s="6"/>
      <c r="C265" s="32">
        <v>41877.451999999997</v>
      </c>
      <c r="D265" s="32"/>
      <c r="E265">
        <f t="shared" si="38"/>
        <v>-11547.988688701394</v>
      </c>
      <c r="F265">
        <f t="shared" si="39"/>
        <v>-11548</v>
      </c>
      <c r="G265">
        <f t="shared" si="47"/>
        <v>1.2514399997598957E-2</v>
      </c>
      <c r="I265">
        <f t="shared" si="50"/>
        <v>1.2514399997598957E-2</v>
      </c>
      <c r="P265" s="11">
        <f t="shared" si="41"/>
        <v>-7.691639294270183E-3</v>
      </c>
      <c r="Q265" s="2">
        <f t="shared" si="42"/>
        <v>26858.951999999997</v>
      </c>
      <c r="R265">
        <f t="shared" si="49"/>
        <v>4.082840238645596E-4</v>
      </c>
      <c r="S265" s="6">
        <f t="shared" si="51"/>
        <v>0.1</v>
      </c>
      <c r="AK265">
        <v>10</v>
      </c>
      <c r="AM265" t="s">
        <v>162</v>
      </c>
      <c r="AO265" t="s">
        <v>164</v>
      </c>
    </row>
    <row r="266" spans="1:41" ht="12.95" customHeight="1" x14ac:dyDescent="0.2">
      <c r="A266" s="27" t="s">
        <v>1079</v>
      </c>
      <c r="B266" s="6" t="s">
        <v>363</v>
      </c>
      <c r="C266" s="32">
        <v>41890.722999999998</v>
      </c>
      <c r="D266" s="32" t="s">
        <v>391</v>
      </c>
      <c r="E266" s="17">
        <f t="shared" si="38"/>
        <v>-11535.993527620418</v>
      </c>
      <c r="F266">
        <f t="shared" si="39"/>
        <v>-11536</v>
      </c>
      <c r="G266">
        <f t="shared" si="47"/>
        <v>7.1607999998377636E-3</v>
      </c>
      <c r="I266">
        <f t="shared" si="50"/>
        <v>7.1607999998377636E-3</v>
      </c>
      <c r="P266" s="11">
        <f t="shared" si="41"/>
        <v>-7.6754642829849583E-3</v>
      </c>
      <c r="Q266" s="2">
        <f t="shared" si="42"/>
        <v>26872.222999999998</v>
      </c>
      <c r="R266">
        <f t="shared" si="49"/>
        <v>2.2011473786976121E-4</v>
      </c>
      <c r="S266" s="6">
        <f t="shared" si="51"/>
        <v>0.1</v>
      </c>
    </row>
    <row r="267" spans="1:41" ht="12.95" customHeight="1" x14ac:dyDescent="0.2">
      <c r="A267" s="17" t="s">
        <v>190</v>
      </c>
      <c r="B267" s="6"/>
      <c r="C267" s="32">
        <v>41918.379999999997</v>
      </c>
      <c r="D267" s="32"/>
      <c r="E267">
        <f t="shared" si="38"/>
        <v>-11510.99539861608</v>
      </c>
      <c r="F267">
        <f t="shared" si="39"/>
        <v>-11511</v>
      </c>
      <c r="G267">
        <f t="shared" si="47"/>
        <v>5.0907999975606799E-3</v>
      </c>
      <c r="I267">
        <f t="shared" si="50"/>
        <v>5.0907999975606799E-3</v>
      </c>
      <c r="P267" s="11">
        <f t="shared" si="41"/>
        <v>-7.6418210100028744E-3</v>
      </c>
      <c r="Q267" s="2">
        <f t="shared" si="42"/>
        <v>26899.879999999997</v>
      </c>
      <c r="R267">
        <f t="shared" si="49"/>
        <v>1.6211963772224872E-4</v>
      </c>
      <c r="S267" s="6">
        <f t="shared" si="51"/>
        <v>0.1</v>
      </c>
      <c r="AK267">
        <v>8</v>
      </c>
      <c r="AM267" t="s">
        <v>174</v>
      </c>
      <c r="AO267" t="s">
        <v>164</v>
      </c>
    </row>
    <row r="268" spans="1:41" ht="12.95" customHeight="1" x14ac:dyDescent="0.2">
      <c r="A268" s="17" t="s">
        <v>190</v>
      </c>
      <c r="B268" s="6"/>
      <c r="C268" s="32">
        <v>41918.383999999998</v>
      </c>
      <c r="D268" s="32"/>
      <c r="E268">
        <f t="shared" si="38"/>
        <v>-11510.991783165524</v>
      </c>
      <c r="F268">
        <f t="shared" si="39"/>
        <v>-11511</v>
      </c>
      <c r="G268">
        <f t="shared" si="47"/>
        <v>9.0907999983755872E-3</v>
      </c>
      <c r="I268">
        <f t="shared" si="50"/>
        <v>9.0907999983755872E-3</v>
      </c>
      <c r="P268" s="11">
        <f t="shared" si="41"/>
        <v>-7.6418210100028744E-3</v>
      </c>
      <c r="Q268" s="2">
        <f t="shared" si="42"/>
        <v>26899.883999999998</v>
      </c>
      <c r="R268">
        <f t="shared" si="49"/>
        <v>2.7998060581002821E-4</v>
      </c>
      <c r="S268" s="6">
        <f t="shared" si="51"/>
        <v>0.1</v>
      </c>
      <c r="AK268">
        <v>9</v>
      </c>
      <c r="AM268" t="s">
        <v>168</v>
      </c>
      <c r="AO268" t="s">
        <v>164</v>
      </c>
    </row>
    <row r="269" spans="1:41" ht="12.95" customHeight="1" x14ac:dyDescent="0.2">
      <c r="A269" s="17" t="s">
        <v>301</v>
      </c>
      <c r="B269" s="6"/>
      <c r="C269" s="32">
        <v>41918.383999999998</v>
      </c>
      <c r="D269" s="32" t="s">
        <v>303</v>
      </c>
      <c r="E269">
        <f t="shared" si="38"/>
        <v>-11510.991783165524</v>
      </c>
      <c r="F269">
        <f t="shared" si="39"/>
        <v>-11511</v>
      </c>
      <c r="G269">
        <f t="shared" si="47"/>
        <v>9.0907999983755872E-3</v>
      </c>
      <c r="I269">
        <f t="shared" si="50"/>
        <v>9.0907999983755872E-3</v>
      </c>
      <c r="P269" s="11">
        <f t="shared" si="41"/>
        <v>-7.6418210100028744E-3</v>
      </c>
      <c r="Q269" s="2">
        <f t="shared" si="42"/>
        <v>26899.883999999998</v>
      </c>
      <c r="R269">
        <f t="shared" si="49"/>
        <v>2.7998060581002821E-4</v>
      </c>
      <c r="S269" s="6">
        <f t="shared" si="51"/>
        <v>0.1</v>
      </c>
    </row>
    <row r="270" spans="1:41" ht="12.95" customHeight="1" x14ac:dyDescent="0.2">
      <c r="A270" s="17" t="s">
        <v>190</v>
      </c>
      <c r="B270" s="6"/>
      <c r="C270" s="32">
        <v>41918.385000000002</v>
      </c>
      <c r="D270" s="32"/>
      <c r="E270">
        <f t="shared" si="38"/>
        <v>-11510.990879302883</v>
      </c>
      <c r="F270">
        <f t="shared" si="39"/>
        <v>-11511</v>
      </c>
      <c r="G270">
        <f t="shared" si="47"/>
        <v>1.0090800002217293E-2</v>
      </c>
      <c r="I270">
        <f t="shared" si="50"/>
        <v>1.0090800002217293E-2</v>
      </c>
      <c r="P270" s="11">
        <f t="shared" si="41"/>
        <v>-7.6418210100028744E-3</v>
      </c>
      <c r="Q270" s="2">
        <f t="shared" si="42"/>
        <v>26899.885000000002</v>
      </c>
      <c r="R270">
        <f t="shared" si="49"/>
        <v>3.1444584796303215E-4</v>
      </c>
      <c r="S270" s="6">
        <f t="shared" si="51"/>
        <v>0.1</v>
      </c>
      <c r="AK270">
        <v>7</v>
      </c>
      <c r="AM270" t="s">
        <v>162</v>
      </c>
      <c r="AO270" t="s">
        <v>164</v>
      </c>
    </row>
    <row r="271" spans="1:41" ht="12.95" customHeight="1" x14ac:dyDescent="0.2">
      <c r="A271" s="17" t="s">
        <v>190</v>
      </c>
      <c r="B271" s="6"/>
      <c r="C271" s="32">
        <v>41918.392</v>
      </c>
      <c r="D271" s="32"/>
      <c r="E271">
        <f t="shared" si="38"/>
        <v>-11510.984552264412</v>
      </c>
      <c r="F271">
        <f t="shared" si="39"/>
        <v>-11511</v>
      </c>
      <c r="G271">
        <f t="shared" si="47"/>
        <v>1.7090800000005402E-2</v>
      </c>
      <c r="I271">
        <f t="shared" si="50"/>
        <v>1.7090800000005402E-2</v>
      </c>
      <c r="P271" s="11">
        <f t="shared" si="41"/>
        <v>-7.6418210100028744E-3</v>
      </c>
      <c r="Q271" s="2">
        <f t="shared" si="42"/>
        <v>26899.892</v>
      </c>
      <c r="R271">
        <f t="shared" si="49"/>
        <v>6.1170254202470278E-4</v>
      </c>
      <c r="S271" s="6">
        <f t="shared" si="51"/>
        <v>0.1</v>
      </c>
      <c r="AK271">
        <v>11</v>
      </c>
      <c r="AM271" t="s">
        <v>177</v>
      </c>
      <c r="AO271" t="s">
        <v>164</v>
      </c>
    </row>
    <row r="272" spans="1:41" ht="12.95" customHeight="1" x14ac:dyDescent="0.2">
      <c r="A272" s="17" t="s">
        <v>190</v>
      </c>
      <c r="B272" s="6"/>
      <c r="C272" s="32">
        <v>41928.341999999997</v>
      </c>
      <c r="D272" s="32"/>
      <c r="E272">
        <f t="shared" si="38"/>
        <v>-11501.991119007258</v>
      </c>
      <c r="F272">
        <f t="shared" si="39"/>
        <v>-11502</v>
      </c>
      <c r="G272">
        <f t="shared" si="47"/>
        <v>9.8255999982939102E-3</v>
      </c>
      <c r="I272">
        <f t="shared" si="50"/>
        <v>9.8255999982939102E-3</v>
      </c>
      <c r="P272" s="11">
        <f t="shared" si="41"/>
        <v>-7.6297275162285818E-3</v>
      </c>
      <c r="Q272" s="2">
        <f t="shared" si="42"/>
        <v>26909.841999999997</v>
      </c>
      <c r="R272">
        <f t="shared" si="49"/>
        <v>3.04688458639246E-4</v>
      </c>
      <c r="S272" s="6">
        <f t="shared" si="51"/>
        <v>0.1</v>
      </c>
      <c r="AK272">
        <v>11</v>
      </c>
      <c r="AM272" t="s">
        <v>177</v>
      </c>
      <c r="AO272" t="s">
        <v>164</v>
      </c>
    </row>
    <row r="273" spans="1:41" ht="12.95" customHeight="1" x14ac:dyDescent="0.2">
      <c r="A273" s="17" t="s">
        <v>190</v>
      </c>
      <c r="B273" s="6"/>
      <c r="C273" s="32">
        <v>41939.409</v>
      </c>
      <c r="D273" s="32"/>
      <c r="E273">
        <f t="shared" si="38"/>
        <v>-11491.988071182437</v>
      </c>
      <c r="F273">
        <f t="shared" si="39"/>
        <v>-11492</v>
      </c>
      <c r="G273">
        <f t="shared" si="47"/>
        <v>1.3197599997511134E-2</v>
      </c>
      <c r="I273">
        <f t="shared" si="50"/>
        <v>1.3197599997511134E-2</v>
      </c>
      <c r="P273" s="11">
        <f t="shared" si="41"/>
        <v>-7.6163015298612571E-3</v>
      </c>
      <c r="Q273" s="2">
        <f t="shared" si="42"/>
        <v>26920.909</v>
      </c>
      <c r="R273">
        <f t="shared" si="49"/>
        <v>4.3321849679115479E-4</v>
      </c>
      <c r="S273" s="6">
        <f t="shared" si="51"/>
        <v>0.1</v>
      </c>
      <c r="AK273">
        <v>14</v>
      </c>
      <c r="AM273" t="s">
        <v>177</v>
      </c>
      <c r="AO273" t="s">
        <v>164</v>
      </c>
    </row>
    <row r="274" spans="1:41" ht="12.95" customHeight="1" x14ac:dyDescent="0.2">
      <c r="A274" s="27" t="s">
        <v>1079</v>
      </c>
      <c r="B274" s="6" t="s">
        <v>363</v>
      </c>
      <c r="C274" s="32">
        <v>41941.616000000002</v>
      </c>
      <c r="D274" s="32" t="s">
        <v>391</v>
      </c>
      <c r="E274" s="17">
        <f t="shared" si="38"/>
        <v>-11489.993246338361</v>
      </c>
      <c r="F274">
        <f t="shared" si="39"/>
        <v>-11490</v>
      </c>
      <c r="G274">
        <f t="shared" si="47"/>
        <v>7.4720000047818758E-3</v>
      </c>
      <c r="I274">
        <f t="shared" si="50"/>
        <v>7.4720000047818758E-3</v>
      </c>
      <c r="P274" s="11">
        <f t="shared" si="41"/>
        <v>-7.6136177509798907E-3</v>
      </c>
      <c r="Q274" s="2">
        <f t="shared" si="42"/>
        <v>26923.116000000002</v>
      </c>
      <c r="R274">
        <f t="shared" si="49"/>
        <v>2.2757586307295467E-4</v>
      </c>
      <c r="S274" s="6">
        <f t="shared" si="51"/>
        <v>0.1</v>
      </c>
    </row>
    <row r="275" spans="1:41" ht="12.95" customHeight="1" x14ac:dyDescent="0.2">
      <c r="A275" s="17" t="s">
        <v>191</v>
      </c>
      <c r="B275" s="6"/>
      <c r="C275" s="32">
        <v>41959.326999999997</v>
      </c>
      <c r="D275" s="32"/>
      <c r="E275">
        <f t="shared" si="38"/>
        <v>-11473.984935140628</v>
      </c>
      <c r="F275">
        <f t="shared" si="39"/>
        <v>-11474</v>
      </c>
      <c r="G275">
        <f t="shared" si="47"/>
        <v>1.6667199997755233E-2</v>
      </c>
      <c r="I275">
        <f t="shared" si="50"/>
        <v>1.6667199997755233E-2</v>
      </c>
      <c r="P275" s="11">
        <f t="shared" si="41"/>
        <v>-7.5921645406341453E-3</v>
      </c>
      <c r="Q275" s="2">
        <f t="shared" si="42"/>
        <v>26940.826999999997</v>
      </c>
      <c r="R275">
        <f t="shared" si="49"/>
        <v>5.8851676780646422E-4</v>
      </c>
      <c r="S275" s="6">
        <f t="shared" si="51"/>
        <v>0.1</v>
      </c>
      <c r="AK275">
        <v>7</v>
      </c>
      <c r="AM275" t="s">
        <v>162</v>
      </c>
      <c r="AO275" t="s">
        <v>164</v>
      </c>
    </row>
    <row r="276" spans="1:41" ht="12.95" customHeight="1" x14ac:dyDescent="0.2">
      <c r="A276" s="27" t="s">
        <v>1079</v>
      </c>
      <c r="B276" s="6" t="s">
        <v>363</v>
      </c>
      <c r="C276" s="32">
        <v>41961.53</v>
      </c>
      <c r="D276" s="32" t="s">
        <v>391</v>
      </c>
      <c r="E276" s="17">
        <f t="shared" si="38"/>
        <v>-11471.993725747107</v>
      </c>
      <c r="F276">
        <f t="shared" si="39"/>
        <v>-11472</v>
      </c>
      <c r="G276">
        <f t="shared" si="47"/>
        <v>6.9415999969351105E-3</v>
      </c>
      <c r="I276">
        <f t="shared" si="50"/>
        <v>6.9415999969351105E-3</v>
      </c>
      <c r="P276" s="11">
        <f t="shared" si="41"/>
        <v>-7.5894850169290753E-3</v>
      </c>
      <c r="Q276" s="2">
        <f t="shared" si="42"/>
        <v>26943.03</v>
      </c>
      <c r="R276">
        <f t="shared" si="49"/>
        <v>2.1115243168014835E-4</v>
      </c>
      <c r="S276" s="6">
        <f t="shared" si="51"/>
        <v>0.1</v>
      </c>
    </row>
    <row r="277" spans="1:41" ht="12.95" customHeight="1" x14ac:dyDescent="0.2">
      <c r="A277" s="27" t="s">
        <v>1079</v>
      </c>
      <c r="B277" s="6" t="s">
        <v>363</v>
      </c>
      <c r="C277" s="32">
        <v>41972.597000000002</v>
      </c>
      <c r="D277" s="32" t="s">
        <v>391</v>
      </c>
      <c r="E277" s="17">
        <f t="shared" ref="E277:E340" si="52">+(C277-C$7)/C$8</f>
        <v>-11461.990677922286</v>
      </c>
      <c r="F277">
        <f t="shared" ref="F277:F340" si="53">ROUND(2*E277,0)/2</f>
        <v>-11462</v>
      </c>
      <c r="G277">
        <f t="shared" si="47"/>
        <v>1.0313600003428292E-2</v>
      </c>
      <c r="I277">
        <f t="shared" si="50"/>
        <v>1.0313600003428292E-2</v>
      </c>
      <c r="P277" s="11">
        <f t="shared" ref="P277:P340" si="54">D$11+D$12*F277+D$13*F277^2</f>
        <v>-7.5760944903642156E-3</v>
      </c>
      <c r="Q277" s="2">
        <f t="shared" ref="Q277:Q340" si="55">+C277-15018.5</f>
        <v>26954.097000000002</v>
      </c>
      <c r="R277">
        <f t="shared" si="49"/>
        <v>3.2004116908123E-4</v>
      </c>
      <c r="S277" s="6">
        <f t="shared" si="51"/>
        <v>0.1</v>
      </c>
    </row>
    <row r="278" spans="1:41" ht="12.95" customHeight="1" x14ac:dyDescent="0.2">
      <c r="A278" s="27" t="s">
        <v>1079</v>
      </c>
      <c r="B278" s="6" t="s">
        <v>363</v>
      </c>
      <c r="C278" s="32">
        <v>41982.552000000003</v>
      </c>
      <c r="D278" s="32" t="s">
        <v>391</v>
      </c>
      <c r="E278" s="17">
        <f t="shared" si="52"/>
        <v>-11452.992725351934</v>
      </c>
      <c r="F278">
        <f t="shared" si="53"/>
        <v>-11453</v>
      </c>
      <c r="G278">
        <f t="shared" si="47"/>
        <v>8.0483999990974553E-3</v>
      </c>
      <c r="I278">
        <f t="shared" si="50"/>
        <v>8.0483999990974553E-3</v>
      </c>
      <c r="P278" s="11">
        <f t="shared" si="54"/>
        <v>-7.5640531224995455E-3</v>
      </c>
      <c r="Q278" s="2">
        <f t="shared" si="55"/>
        <v>26964.052000000003</v>
      </c>
      <c r="R278">
        <f t="shared" si="49"/>
        <v>2.4374869247406397E-4</v>
      </c>
      <c r="S278" s="6">
        <f t="shared" si="51"/>
        <v>0.1</v>
      </c>
    </row>
    <row r="279" spans="1:41" ht="12.95" customHeight="1" x14ac:dyDescent="0.2">
      <c r="A279" s="17" t="s">
        <v>192</v>
      </c>
      <c r="B279" s="6"/>
      <c r="C279" s="32">
        <v>42139.652999999998</v>
      </c>
      <c r="D279" s="32"/>
      <c r="E279">
        <f t="shared" si="52"/>
        <v>-11310.995000916519</v>
      </c>
      <c r="F279">
        <f t="shared" si="53"/>
        <v>-11311</v>
      </c>
      <c r="G279">
        <f t="shared" si="47"/>
        <v>5.5307999937213026E-3</v>
      </c>
      <c r="I279">
        <f t="shared" si="50"/>
        <v>5.5307999937213026E-3</v>
      </c>
      <c r="P279" s="11">
        <f t="shared" si="54"/>
        <v>-7.3753343113310303E-3</v>
      </c>
      <c r="Q279" s="2">
        <f t="shared" si="55"/>
        <v>27121.152999999998</v>
      </c>
      <c r="R279">
        <f t="shared" si="49"/>
        <v>1.665683027000487E-4</v>
      </c>
      <c r="S279" s="6">
        <f t="shared" si="51"/>
        <v>0.1</v>
      </c>
      <c r="AK279">
        <v>12</v>
      </c>
      <c r="AM279" t="s">
        <v>162</v>
      </c>
      <c r="AO279" t="s">
        <v>164</v>
      </c>
    </row>
    <row r="280" spans="1:41" ht="12.95" customHeight="1" x14ac:dyDescent="0.2">
      <c r="A280" s="17" t="s">
        <v>194</v>
      </c>
      <c r="B280" s="6"/>
      <c r="C280" s="32">
        <v>42200.514999999999</v>
      </c>
      <c r="D280" s="32"/>
      <c r="E280">
        <f t="shared" si="52"/>
        <v>-11255.984112987169</v>
      </c>
      <c r="F280">
        <f t="shared" si="53"/>
        <v>-11256</v>
      </c>
      <c r="G280">
        <f t="shared" si="47"/>
        <v>1.7576799997186754E-2</v>
      </c>
      <c r="I280">
        <f t="shared" si="50"/>
        <v>1.7576799997186754E-2</v>
      </c>
      <c r="P280" s="11">
        <f t="shared" si="54"/>
        <v>-7.3028793420788782E-3</v>
      </c>
      <c r="Q280" s="2">
        <f t="shared" si="55"/>
        <v>27182.014999999999</v>
      </c>
      <c r="R280">
        <f t="shared" si="49"/>
        <v>6.1899844402468112E-4</v>
      </c>
      <c r="S280" s="6">
        <f t="shared" si="51"/>
        <v>0.1</v>
      </c>
      <c r="AJ280" t="s">
        <v>193</v>
      </c>
      <c r="AK280">
        <v>11</v>
      </c>
      <c r="AM280" t="s">
        <v>162</v>
      </c>
      <c r="AO280" t="s">
        <v>164</v>
      </c>
    </row>
    <row r="281" spans="1:41" ht="12.95" customHeight="1" x14ac:dyDescent="0.2">
      <c r="A281" s="17" t="s">
        <v>194</v>
      </c>
      <c r="B281" s="6"/>
      <c r="C281" s="32">
        <v>42220.415999999997</v>
      </c>
      <c r="D281" s="32"/>
      <c r="E281">
        <f t="shared" si="52"/>
        <v>-11237.99634261022</v>
      </c>
      <c r="F281">
        <f t="shared" si="53"/>
        <v>-11238</v>
      </c>
      <c r="G281">
        <f t="shared" si="47"/>
        <v>4.0463999976054765E-3</v>
      </c>
      <c r="I281">
        <f t="shared" si="50"/>
        <v>4.0463999976054765E-3</v>
      </c>
      <c r="P281" s="11">
        <f t="shared" si="54"/>
        <v>-7.2792444636546631E-3</v>
      </c>
      <c r="Q281" s="2">
        <f t="shared" si="55"/>
        <v>27201.915999999997</v>
      </c>
      <c r="R281">
        <f t="shared" si="49"/>
        <v>1.2827022246287249E-4</v>
      </c>
      <c r="S281" s="6">
        <f t="shared" si="51"/>
        <v>0.1</v>
      </c>
      <c r="AJ281" t="s">
        <v>193</v>
      </c>
      <c r="AK281">
        <v>6</v>
      </c>
      <c r="AM281" t="s">
        <v>162</v>
      </c>
      <c r="AO281" t="s">
        <v>164</v>
      </c>
    </row>
    <row r="282" spans="1:41" ht="12.95" customHeight="1" x14ac:dyDescent="0.2">
      <c r="A282" s="17" t="s">
        <v>321</v>
      </c>
      <c r="B282" s="6"/>
      <c r="C282" s="32">
        <v>42229.272299999997</v>
      </c>
      <c r="D282" s="32">
        <v>5.0000000000000001E-3</v>
      </c>
      <c r="E282">
        <f t="shared" si="52"/>
        <v>-11229.991463921242</v>
      </c>
      <c r="F282">
        <f t="shared" si="53"/>
        <v>-11230</v>
      </c>
      <c r="G282">
        <f t="shared" si="47"/>
        <v>9.4439999957103282E-3</v>
      </c>
      <c r="J282">
        <f>G282</f>
        <v>9.4439999957103282E-3</v>
      </c>
      <c r="P282" s="11">
        <f t="shared" si="54"/>
        <v>-7.2687523659754208E-3</v>
      </c>
      <c r="Q282" s="2">
        <f t="shared" si="55"/>
        <v>27210.772299999997</v>
      </c>
      <c r="R282">
        <f t="shared" si="49"/>
        <v>2.7931609150303258E-4</v>
      </c>
      <c r="S282" s="6">
        <f>S$17</f>
        <v>1</v>
      </c>
    </row>
    <row r="283" spans="1:41" ht="12.95" customHeight="1" x14ac:dyDescent="0.2">
      <c r="A283" s="17" t="s">
        <v>194</v>
      </c>
      <c r="B283" s="6"/>
      <c r="C283" s="32">
        <v>42251.402000000002</v>
      </c>
      <c r="D283" s="32"/>
      <c r="E283">
        <f t="shared" si="52"/>
        <v>-11209.989254880948</v>
      </c>
      <c r="F283">
        <f t="shared" si="53"/>
        <v>-11210</v>
      </c>
      <c r="G283">
        <f t="shared" si="47"/>
        <v>1.1888000000908505E-2</v>
      </c>
      <c r="I283">
        <f t="shared" ref="I283:I293" si="56">G283</f>
        <v>1.1888000000908505E-2</v>
      </c>
      <c r="P283" s="11">
        <f t="shared" si="54"/>
        <v>-7.2425552175929492E-3</v>
      </c>
      <c r="Q283" s="2">
        <f t="shared" si="55"/>
        <v>27232.902000000002</v>
      </c>
      <c r="R283">
        <f t="shared" si="49"/>
        <v>3.6597814296813319E-4</v>
      </c>
      <c r="S283" s="6">
        <f t="shared" ref="S283:S293" si="57">S$16</f>
        <v>0.1</v>
      </c>
      <c r="AJ283" t="s">
        <v>193</v>
      </c>
      <c r="AK283">
        <v>8</v>
      </c>
      <c r="AM283" t="s">
        <v>174</v>
      </c>
      <c r="AO283" t="s">
        <v>164</v>
      </c>
    </row>
    <row r="284" spans="1:41" ht="12.95" customHeight="1" x14ac:dyDescent="0.2">
      <c r="A284" s="17" t="s">
        <v>195</v>
      </c>
      <c r="B284" s="6"/>
      <c r="C284" s="32">
        <v>42302.311000000002</v>
      </c>
      <c r="D284" s="32"/>
      <c r="E284">
        <f t="shared" si="52"/>
        <v>-11163.974511796672</v>
      </c>
      <c r="F284">
        <f t="shared" si="53"/>
        <v>-11164</v>
      </c>
      <c r="G284">
        <f t="shared" si="47"/>
        <v>2.8199200001836289E-2</v>
      </c>
      <c r="I284">
        <f t="shared" si="56"/>
        <v>2.8199200001836289E-2</v>
      </c>
      <c r="P284" s="11">
        <f t="shared" si="54"/>
        <v>-7.1824812029137345E-3</v>
      </c>
      <c r="Q284" s="2">
        <f t="shared" si="55"/>
        <v>27283.811000000002</v>
      </c>
      <c r="R284">
        <f t="shared" si="49"/>
        <v>1.2518633648745609E-3</v>
      </c>
      <c r="S284" s="6">
        <f t="shared" si="57"/>
        <v>0.1</v>
      </c>
      <c r="AJ284" t="s">
        <v>193</v>
      </c>
      <c r="AK284">
        <v>8</v>
      </c>
      <c r="AM284" t="s">
        <v>174</v>
      </c>
      <c r="AO284" t="s">
        <v>164</v>
      </c>
    </row>
    <row r="285" spans="1:41" ht="12.95" customHeight="1" x14ac:dyDescent="0.2">
      <c r="A285" s="17" t="s">
        <v>195</v>
      </c>
      <c r="B285" s="6"/>
      <c r="C285" s="32">
        <v>42303.396000000001</v>
      </c>
      <c r="D285" s="32"/>
      <c r="E285">
        <f t="shared" si="52"/>
        <v>-11162.993820833455</v>
      </c>
      <c r="F285">
        <f t="shared" si="53"/>
        <v>-11163</v>
      </c>
      <c r="G285">
        <f t="shared" si="47"/>
        <v>6.8363999962457456E-3</v>
      </c>
      <c r="I285">
        <f t="shared" si="56"/>
        <v>6.8363999962457456E-3</v>
      </c>
      <c r="P285" s="11">
        <f t="shared" si="54"/>
        <v>-7.1811780237574091E-3</v>
      </c>
      <c r="Q285" s="2">
        <f t="shared" si="55"/>
        <v>27284.896000000001</v>
      </c>
      <c r="R285">
        <f t="shared" si="49"/>
        <v>1.9649249354687556E-4</v>
      </c>
      <c r="S285" s="6">
        <f t="shared" si="57"/>
        <v>0.1</v>
      </c>
      <c r="AJ285" t="s">
        <v>193</v>
      </c>
      <c r="AK285">
        <v>14</v>
      </c>
      <c r="AM285" t="s">
        <v>177</v>
      </c>
      <c r="AO285" t="s">
        <v>164</v>
      </c>
    </row>
    <row r="286" spans="1:41" ht="12.95" customHeight="1" x14ac:dyDescent="0.2">
      <c r="A286" s="17" t="s">
        <v>195</v>
      </c>
      <c r="B286" s="6"/>
      <c r="C286" s="32">
        <v>42303.398999999998</v>
      </c>
      <c r="D286" s="32"/>
      <c r="E286">
        <f t="shared" si="52"/>
        <v>-11162.991109245542</v>
      </c>
      <c r="F286">
        <f t="shared" si="53"/>
        <v>-11163</v>
      </c>
      <c r="G286">
        <f t="shared" si="47"/>
        <v>9.8363999932189472E-3</v>
      </c>
      <c r="I286">
        <f t="shared" si="56"/>
        <v>9.8363999932189472E-3</v>
      </c>
      <c r="P286" s="11">
        <f t="shared" si="54"/>
        <v>-7.1811780237574091E-3</v>
      </c>
      <c r="Q286" s="2">
        <f t="shared" si="55"/>
        <v>27284.898999999998</v>
      </c>
      <c r="R286">
        <f t="shared" si="49"/>
        <v>2.8959796156387692E-4</v>
      </c>
      <c r="S286" s="6">
        <f t="shared" si="57"/>
        <v>0.1</v>
      </c>
      <c r="AJ286" t="s">
        <v>193</v>
      </c>
      <c r="AK286">
        <v>8</v>
      </c>
      <c r="AM286" t="s">
        <v>168</v>
      </c>
      <c r="AO286" t="s">
        <v>164</v>
      </c>
    </row>
    <row r="287" spans="1:41" ht="12.95" customHeight="1" x14ac:dyDescent="0.2">
      <c r="A287" s="17" t="s">
        <v>195</v>
      </c>
      <c r="B287" s="6"/>
      <c r="C287" s="32">
        <v>42303.408000000003</v>
      </c>
      <c r="D287" s="32"/>
      <c r="E287">
        <f t="shared" si="52"/>
        <v>-11162.982974481787</v>
      </c>
      <c r="F287">
        <f t="shared" si="53"/>
        <v>-11163</v>
      </c>
      <c r="G287">
        <f t="shared" si="47"/>
        <v>1.8836399998690467E-2</v>
      </c>
      <c r="I287">
        <f t="shared" si="56"/>
        <v>1.8836399998690467E-2</v>
      </c>
      <c r="P287" s="11">
        <f t="shared" si="54"/>
        <v>-7.1811780237574091E-3</v>
      </c>
      <c r="Q287" s="2">
        <f t="shared" si="55"/>
        <v>27284.908000000003</v>
      </c>
      <c r="R287">
        <f t="shared" si="49"/>
        <v>6.7691436615416279E-4</v>
      </c>
      <c r="S287" s="6">
        <f t="shared" si="57"/>
        <v>0.1</v>
      </c>
      <c r="AJ287" t="s">
        <v>193</v>
      </c>
      <c r="AK287">
        <v>6</v>
      </c>
      <c r="AM287" t="s">
        <v>162</v>
      </c>
      <c r="AO287" t="s">
        <v>164</v>
      </c>
    </row>
    <row r="288" spans="1:41" ht="12.95" customHeight="1" x14ac:dyDescent="0.2">
      <c r="A288" s="17" t="s">
        <v>196</v>
      </c>
      <c r="B288" s="6"/>
      <c r="C288" s="32">
        <v>42305.612000000001</v>
      </c>
      <c r="D288" s="32"/>
      <c r="E288">
        <f t="shared" si="52"/>
        <v>-11160.990861225629</v>
      </c>
      <c r="F288">
        <f t="shared" si="53"/>
        <v>-11161</v>
      </c>
      <c r="G288">
        <f t="shared" si="47"/>
        <v>1.011080000171205E-2</v>
      </c>
      <c r="I288">
        <f t="shared" si="56"/>
        <v>1.011080000171205E-2</v>
      </c>
      <c r="P288" s="11">
        <f t="shared" si="54"/>
        <v>-7.1785720200427811E-3</v>
      </c>
      <c r="Q288" s="2">
        <f t="shared" si="55"/>
        <v>27287.112000000001</v>
      </c>
      <c r="R288">
        <f t="shared" si="49"/>
        <v>2.9892238490663876E-4</v>
      </c>
      <c r="S288" s="6">
        <f t="shared" si="57"/>
        <v>0.1</v>
      </c>
      <c r="AJ288" t="s">
        <v>193</v>
      </c>
      <c r="AO288" t="s">
        <v>197</v>
      </c>
    </row>
    <row r="289" spans="1:41" ht="12.95" customHeight="1" x14ac:dyDescent="0.2">
      <c r="A289" s="17" t="s">
        <v>196</v>
      </c>
      <c r="B289" s="6"/>
      <c r="C289" s="32">
        <v>42306.726999999999</v>
      </c>
      <c r="D289" s="32"/>
      <c r="E289">
        <f t="shared" si="52"/>
        <v>-11159.983054383247</v>
      </c>
      <c r="F289">
        <f t="shared" si="53"/>
        <v>-11160</v>
      </c>
      <c r="G289">
        <f t="shared" si="47"/>
        <v>1.8748000002233312E-2</v>
      </c>
      <c r="I289">
        <f t="shared" si="56"/>
        <v>1.8748000002233312E-2</v>
      </c>
      <c r="P289" s="11">
        <f t="shared" si="54"/>
        <v>-7.1772691954844802E-3</v>
      </c>
      <c r="Q289" s="2">
        <f t="shared" si="55"/>
        <v>27288.226999999999</v>
      </c>
      <c r="R289">
        <f t="shared" si="49"/>
        <v>6.7211958297413489E-4</v>
      </c>
      <c r="S289" s="6">
        <f t="shared" si="57"/>
        <v>0.1</v>
      </c>
      <c r="AJ289" t="s">
        <v>193</v>
      </c>
      <c r="AO289" t="s">
        <v>197</v>
      </c>
    </row>
    <row r="290" spans="1:41" ht="12.95" customHeight="1" x14ac:dyDescent="0.2">
      <c r="A290" s="17" t="s">
        <v>198</v>
      </c>
      <c r="B290" s="6"/>
      <c r="C290" s="32">
        <v>42375.303</v>
      </c>
      <c r="D290" s="32"/>
      <c r="E290">
        <f t="shared" si="52"/>
        <v>-11097.999770057346</v>
      </c>
      <c r="F290">
        <f t="shared" si="53"/>
        <v>-11098</v>
      </c>
      <c r="G290">
        <f t="shared" si="47"/>
        <v>2.5440000172238797E-4</v>
      </c>
      <c r="I290">
        <f t="shared" si="56"/>
        <v>2.5440000172238797E-4</v>
      </c>
      <c r="P290" s="11">
        <f t="shared" si="54"/>
        <v>-7.0967249161838332E-3</v>
      </c>
      <c r="Q290" s="2">
        <f t="shared" si="55"/>
        <v>27356.803</v>
      </c>
      <c r="R290">
        <f t="shared" si="49"/>
        <v>5.4039037558661749E-5</v>
      </c>
      <c r="S290" s="6">
        <f t="shared" si="57"/>
        <v>0.1</v>
      </c>
      <c r="AJ290" t="s">
        <v>193</v>
      </c>
      <c r="AK290">
        <v>8</v>
      </c>
      <c r="AM290" t="s">
        <v>174</v>
      </c>
      <c r="AO290" t="s">
        <v>164</v>
      </c>
    </row>
    <row r="291" spans="1:41" ht="12.95" customHeight="1" x14ac:dyDescent="0.2">
      <c r="A291" s="17" t="s">
        <v>199</v>
      </c>
      <c r="B291" s="6"/>
      <c r="C291" s="32">
        <v>42385.241999999998</v>
      </c>
      <c r="D291" s="32"/>
      <c r="E291">
        <f t="shared" si="52"/>
        <v>-11089.016279289219</v>
      </c>
      <c r="F291">
        <f t="shared" si="53"/>
        <v>-11089</v>
      </c>
      <c r="G291">
        <f t="shared" si="47"/>
        <v>-1.8010800005868077E-2</v>
      </c>
      <c r="I291">
        <f t="shared" si="56"/>
        <v>-1.8010800005868077E-2</v>
      </c>
      <c r="P291" s="11">
        <f t="shared" si="54"/>
        <v>-7.0850707693620729E-3</v>
      </c>
      <c r="Q291" s="2">
        <f t="shared" si="55"/>
        <v>27366.741999999998</v>
      </c>
      <c r="R291">
        <f t="shared" si="49"/>
        <v>1.1937155934944208E-4</v>
      </c>
      <c r="S291" s="6">
        <f t="shared" si="57"/>
        <v>0.1</v>
      </c>
      <c r="AJ291" t="s">
        <v>193</v>
      </c>
      <c r="AK291">
        <v>6</v>
      </c>
      <c r="AM291" t="s">
        <v>174</v>
      </c>
      <c r="AO291" t="s">
        <v>164</v>
      </c>
    </row>
    <row r="292" spans="1:41" ht="12.95" customHeight="1" x14ac:dyDescent="0.2">
      <c r="A292" s="17" t="s">
        <v>200</v>
      </c>
      <c r="B292" s="6"/>
      <c r="C292" s="32">
        <v>42576.673000000003</v>
      </c>
      <c r="D292" s="32"/>
      <c r="E292">
        <f t="shared" si="52"/>
        <v>-10915.988950460011</v>
      </c>
      <c r="F292">
        <f t="shared" si="53"/>
        <v>-10916</v>
      </c>
      <c r="G292">
        <f t="shared" si="47"/>
        <v>1.2224800004332792E-2</v>
      </c>
      <c r="I292">
        <f t="shared" si="56"/>
        <v>1.2224800004332792E-2</v>
      </c>
      <c r="P292" s="11">
        <f t="shared" si="54"/>
        <v>-6.8629129815777909E-3</v>
      </c>
      <c r="Q292" s="2">
        <f t="shared" si="55"/>
        <v>27558.173000000003</v>
      </c>
      <c r="R292">
        <f t="shared" si="49"/>
        <v>3.6434078703249945E-4</v>
      </c>
      <c r="S292" s="6">
        <f t="shared" si="57"/>
        <v>0.1</v>
      </c>
      <c r="AJ292" t="s">
        <v>193</v>
      </c>
      <c r="AO292" t="s">
        <v>197</v>
      </c>
    </row>
    <row r="293" spans="1:41" ht="12.95" customHeight="1" x14ac:dyDescent="0.2">
      <c r="A293" s="17" t="s">
        <v>200</v>
      </c>
      <c r="B293" s="6"/>
      <c r="C293" s="32">
        <v>42577.777000000002</v>
      </c>
      <c r="D293" s="32"/>
      <c r="E293">
        <f t="shared" si="52"/>
        <v>-10914.991086106655</v>
      </c>
      <c r="F293">
        <f t="shared" si="53"/>
        <v>-10915</v>
      </c>
      <c r="G293">
        <f t="shared" si="47"/>
        <v>9.8619999989750795E-3</v>
      </c>
      <c r="I293">
        <f t="shared" si="56"/>
        <v>9.8619999989750795E-3</v>
      </c>
      <c r="P293" s="11">
        <f t="shared" si="54"/>
        <v>-6.8616391158581687E-3</v>
      </c>
      <c r="Q293" s="2">
        <f t="shared" si="55"/>
        <v>27559.277000000002</v>
      </c>
      <c r="R293">
        <f t="shared" si="49"/>
        <v>2.7968010524318063E-4</v>
      </c>
      <c r="S293" s="6">
        <f t="shared" si="57"/>
        <v>0.1</v>
      </c>
      <c r="AJ293" t="s">
        <v>193</v>
      </c>
      <c r="AO293" t="s">
        <v>197</v>
      </c>
    </row>
    <row r="294" spans="1:41" ht="12.95" customHeight="1" x14ac:dyDescent="0.2">
      <c r="A294" s="17" t="s">
        <v>321</v>
      </c>
      <c r="B294" s="6"/>
      <c r="C294" s="32">
        <v>42594.3724</v>
      </c>
      <c r="D294" s="32">
        <v>5.0000000000000001E-3</v>
      </c>
      <c r="E294">
        <f t="shared" si="52"/>
        <v>-10899.991124068887</v>
      </c>
      <c r="F294">
        <f t="shared" si="53"/>
        <v>-10900</v>
      </c>
      <c r="G294">
        <f t="shared" si="47"/>
        <v>9.819999999308493E-3</v>
      </c>
      <c r="J294">
        <f>G294</f>
        <v>9.819999999308493E-3</v>
      </c>
      <c r="P294" s="11">
        <f t="shared" si="54"/>
        <v>-6.842545313984821E-3</v>
      </c>
      <c r="Q294" s="2">
        <f t="shared" si="55"/>
        <v>27575.8724</v>
      </c>
      <c r="R294">
        <f t="shared" si="49"/>
        <v>2.7764041631755303E-4</v>
      </c>
      <c r="S294" s="6">
        <f>S$17</f>
        <v>1</v>
      </c>
    </row>
    <row r="295" spans="1:41" ht="12.95" customHeight="1" x14ac:dyDescent="0.2">
      <c r="A295" s="17" t="s">
        <v>201</v>
      </c>
      <c r="B295" s="6"/>
      <c r="C295" s="32">
        <v>42596.588000000003</v>
      </c>
      <c r="D295" s="32"/>
      <c r="E295">
        <f t="shared" si="52"/>
        <v>-10897.988526006115</v>
      </c>
      <c r="F295">
        <f t="shared" si="53"/>
        <v>-10898</v>
      </c>
      <c r="G295">
        <f t="shared" si="47"/>
        <v>1.2694400000327732E-2</v>
      </c>
      <c r="I295">
        <f t="shared" ref="I295:I307" si="58">G295</f>
        <v>1.2694400000327732E-2</v>
      </c>
      <c r="P295" s="11">
        <f t="shared" si="54"/>
        <v>-6.8400014831238483E-3</v>
      </c>
      <c r="Q295" s="2">
        <f t="shared" si="55"/>
        <v>27578.088000000003</v>
      </c>
      <c r="R295">
        <f t="shared" si="49"/>
        <v>3.8159284131667533E-4</v>
      </c>
      <c r="S295" s="6">
        <f t="shared" ref="S295:S307" si="59">S$16</f>
        <v>0.1</v>
      </c>
      <c r="AJ295" t="s">
        <v>193</v>
      </c>
      <c r="AK295">
        <v>7</v>
      </c>
      <c r="AM295" t="s">
        <v>174</v>
      </c>
      <c r="AO295" t="s">
        <v>164</v>
      </c>
    </row>
    <row r="296" spans="1:41" ht="12.95" customHeight="1" x14ac:dyDescent="0.2">
      <c r="A296" s="17" t="s">
        <v>200</v>
      </c>
      <c r="B296" s="6"/>
      <c r="C296" s="32">
        <v>42598.788999999997</v>
      </c>
      <c r="D296" s="32"/>
      <c r="E296">
        <f t="shared" si="52"/>
        <v>-10895.999124337879</v>
      </c>
      <c r="F296">
        <f t="shared" si="53"/>
        <v>-10896</v>
      </c>
      <c r="G296">
        <f t="shared" si="47"/>
        <v>9.6879999182419851E-4</v>
      </c>
      <c r="I296">
        <f t="shared" si="58"/>
        <v>9.6879999182419851E-4</v>
      </c>
      <c r="P296" s="11">
        <f t="shared" si="54"/>
        <v>-6.8374581250602411E-3</v>
      </c>
      <c r="Q296" s="2">
        <f t="shared" si="55"/>
        <v>27580.288999999997</v>
      </c>
      <c r="R296">
        <f t="shared" si="49"/>
        <v>6.0937665787424198E-5</v>
      </c>
      <c r="S296" s="6">
        <f t="shared" si="59"/>
        <v>0.1</v>
      </c>
      <c r="AJ296" t="s">
        <v>193</v>
      </c>
      <c r="AO296" t="s">
        <v>197</v>
      </c>
    </row>
    <row r="297" spans="1:41" ht="12.95" customHeight="1" x14ac:dyDescent="0.2">
      <c r="A297" s="17" t="s">
        <v>200</v>
      </c>
      <c r="B297" s="6"/>
      <c r="C297" s="32">
        <v>42607.65</v>
      </c>
      <c r="D297" s="32"/>
      <c r="E297">
        <f t="shared" si="52"/>
        <v>-10887.989997494493</v>
      </c>
      <c r="F297">
        <f t="shared" si="53"/>
        <v>-10888</v>
      </c>
      <c r="G297">
        <f t="shared" si="47"/>
        <v>1.1066400002164301E-2</v>
      </c>
      <c r="I297">
        <f t="shared" si="58"/>
        <v>1.1066400002164301E-2</v>
      </c>
      <c r="P297" s="11">
        <f t="shared" si="54"/>
        <v>-6.827289420779474E-3</v>
      </c>
      <c r="Q297" s="2">
        <f t="shared" si="55"/>
        <v>27589.15</v>
      </c>
      <c r="R297">
        <f t="shared" si="49"/>
        <v>3.2018412116476989E-4</v>
      </c>
      <c r="S297" s="6">
        <f t="shared" si="59"/>
        <v>0.1</v>
      </c>
      <c r="AJ297" t="s">
        <v>193</v>
      </c>
      <c r="AO297" t="s">
        <v>197</v>
      </c>
    </row>
    <row r="298" spans="1:41" ht="12.95" customHeight="1" x14ac:dyDescent="0.2">
      <c r="A298" s="17" t="s">
        <v>200</v>
      </c>
      <c r="B298" s="6"/>
      <c r="C298" s="32">
        <v>42608.752</v>
      </c>
      <c r="D298" s="32"/>
      <c r="E298">
        <f t="shared" si="52"/>
        <v>-10886.993940866414</v>
      </c>
      <c r="F298">
        <f t="shared" si="53"/>
        <v>-10887</v>
      </c>
      <c r="G298">
        <f t="shared" si="47"/>
        <v>6.703600003675092E-3</v>
      </c>
      <c r="I298">
        <f t="shared" si="58"/>
        <v>6.703600003675092E-3</v>
      </c>
      <c r="P298" s="11">
        <f t="shared" si="54"/>
        <v>-6.8260188646414154E-3</v>
      </c>
      <c r="Q298" s="2">
        <f t="shared" si="55"/>
        <v>27590.252</v>
      </c>
      <c r="R298">
        <f t="shared" si="49"/>
        <v>1.8305058672190606E-4</v>
      </c>
      <c r="S298" s="6">
        <f t="shared" si="59"/>
        <v>0.1</v>
      </c>
      <c r="AJ298" t="s">
        <v>193</v>
      </c>
      <c r="AO298" t="s">
        <v>197</v>
      </c>
    </row>
    <row r="299" spans="1:41" ht="12.95" customHeight="1" x14ac:dyDescent="0.2">
      <c r="A299" s="17" t="s">
        <v>200</v>
      </c>
      <c r="B299" s="6"/>
      <c r="C299" s="32">
        <v>42669.601999999999</v>
      </c>
      <c r="D299" s="32"/>
      <c r="E299">
        <f t="shared" si="52"/>
        <v>-10831.993899288735</v>
      </c>
      <c r="F299">
        <f t="shared" si="53"/>
        <v>-10832</v>
      </c>
      <c r="G299">
        <f t="shared" si="47"/>
        <v>6.7495999974198639E-3</v>
      </c>
      <c r="I299">
        <f t="shared" si="58"/>
        <v>6.7495999974198639E-3</v>
      </c>
      <c r="P299" s="11">
        <f t="shared" si="54"/>
        <v>-6.7563203040341612E-3</v>
      </c>
      <c r="Q299" s="2">
        <f t="shared" si="55"/>
        <v>27651.101999999999</v>
      </c>
      <c r="R299">
        <f t="shared" si="49"/>
        <v>1.8240988318922802E-4</v>
      </c>
      <c r="S299" s="6">
        <f t="shared" si="59"/>
        <v>0.1</v>
      </c>
      <c r="AJ299" t="s">
        <v>193</v>
      </c>
      <c r="AO299" t="s">
        <v>197</v>
      </c>
    </row>
    <row r="300" spans="1:41" ht="12.95" customHeight="1" x14ac:dyDescent="0.2">
      <c r="A300" s="17" t="s">
        <v>200</v>
      </c>
      <c r="B300" s="6"/>
      <c r="C300" s="32">
        <v>42690.627</v>
      </c>
      <c r="D300" s="32"/>
      <c r="E300">
        <f t="shared" si="52"/>
        <v>-10812.990187305648</v>
      </c>
      <c r="F300">
        <f t="shared" si="53"/>
        <v>-10813</v>
      </c>
      <c r="G300">
        <f t="shared" si="47"/>
        <v>1.0856400003831368E-2</v>
      </c>
      <c r="I300">
        <f t="shared" si="58"/>
        <v>1.0856400003831368E-2</v>
      </c>
      <c r="P300" s="11">
        <f t="shared" si="54"/>
        <v>-6.7323257135978535E-3</v>
      </c>
      <c r="Q300" s="2">
        <f t="shared" si="55"/>
        <v>27672.127</v>
      </c>
      <c r="R300">
        <f t="shared" si="49"/>
        <v>3.0936327236295603E-4</v>
      </c>
      <c r="S300" s="6">
        <f t="shared" si="59"/>
        <v>0.1</v>
      </c>
      <c r="AJ300" t="s">
        <v>193</v>
      </c>
      <c r="AO300" t="s">
        <v>197</v>
      </c>
    </row>
    <row r="301" spans="1:41" ht="12.95" customHeight="1" x14ac:dyDescent="0.2">
      <c r="A301" s="17" t="s">
        <v>202</v>
      </c>
      <c r="B301" s="6"/>
      <c r="C301" s="32">
        <v>42708.324999999997</v>
      </c>
      <c r="D301" s="32"/>
      <c r="E301">
        <f t="shared" si="52"/>
        <v>-10796.993626322219</v>
      </c>
      <c r="F301">
        <f t="shared" si="53"/>
        <v>-10797</v>
      </c>
      <c r="G301">
        <f t="shared" ref="G301:G364" si="60">+C301-(C$7+F301*C$8)</f>
        <v>7.0515999977942556E-3</v>
      </c>
      <c r="I301">
        <f t="shared" si="58"/>
        <v>7.0515999977942556E-3</v>
      </c>
      <c r="P301" s="11">
        <f t="shared" si="54"/>
        <v>-6.7121528385197544E-3</v>
      </c>
      <c r="Q301" s="2">
        <f t="shared" si="55"/>
        <v>27689.824999999997</v>
      </c>
      <c r="R301">
        <f t="shared" ref="R301:R364" si="61">+(P301-G301)^2</f>
        <v>1.8944089213914194E-4</v>
      </c>
      <c r="S301" s="6">
        <f t="shared" si="59"/>
        <v>0.1</v>
      </c>
      <c r="AJ301" t="s">
        <v>193</v>
      </c>
      <c r="AK301">
        <v>14</v>
      </c>
      <c r="AM301" t="s">
        <v>177</v>
      </c>
      <c r="AO301" t="s">
        <v>164</v>
      </c>
    </row>
    <row r="302" spans="1:41" ht="12.95" customHeight="1" x14ac:dyDescent="0.2">
      <c r="A302" s="17" t="s">
        <v>202</v>
      </c>
      <c r="B302" s="6"/>
      <c r="C302" s="32">
        <v>42708.328000000001</v>
      </c>
      <c r="D302" s="32"/>
      <c r="E302">
        <f t="shared" si="52"/>
        <v>-10796.990914734299</v>
      </c>
      <c r="F302">
        <f t="shared" si="53"/>
        <v>-10797</v>
      </c>
      <c r="G302">
        <f t="shared" si="60"/>
        <v>1.0051600002043415E-2</v>
      </c>
      <c r="I302">
        <f t="shared" si="58"/>
        <v>1.0051600002043415E-2</v>
      </c>
      <c r="P302" s="11">
        <f t="shared" si="54"/>
        <v>-6.7121528385197544E-3</v>
      </c>
      <c r="Q302" s="2">
        <f t="shared" si="55"/>
        <v>27689.828000000001</v>
      </c>
      <c r="R302">
        <f t="shared" si="61"/>
        <v>2.8102340929948968E-4</v>
      </c>
      <c r="S302" s="6">
        <f t="shared" si="59"/>
        <v>0.1</v>
      </c>
      <c r="AJ302" t="s">
        <v>193</v>
      </c>
      <c r="AK302">
        <v>12</v>
      </c>
      <c r="AM302" t="s">
        <v>162</v>
      </c>
      <c r="AO302" t="s">
        <v>164</v>
      </c>
    </row>
    <row r="303" spans="1:41" ht="12.95" customHeight="1" x14ac:dyDescent="0.2">
      <c r="A303" s="17" t="s">
        <v>204</v>
      </c>
      <c r="B303" s="6"/>
      <c r="C303" s="32">
        <v>42711.639000000003</v>
      </c>
      <c r="D303" s="32"/>
      <c r="E303">
        <f t="shared" si="52"/>
        <v>-10793.998225536865</v>
      </c>
      <c r="F303">
        <f t="shared" si="53"/>
        <v>-10794</v>
      </c>
      <c r="G303">
        <f t="shared" si="60"/>
        <v>1.9632000039564446E-3</v>
      </c>
      <c r="I303">
        <f t="shared" si="58"/>
        <v>1.9632000039564446E-3</v>
      </c>
      <c r="P303" s="11">
        <f t="shared" si="54"/>
        <v>-6.7083737931238454E-3</v>
      </c>
      <c r="Q303" s="2">
        <f t="shared" si="55"/>
        <v>27693.139000000003</v>
      </c>
      <c r="R303">
        <f t="shared" si="61"/>
        <v>7.519619211820946E-5</v>
      </c>
      <c r="S303" s="6">
        <f t="shared" si="59"/>
        <v>0.1</v>
      </c>
      <c r="AJ303" t="s">
        <v>193</v>
      </c>
      <c r="AM303" t="s">
        <v>203</v>
      </c>
      <c r="AO303" t="s">
        <v>197</v>
      </c>
    </row>
    <row r="304" spans="1:41" ht="12.95" customHeight="1" x14ac:dyDescent="0.2">
      <c r="A304" s="17" t="s">
        <v>200</v>
      </c>
      <c r="B304" s="6"/>
      <c r="C304" s="32">
        <v>42711.646999999997</v>
      </c>
      <c r="D304" s="32"/>
      <c r="E304">
        <f t="shared" si="52"/>
        <v>-10793.990994635758</v>
      </c>
      <c r="F304">
        <f t="shared" si="53"/>
        <v>-10794</v>
      </c>
      <c r="G304">
        <f t="shared" si="60"/>
        <v>9.9631999983103015E-3</v>
      </c>
      <c r="I304">
        <f t="shared" si="58"/>
        <v>9.9631999983103015E-3</v>
      </c>
      <c r="P304" s="11">
        <f t="shared" si="54"/>
        <v>-6.7083737931238454E-3</v>
      </c>
      <c r="Q304" s="2">
        <f t="shared" si="55"/>
        <v>27693.146999999997</v>
      </c>
      <c r="R304">
        <f t="shared" si="61"/>
        <v>2.7794137268323391E-4</v>
      </c>
      <c r="S304" s="6">
        <f t="shared" si="59"/>
        <v>0.1</v>
      </c>
      <c r="AJ304" t="s">
        <v>193</v>
      </c>
      <c r="AO304" t="s">
        <v>197</v>
      </c>
    </row>
    <row r="305" spans="1:41" ht="12.95" customHeight="1" x14ac:dyDescent="0.2">
      <c r="A305" s="17" t="s">
        <v>366</v>
      </c>
      <c r="B305" s="6"/>
      <c r="C305" s="32">
        <v>42920.745999999999</v>
      </c>
      <c r="D305" s="32"/>
      <c r="E305">
        <f t="shared" si="52"/>
        <v>-10604.994220702289</v>
      </c>
      <c r="F305">
        <f t="shared" si="53"/>
        <v>-10605</v>
      </c>
      <c r="G305">
        <f t="shared" si="60"/>
        <v>6.393999996362254E-3</v>
      </c>
      <c r="I305">
        <f t="shared" si="58"/>
        <v>6.393999996362254E-3</v>
      </c>
      <c r="P305" s="11">
        <f t="shared" si="54"/>
        <v>-6.4724385420345991E-3</v>
      </c>
      <c r="Q305" s="2">
        <f t="shared" si="55"/>
        <v>27902.245999999999</v>
      </c>
      <c r="R305">
        <f t="shared" si="61"/>
        <v>1.6554524066234372E-4</v>
      </c>
      <c r="S305" s="6">
        <f t="shared" si="59"/>
        <v>0.1</v>
      </c>
    </row>
    <row r="306" spans="1:41" ht="12.95" customHeight="1" x14ac:dyDescent="0.2">
      <c r="A306" s="17" t="s">
        <v>205</v>
      </c>
      <c r="B306" s="6"/>
      <c r="C306" s="32">
        <v>42959.468000000001</v>
      </c>
      <c r="D306" s="32"/>
      <c r="E306">
        <f t="shared" si="52"/>
        <v>-10569.994851598409</v>
      </c>
      <c r="F306">
        <f t="shared" si="53"/>
        <v>-10570</v>
      </c>
      <c r="G306">
        <f t="shared" si="60"/>
        <v>5.6960000001708977E-3</v>
      </c>
      <c r="I306">
        <f t="shared" si="58"/>
        <v>5.6960000001708977E-3</v>
      </c>
      <c r="P306" s="11">
        <f t="shared" si="54"/>
        <v>-6.4292101702887921E-3</v>
      </c>
      <c r="Q306" s="2">
        <f t="shared" si="55"/>
        <v>27940.968000000001</v>
      </c>
      <c r="R306">
        <f t="shared" si="61"/>
        <v>1.4702072167781908E-4</v>
      </c>
      <c r="S306" s="6">
        <f t="shared" si="59"/>
        <v>0.1</v>
      </c>
      <c r="AJ306" t="s">
        <v>193</v>
      </c>
      <c r="AK306">
        <v>10</v>
      </c>
      <c r="AM306" t="s">
        <v>174</v>
      </c>
      <c r="AO306" t="s">
        <v>164</v>
      </c>
    </row>
    <row r="307" spans="1:41" ht="12.95" customHeight="1" x14ac:dyDescent="0.2">
      <c r="A307" s="17" t="s">
        <v>205</v>
      </c>
      <c r="B307" s="6"/>
      <c r="C307" s="32">
        <v>42959.47</v>
      </c>
      <c r="D307" s="32"/>
      <c r="E307">
        <f t="shared" si="52"/>
        <v>-10569.99304387313</v>
      </c>
      <c r="F307">
        <f t="shared" si="53"/>
        <v>-10570</v>
      </c>
      <c r="G307">
        <f t="shared" si="60"/>
        <v>7.6960000005783513E-3</v>
      </c>
      <c r="I307">
        <f t="shared" si="58"/>
        <v>7.6960000005783513E-3</v>
      </c>
      <c r="P307" s="11">
        <f t="shared" si="54"/>
        <v>-6.4292101702887921E-3</v>
      </c>
      <c r="Q307" s="2">
        <f t="shared" si="55"/>
        <v>27940.97</v>
      </c>
      <c r="R307">
        <f t="shared" si="61"/>
        <v>1.9952156237116857E-4</v>
      </c>
      <c r="S307" s="6">
        <f t="shared" si="59"/>
        <v>0.1</v>
      </c>
      <c r="AJ307" t="s">
        <v>193</v>
      </c>
      <c r="AK307">
        <v>8</v>
      </c>
      <c r="AM307" t="s">
        <v>162</v>
      </c>
      <c r="AO307" t="s">
        <v>164</v>
      </c>
    </row>
    <row r="308" spans="1:41" ht="12.95" customHeight="1" x14ac:dyDescent="0.2">
      <c r="A308" s="17" t="s">
        <v>321</v>
      </c>
      <c r="B308" s="6"/>
      <c r="C308" s="32">
        <v>42959.470699999998</v>
      </c>
      <c r="D308" s="32">
        <v>5.0000000000000001E-3</v>
      </c>
      <c r="E308">
        <f t="shared" si="52"/>
        <v>-10569.992411169285</v>
      </c>
      <c r="F308">
        <f t="shared" si="53"/>
        <v>-10570</v>
      </c>
      <c r="G308">
        <f t="shared" si="60"/>
        <v>8.3959999974467792E-3</v>
      </c>
      <c r="J308">
        <f>G308</f>
        <v>8.3959999974467792E-3</v>
      </c>
      <c r="P308" s="11">
        <f t="shared" si="54"/>
        <v>-6.4292101702887921E-3</v>
      </c>
      <c r="Q308" s="2">
        <f t="shared" si="55"/>
        <v>27940.970699999998</v>
      </c>
      <c r="R308">
        <f t="shared" si="61"/>
        <v>2.1978685651753013E-4</v>
      </c>
      <c r="S308" s="6">
        <f>S$17</f>
        <v>1</v>
      </c>
    </row>
    <row r="309" spans="1:41" ht="12.95" customHeight="1" x14ac:dyDescent="0.2">
      <c r="A309" s="17" t="s">
        <v>205</v>
      </c>
      <c r="B309" s="6"/>
      <c r="C309" s="32">
        <v>42959.470999999998</v>
      </c>
      <c r="D309" s="32"/>
      <c r="E309">
        <f t="shared" si="52"/>
        <v>-10569.992140010494</v>
      </c>
      <c r="F309">
        <f t="shared" si="53"/>
        <v>-10570</v>
      </c>
      <c r="G309">
        <f t="shared" si="60"/>
        <v>8.6959999971440993E-3</v>
      </c>
      <c r="I309">
        <f t="shared" ref="I309:I323" si="62">G309</f>
        <v>8.6959999971440993E-3</v>
      </c>
      <c r="P309" s="11">
        <f t="shared" si="54"/>
        <v>-6.4292101702887921E-3</v>
      </c>
      <c r="Q309" s="2">
        <f t="shared" si="55"/>
        <v>27940.970999999998</v>
      </c>
      <c r="R309">
        <f t="shared" si="61"/>
        <v>2.287719826090153E-4</v>
      </c>
      <c r="S309" s="6">
        <f t="shared" ref="S309:S323" si="63">S$16</f>
        <v>0.1</v>
      </c>
      <c r="AJ309" t="s">
        <v>193</v>
      </c>
      <c r="AK309">
        <v>9</v>
      </c>
      <c r="AM309" t="s">
        <v>177</v>
      </c>
      <c r="AO309" t="s">
        <v>164</v>
      </c>
    </row>
    <row r="310" spans="1:41" ht="12.95" customHeight="1" x14ac:dyDescent="0.2">
      <c r="A310" s="17" t="s">
        <v>366</v>
      </c>
      <c r="B310" s="6"/>
      <c r="C310" s="32">
        <v>42961.682999999997</v>
      </c>
      <c r="D310" s="32"/>
      <c r="E310">
        <f t="shared" si="52"/>
        <v>-10567.992795853226</v>
      </c>
      <c r="F310">
        <f t="shared" si="53"/>
        <v>-10568</v>
      </c>
      <c r="G310">
        <f t="shared" si="60"/>
        <v>7.9703999945195392E-3</v>
      </c>
      <c r="I310">
        <f t="shared" si="62"/>
        <v>7.9703999945195392E-3</v>
      </c>
      <c r="P310" s="11">
        <f t="shared" si="54"/>
        <v>-6.4267443509932395E-3</v>
      </c>
      <c r="Q310" s="2">
        <f t="shared" si="55"/>
        <v>27943.182999999997</v>
      </c>
      <c r="R310">
        <f t="shared" si="61"/>
        <v>2.0727776530553058E-4</v>
      </c>
      <c r="S310" s="6">
        <f t="shared" si="63"/>
        <v>0.1</v>
      </c>
    </row>
    <row r="311" spans="1:41" ht="12.95" customHeight="1" x14ac:dyDescent="0.2">
      <c r="A311" s="17" t="s">
        <v>366</v>
      </c>
      <c r="B311" s="6"/>
      <c r="C311" s="32">
        <v>42962.788</v>
      </c>
      <c r="D311" s="32"/>
      <c r="E311">
        <f t="shared" si="52"/>
        <v>-10566.994027637227</v>
      </c>
      <c r="F311">
        <f t="shared" si="53"/>
        <v>-10567</v>
      </c>
      <c r="G311">
        <f t="shared" si="60"/>
        <v>6.6076000002794899E-3</v>
      </c>
      <c r="I311">
        <f t="shared" si="62"/>
        <v>6.6076000002794899E-3</v>
      </c>
      <c r="P311" s="11">
        <f t="shared" si="54"/>
        <v>-6.425511618644476E-3</v>
      </c>
      <c r="Q311" s="2">
        <f t="shared" si="55"/>
        <v>27944.288</v>
      </c>
      <c r="R311">
        <f t="shared" si="61"/>
        <v>1.6986199847133089E-4</v>
      </c>
      <c r="S311" s="6">
        <f t="shared" si="63"/>
        <v>0.1</v>
      </c>
    </row>
    <row r="312" spans="1:41" ht="12.95" customHeight="1" x14ac:dyDescent="0.2">
      <c r="A312" s="17" t="s">
        <v>366</v>
      </c>
      <c r="B312" s="6"/>
      <c r="C312" s="32">
        <v>42983.805</v>
      </c>
      <c r="D312" s="32"/>
      <c r="E312">
        <f t="shared" si="52"/>
        <v>-10547.997546555252</v>
      </c>
      <c r="F312">
        <f t="shared" si="53"/>
        <v>-10548</v>
      </c>
      <c r="G312">
        <f t="shared" si="60"/>
        <v>2.7143999977852218E-3</v>
      </c>
      <c r="I312">
        <f t="shared" si="62"/>
        <v>2.7143999977852218E-3</v>
      </c>
      <c r="P312" s="11">
        <f t="shared" si="54"/>
        <v>-6.4021121618928626E-3</v>
      </c>
      <c r="Q312" s="2">
        <f t="shared" si="55"/>
        <v>27965.305</v>
      </c>
      <c r="R312">
        <f t="shared" si="61"/>
        <v>8.3110793957558358E-5</v>
      </c>
      <c r="S312" s="6">
        <f t="shared" si="63"/>
        <v>0.1</v>
      </c>
    </row>
    <row r="313" spans="1:41" ht="12.95" customHeight="1" x14ac:dyDescent="0.2">
      <c r="A313" s="17" t="s">
        <v>366</v>
      </c>
      <c r="B313" s="6"/>
      <c r="C313" s="32">
        <v>42983.807999999997</v>
      </c>
      <c r="D313" s="32"/>
      <c r="E313">
        <f t="shared" si="52"/>
        <v>-10547.99483496734</v>
      </c>
      <c r="F313">
        <f t="shared" si="53"/>
        <v>-10548</v>
      </c>
      <c r="G313">
        <f t="shared" si="60"/>
        <v>5.7143999947584234E-3</v>
      </c>
      <c r="I313">
        <f t="shared" si="62"/>
        <v>5.7143999947584234E-3</v>
      </c>
      <c r="P313" s="11">
        <f t="shared" si="54"/>
        <v>-6.4021121618928626E-3</v>
      </c>
      <c r="Q313" s="2">
        <f t="shared" si="55"/>
        <v>27965.307999999997</v>
      </c>
      <c r="R313">
        <f t="shared" si="61"/>
        <v>1.4680986684227837E-4</v>
      </c>
      <c r="S313" s="6">
        <f t="shared" si="63"/>
        <v>0.1</v>
      </c>
    </row>
    <row r="314" spans="1:41" ht="12.95" customHeight="1" x14ac:dyDescent="0.2">
      <c r="A314" s="17" t="s">
        <v>366</v>
      </c>
      <c r="B314" s="6"/>
      <c r="C314" s="32">
        <v>42992.658000000003</v>
      </c>
      <c r="D314" s="32"/>
      <c r="E314">
        <f t="shared" si="52"/>
        <v>-10539.99565061298</v>
      </c>
      <c r="F314">
        <f t="shared" si="53"/>
        <v>-10540</v>
      </c>
      <c r="G314">
        <f t="shared" si="60"/>
        <v>4.8120000064955093E-3</v>
      </c>
      <c r="I314">
        <f t="shared" si="62"/>
        <v>4.8120000064955093E-3</v>
      </c>
      <c r="P314" s="11">
        <f t="shared" si="54"/>
        <v>-6.3922725245789663E-3</v>
      </c>
      <c r="Q314" s="2">
        <f t="shared" si="55"/>
        <v>27974.158000000003</v>
      </c>
      <c r="R314">
        <f t="shared" si="61"/>
        <v>1.2553572295059004E-4</v>
      </c>
      <c r="S314" s="6">
        <f t="shared" si="63"/>
        <v>0.1</v>
      </c>
    </row>
    <row r="315" spans="1:41" ht="12.95" customHeight="1" x14ac:dyDescent="0.2">
      <c r="A315" s="17" t="s">
        <v>366</v>
      </c>
      <c r="B315" s="6"/>
      <c r="C315" s="32">
        <v>42993.767</v>
      </c>
      <c r="D315" s="32"/>
      <c r="E315">
        <f t="shared" si="52"/>
        <v>-10538.993266946431</v>
      </c>
      <c r="F315">
        <f t="shared" si="53"/>
        <v>-10539</v>
      </c>
      <c r="G315">
        <f t="shared" si="60"/>
        <v>7.449199998518452E-3</v>
      </c>
      <c r="I315">
        <f t="shared" si="62"/>
        <v>7.449199998518452E-3</v>
      </c>
      <c r="P315" s="11">
        <f t="shared" si="54"/>
        <v>-6.3910431018117655E-3</v>
      </c>
      <c r="Q315" s="2">
        <f t="shared" si="55"/>
        <v>27975.267</v>
      </c>
      <c r="R315">
        <f t="shared" si="61"/>
        <v>1.9155232907623821E-4</v>
      </c>
      <c r="S315" s="6">
        <f t="shared" si="63"/>
        <v>0.1</v>
      </c>
    </row>
    <row r="316" spans="1:41" ht="12.95" customHeight="1" x14ac:dyDescent="0.2">
      <c r="A316" s="17" t="s">
        <v>206</v>
      </c>
      <c r="B316" s="6"/>
      <c r="C316" s="32">
        <v>43011.470999999998</v>
      </c>
      <c r="D316" s="32"/>
      <c r="E316">
        <f t="shared" si="52"/>
        <v>-10522.991282787169</v>
      </c>
      <c r="F316">
        <f t="shared" si="53"/>
        <v>-10523</v>
      </c>
      <c r="G316">
        <f t="shared" si="60"/>
        <v>9.6444000009796582E-3</v>
      </c>
      <c r="I316">
        <f t="shared" si="62"/>
        <v>9.6444000009796582E-3</v>
      </c>
      <c r="P316" s="11">
        <f t="shared" si="54"/>
        <v>-6.3713884126470124E-3</v>
      </c>
      <c r="Q316" s="2">
        <f t="shared" si="55"/>
        <v>27992.970999999998</v>
      </c>
      <c r="R316">
        <f t="shared" si="61"/>
        <v>2.5650547851005832E-4</v>
      </c>
      <c r="S316" s="6">
        <f t="shared" si="63"/>
        <v>0.1</v>
      </c>
      <c r="AJ316" t="s">
        <v>193</v>
      </c>
      <c r="AO316" t="s">
        <v>197</v>
      </c>
    </row>
    <row r="317" spans="1:41" ht="12.95" customHeight="1" x14ac:dyDescent="0.2">
      <c r="A317" s="17" t="s">
        <v>366</v>
      </c>
      <c r="B317" s="6"/>
      <c r="C317" s="32">
        <v>43034.703000000001</v>
      </c>
      <c r="D317" s="32"/>
      <c r="E317">
        <f t="shared" si="52"/>
        <v>-10501.992745960004</v>
      </c>
      <c r="F317">
        <f t="shared" si="53"/>
        <v>-10502</v>
      </c>
      <c r="G317">
        <f t="shared" si="60"/>
        <v>8.0256000001099892E-3</v>
      </c>
      <c r="I317">
        <f t="shared" si="62"/>
        <v>8.0256000001099892E-3</v>
      </c>
      <c r="P317" s="11">
        <f t="shared" si="54"/>
        <v>-6.3456375535624662E-3</v>
      </c>
      <c r="Q317" s="2">
        <f t="shared" si="55"/>
        <v>28016.203000000001</v>
      </c>
      <c r="R317">
        <f t="shared" si="61"/>
        <v>2.0653246882408545E-4</v>
      </c>
      <c r="S317" s="6">
        <f t="shared" si="63"/>
        <v>0.1</v>
      </c>
    </row>
    <row r="318" spans="1:41" ht="12.95" customHeight="1" x14ac:dyDescent="0.2">
      <c r="A318" s="17" t="s">
        <v>206</v>
      </c>
      <c r="B318" s="6"/>
      <c r="C318" s="32">
        <v>43041.347999999998</v>
      </c>
      <c r="D318" s="32"/>
      <c r="E318">
        <f t="shared" si="52"/>
        <v>-10495.986578724449</v>
      </c>
      <c r="F318">
        <f t="shared" si="53"/>
        <v>-10496</v>
      </c>
      <c r="G318">
        <f t="shared" si="60"/>
        <v>1.4848799997707829E-2</v>
      </c>
      <c r="I318">
        <f t="shared" si="62"/>
        <v>1.4848799997707829E-2</v>
      </c>
      <c r="P318" s="11">
        <f t="shared" si="54"/>
        <v>-6.338289739399261E-3</v>
      </c>
      <c r="Q318" s="2">
        <f t="shared" si="55"/>
        <v>28022.847999999998</v>
      </c>
      <c r="R318">
        <f t="shared" si="61"/>
        <v>4.4889277152822856E-4</v>
      </c>
      <c r="S318" s="6">
        <f t="shared" si="63"/>
        <v>0.1</v>
      </c>
      <c r="AJ318" t="s">
        <v>193</v>
      </c>
      <c r="AO318" t="s">
        <v>197</v>
      </c>
    </row>
    <row r="319" spans="1:41" ht="12.95" customHeight="1" x14ac:dyDescent="0.2">
      <c r="A319" s="17" t="s">
        <v>366</v>
      </c>
      <c r="B319" s="6"/>
      <c r="C319" s="32">
        <v>43044.661999999997</v>
      </c>
      <c r="D319" s="32"/>
      <c r="E319">
        <f t="shared" si="52"/>
        <v>-10492.991177939102</v>
      </c>
      <c r="F319">
        <f t="shared" si="53"/>
        <v>-10493</v>
      </c>
      <c r="G319">
        <f t="shared" si="60"/>
        <v>9.7603999965940602E-3</v>
      </c>
      <c r="I319">
        <f t="shared" si="62"/>
        <v>9.7603999965940602E-3</v>
      </c>
      <c r="P319" s="11">
        <f t="shared" si="54"/>
        <v>-6.3346174280087698E-3</v>
      </c>
      <c r="Q319" s="2">
        <f t="shared" si="55"/>
        <v>28026.161999999997</v>
      </c>
      <c r="R319">
        <f t="shared" si="61"/>
        <v>2.5904958589826867E-4</v>
      </c>
      <c r="S319" s="6">
        <f t="shared" si="63"/>
        <v>0.1</v>
      </c>
    </row>
    <row r="320" spans="1:41" ht="12.95" customHeight="1" x14ac:dyDescent="0.2">
      <c r="A320" s="17" t="s">
        <v>207</v>
      </c>
      <c r="B320" s="6"/>
      <c r="C320" s="32">
        <v>43092.237999999998</v>
      </c>
      <c r="D320" s="32"/>
      <c r="E320">
        <f t="shared" si="52"/>
        <v>-10449.989009030314</v>
      </c>
      <c r="F320">
        <f t="shared" si="53"/>
        <v>-10450</v>
      </c>
      <c r="G320">
        <f t="shared" si="60"/>
        <v>1.2159999998402782E-2</v>
      </c>
      <c r="I320">
        <f t="shared" si="62"/>
        <v>1.2159999998402782E-2</v>
      </c>
      <c r="P320" s="11">
        <f t="shared" si="54"/>
        <v>-6.2820978638938466E-3</v>
      </c>
      <c r="Q320" s="2">
        <f t="shared" si="55"/>
        <v>28073.737999999998</v>
      </c>
      <c r="R320">
        <f t="shared" si="61"/>
        <v>3.4011097356252581E-4</v>
      </c>
      <c r="S320" s="6">
        <f t="shared" si="63"/>
        <v>0.1</v>
      </c>
      <c r="AJ320" t="s">
        <v>193</v>
      </c>
      <c r="AK320">
        <v>8</v>
      </c>
      <c r="AM320" t="s">
        <v>174</v>
      </c>
      <c r="AO320" t="s">
        <v>164</v>
      </c>
    </row>
    <row r="321" spans="1:41" ht="12.95" customHeight="1" x14ac:dyDescent="0.2">
      <c r="A321" s="17" t="s">
        <v>366</v>
      </c>
      <c r="B321" s="6"/>
      <c r="C321" s="32">
        <v>43315.72</v>
      </c>
      <c r="D321" s="32"/>
      <c r="E321">
        <f t="shared" si="52"/>
        <v>-10247.991978761396</v>
      </c>
      <c r="F321">
        <f t="shared" si="53"/>
        <v>-10248</v>
      </c>
      <c r="G321">
        <f t="shared" si="60"/>
        <v>8.8744000022416003E-3</v>
      </c>
      <c r="I321">
        <f t="shared" si="62"/>
        <v>8.8744000022416003E-3</v>
      </c>
      <c r="P321" s="11">
        <f t="shared" si="54"/>
        <v>-6.0383028937815129E-3</v>
      </c>
      <c r="Q321" s="2">
        <f t="shared" si="55"/>
        <v>28297.22</v>
      </c>
      <c r="R321">
        <f t="shared" si="61"/>
        <v>2.2238870766505615E-4</v>
      </c>
      <c r="S321" s="6">
        <f t="shared" si="63"/>
        <v>0.1</v>
      </c>
    </row>
    <row r="322" spans="1:41" ht="12.95" customHeight="1" x14ac:dyDescent="0.2">
      <c r="A322" s="17" t="s">
        <v>366</v>
      </c>
      <c r="B322" s="6"/>
      <c r="C322" s="32">
        <v>43315.722000000002</v>
      </c>
      <c r="D322" s="32"/>
      <c r="E322">
        <f t="shared" si="52"/>
        <v>-10247.990171036119</v>
      </c>
      <c r="F322">
        <f t="shared" si="53"/>
        <v>-10248</v>
      </c>
      <c r="G322">
        <f t="shared" si="60"/>
        <v>1.0874400002649054E-2</v>
      </c>
      <c r="I322">
        <f t="shared" si="62"/>
        <v>1.0874400002649054E-2</v>
      </c>
      <c r="P322" s="11">
        <f t="shared" si="54"/>
        <v>-6.0383028937815129E-3</v>
      </c>
      <c r="Q322" s="2">
        <f t="shared" si="55"/>
        <v>28297.222000000002</v>
      </c>
      <c r="R322">
        <f t="shared" si="61"/>
        <v>2.8603951926293086E-4</v>
      </c>
      <c r="S322" s="6">
        <f t="shared" si="63"/>
        <v>0.1</v>
      </c>
    </row>
    <row r="323" spans="1:41" ht="12.95" customHeight="1" x14ac:dyDescent="0.2">
      <c r="A323" s="17" t="s">
        <v>366</v>
      </c>
      <c r="B323" s="6"/>
      <c r="C323" s="32">
        <v>43315.722999999998</v>
      </c>
      <c r="D323" s="32"/>
      <c r="E323">
        <f t="shared" si="52"/>
        <v>-10247.989267173483</v>
      </c>
      <c r="F323">
        <f t="shared" si="53"/>
        <v>-10248</v>
      </c>
      <c r="G323">
        <f t="shared" si="60"/>
        <v>1.1874399999214802E-2</v>
      </c>
      <c r="I323">
        <f t="shared" si="62"/>
        <v>1.1874399999214802E-2</v>
      </c>
      <c r="P323" s="11">
        <f t="shared" si="54"/>
        <v>-6.0383028937815129E-3</v>
      </c>
      <c r="Q323" s="2">
        <f t="shared" si="55"/>
        <v>28297.222999999998</v>
      </c>
      <c r="R323">
        <f t="shared" si="61"/>
        <v>3.2086492493275855E-4</v>
      </c>
      <c r="S323" s="6">
        <f t="shared" si="63"/>
        <v>0.1</v>
      </c>
    </row>
    <row r="324" spans="1:41" ht="12.95" customHeight="1" x14ac:dyDescent="0.2">
      <c r="A324" s="17" t="s">
        <v>321</v>
      </c>
      <c r="B324" s="6"/>
      <c r="C324" s="32">
        <v>43324.566800000001</v>
      </c>
      <c r="D324" s="32">
        <v>5.0000000000000001E-3</v>
      </c>
      <c r="E324">
        <f t="shared" si="52"/>
        <v>-10239.995686767488</v>
      </c>
      <c r="F324">
        <f t="shared" si="53"/>
        <v>-10240</v>
      </c>
      <c r="G324">
        <f t="shared" si="60"/>
        <v>4.7720000002300367E-3</v>
      </c>
      <c r="J324">
        <f>G324</f>
        <v>4.7720000002300367E-3</v>
      </c>
      <c r="P324" s="11">
        <f t="shared" si="54"/>
        <v>-6.0287469348873305E-3</v>
      </c>
      <c r="Q324" s="2">
        <f t="shared" si="55"/>
        <v>28306.066800000001</v>
      </c>
      <c r="R324">
        <f t="shared" si="61"/>
        <v>1.1665613435644719E-4</v>
      </c>
      <c r="S324" s="6">
        <f>S$17</f>
        <v>1</v>
      </c>
    </row>
    <row r="325" spans="1:41" ht="12.95" customHeight="1" x14ac:dyDescent="0.2">
      <c r="A325" s="17" t="s">
        <v>366</v>
      </c>
      <c r="B325" s="6"/>
      <c r="C325" s="32">
        <v>43347.798000000003</v>
      </c>
      <c r="D325" s="32"/>
      <c r="E325">
        <f t="shared" si="52"/>
        <v>-10218.997873030437</v>
      </c>
      <c r="F325">
        <f t="shared" si="53"/>
        <v>-10219</v>
      </c>
      <c r="G325">
        <f t="shared" si="60"/>
        <v>2.3531999977421947E-3</v>
      </c>
      <c r="I325">
        <f t="shared" ref="I325:I338" si="64">G325</f>
        <v>2.3531999977421947E-3</v>
      </c>
      <c r="P325" s="11">
        <f t="shared" si="54"/>
        <v>-6.0036985344896036E-3</v>
      </c>
      <c r="Q325" s="2">
        <f t="shared" si="55"/>
        <v>28329.298000000003</v>
      </c>
      <c r="R325">
        <f t="shared" si="61"/>
        <v>6.9837753078017984E-5</v>
      </c>
      <c r="S325" s="6">
        <f t="shared" ref="S325:S338" si="65">S$16</f>
        <v>0.1</v>
      </c>
    </row>
    <row r="326" spans="1:41" ht="12.95" customHeight="1" x14ac:dyDescent="0.2">
      <c r="A326" s="17" t="s">
        <v>366</v>
      </c>
      <c r="B326" s="6"/>
      <c r="C326" s="32">
        <v>43357.750999999997</v>
      </c>
      <c r="D326" s="32"/>
      <c r="E326">
        <f t="shared" si="52"/>
        <v>-10210.001728185369</v>
      </c>
      <c r="F326">
        <f t="shared" si="53"/>
        <v>-10210</v>
      </c>
      <c r="G326">
        <f t="shared" si="60"/>
        <v>-1.9119999997201376E-3</v>
      </c>
      <c r="I326">
        <f t="shared" si="64"/>
        <v>-1.9119999997201376E-3</v>
      </c>
      <c r="P326" s="11">
        <f t="shared" si="54"/>
        <v>-5.9929794626588295E-3</v>
      </c>
      <c r="Q326" s="2">
        <f t="shared" si="55"/>
        <v>28339.250999999997</v>
      </c>
      <c r="R326">
        <f t="shared" si="61"/>
        <v>1.6654393376927373E-5</v>
      </c>
      <c r="S326" s="6">
        <f t="shared" si="65"/>
        <v>0.1</v>
      </c>
    </row>
    <row r="327" spans="1:41" ht="12.95" customHeight="1" x14ac:dyDescent="0.2">
      <c r="A327" s="17" t="s">
        <v>366</v>
      </c>
      <c r="B327" s="6"/>
      <c r="C327" s="32">
        <v>43397.591</v>
      </c>
      <c r="D327" s="32"/>
      <c r="E327">
        <f t="shared" si="52"/>
        <v>-10173.991840651186</v>
      </c>
      <c r="F327">
        <f t="shared" si="53"/>
        <v>-10174</v>
      </c>
      <c r="G327">
        <f t="shared" si="60"/>
        <v>9.027200001582969E-3</v>
      </c>
      <c r="I327">
        <f t="shared" si="64"/>
        <v>9.027200001582969E-3</v>
      </c>
      <c r="P327" s="11">
        <f t="shared" si="54"/>
        <v>-5.9501989168023869E-3</v>
      </c>
      <c r="Q327" s="2">
        <f t="shared" si="55"/>
        <v>28379.091</v>
      </c>
      <c r="R327">
        <f t="shared" si="61"/>
        <v>2.2432247836045086E-4</v>
      </c>
      <c r="S327" s="6">
        <f t="shared" si="65"/>
        <v>0.1</v>
      </c>
    </row>
    <row r="328" spans="1:41" ht="12.95" customHeight="1" x14ac:dyDescent="0.2">
      <c r="A328" s="17" t="s">
        <v>366</v>
      </c>
      <c r="B328" s="6"/>
      <c r="C328" s="32">
        <v>43398.688999999998</v>
      </c>
      <c r="D328" s="32"/>
      <c r="E328">
        <f t="shared" si="52"/>
        <v>-10172.999399473665</v>
      </c>
      <c r="F328">
        <f t="shared" si="53"/>
        <v>-10173</v>
      </c>
      <c r="G328">
        <f t="shared" si="60"/>
        <v>6.6439999500289559E-4</v>
      </c>
      <c r="I328">
        <f t="shared" si="64"/>
        <v>6.6439999500289559E-4</v>
      </c>
      <c r="P328" s="11">
        <f t="shared" si="54"/>
        <v>-5.9490127549941939E-3</v>
      </c>
      <c r="Q328" s="2">
        <f t="shared" si="55"/>
        <v>28380.188999999998</v>
      </c>
      <c r="R328">
        <f t="shared" si="61"/>
        <v>4.3737228201824067E-5</v>
      </c>
      <c r="S328" s="6">
        <f t="shared" si="65"/>
        <v>0.1</v>
      </c>
    </row>
    <row r="329" spans="1:41" ht="12.95" customHeight="1" x14ac:dyDescent="0.2">
      <c r="A329" s="17" t="s">
        <v>208</v>
      </c>
      <c r="B329" s="6"/>
      <c r="C329" s="32">
        <v>43436.303</v>
      </c>
      <c r="D329" s="32"/>
      <c r="E329">
        <f t="shared" si="52"/>
        <v>-10139.001510173697</v>
      </c>
      <c r="F329">
        <f t="shared" si="53"/>
        <v>-10139</v>
      </c>
      <c r="G329">
        <f t="shared" si="60"/>
        <v>-1.6708000039216131E-3</v>
      </c>
      <c r="I329">
        <f t="shared" si="64"/>
        <v>-1.6708000039216131E-3</v>
      </c>
      <c r="P329" s="11">
        <f t="shared" si="54"/>
        <v>-5.9087535821238301E-3</v>
      </c>
      <c r="Q329" s="2">
        <f t="shared" si="55"/>
        <v>28417.803</v>
      </c>
      <c r="R329">
        <f t="shared" si="61"/>
        <v>1.7960250530996974E-5</v>
      </c>
      <c r="S329" s="6">
        <f t="shared" si="65"/>
        <v>0.1</v>
      </c>
      <c r="AK329">
        <v>10</v>
      </c>
      <c r="AM329" t="s">
        <v>174</v>
      </c>
      <c r="AO329" t="s">
        <v>164</v>
      </c>
    </row>
    <row r="330" spans="1:41" ht="12.95" customHeight="1" x14ac:dyDescent="0.2">
      <c r="A330" s="17" t="s">
        <v>209</v>
      </c>
      <c r="B330" s="6"/>
      <c r="C330" s="32">
        <v>43436.309000000001</v>
      </c>
      <c r="D330" s="32"/>
      <c r="E330">
        <f t="shared" si="52"/>
        <v>-10138.996086997864</v>
      </c>
      <c r="F330">
        <f t="shared" si="53"/>
        <v>-10139</v>
      </c>
      <c r="G330">
        <f t="shared" si="60"/>
        <v>4.3291999973007478E-3</v>
      </c>
      <c r="I330">
        <f t="shared" si="64"/>
        <v>4.3291999973007478E-3</v>
      </c>
      <c r="P330" s="11">
        <f t="shared" si="54"/>
        <v>-5.9087535821238301E-3</v>
      </c>
      <c r="Q330" s="2">
        <f t="shared" si="55"/>
        <v>28417.809000000001</v>
      </c>
      <c r="R330">
        <f t="shared" si="61"/>
        <v>1.0481569349445254E-4</v>
      </c>
      <c r="S330" s="6">
        <f t="shared" si="65"/>
        <v>0.1</v>
      </c>
      <c r="AJ330" t="s">
        <v>193</v>
      </c>
      <c r="AO330" t="s">
        <v>197</v>
      </c>
    </row>
    <row r="331" spans="1:41" ht="12.95" customHeight="1" x14ac:dyDescent="0.2">
      <c r="A331" s="17" t="s">
        <v>208</v>
      </c>
      <c r="B331" s="6"/>
      <c r="C331" s="32">
        <v>43436.315999999999</v>
      </c>
      <c r="D331" s="32"/>
      <c r="E331">
        <f t="shared" si="52"/>
        <v>-10138.989759959393</v>
      </c>
      <c r="F331">
        <f t="shared" si="53"/>
        <v>-10139</v>
      </c>
      <c r="G331">
        <f t="shared" si="60"/>
        <v>1.1329199995088857E-2</v>
      </c>
      <c r="I331">
        <f t="shared" si="64"/>
        <v>1.1329199995088857E-2</v>
      </c>
      <c r="P331" s="11">
        <f t="shared" si="54"/>
        <v>-5.9087535821238301E-3</v>
      </c>
      <c r="Q331" s="2">
        <f t="shared" si="55"/>
        <v>28417.815999999999</v>
      </c>
      <c r="R331">
        <f t="shared" si="61"/>
        <v>2.9714704353013972E-4</v>
      </c>
      <c r="S331" s="6">
        <f t="shared" si="65"/>
        <v>0.1</v>
      </c>
      <c r="AJ331" t="s">
        <v>193</v>
      </c>
      <c r="AK331">
        <v>11</v>
      </c>
      <c r="AM331" t="s">
        <v>177</v>
      </c>
      <c r="AO331" t="s">
        <v>164</v>
      </c>
    </row>
    <row r="332" spans="1:41" ht="12.95" customHeight="1" x14ac:dyDescent="0.2">
      <c r="A332" s="17" t="s">
        <v>211</v>
      </c>
      <c r="B332" s="6"/>
      <c r="C332" s="32">
        <v>43446.250999999997</v>
      </c>
      <c r="D332" s="32"/>
      <c r="E332">
        <f t="shared" si="52"/>
        <v>-10130.009884641822</v>
      </c>
      <c r="F332">
        <f t="shared" si="53"/>
        <v>-10130</v>
      </c>
      <c r="G332">
        <f t="shared" si="60"/>
        <v>-1.0936000006040558E-2</v>
      </c>
      <c r="I332">
        <f t="shared" si="64"/>
        <v>-1.0936000006040558E-2</v>
      </c>
      <c r="P332" s="11">
        <f t="shared" si="54"/>
        <v>-5.8981196138189708E-3</v>
      </c>
      <c r="Q332" s="2">
        <f t="shared" si="55"/>
        <v>28427.750999999997</v>
      </c>
      <c r="R332">
        <f t="shared" si="61"/>
        <v>2.5380238846330735E-5</v>
      </c>
      <c r="S332" s="6">
        <f t="shared" si="65"/>
        <v>0.1</v>
      </c>
      <c r="AK332">
        <v>9</v>
      </c>
      <c r="AM332" t="s">
        <v>210</v>
      </c>
      <c r="AO332" t="s">
        <v>164</v>
      </c>
    </row>
    <row r="333" spans="1:41" ht="12.95" customHeight="1" x14ac:dyDescent="0.2">
      <c r="A333" s="17" t="s">
        <v>212</v>
      </c>
      <c r="B333" s="6"/>
      <c r="C333" s="32">
        <v>43446.254000000001</v>
      </c>
      <c r="D333" s="32"/>
      <c r="E333">
        <f t="shared" si="52"/>
        <v>-10130.007173053902</v>
      </c>
      <c r="F333">
        <f t="shared" si="53"/>
        <v>-10130</v>
      </c>
      <c r="G333">
        <f t="shared" si="60"/>
        <v>-7.936000001791399E-3</v>
      </c>
      <c r="I333">
        <f t="shared" si="64"/>
        <v>-7.936000001791399E-3</v>
      </c>
      <c r="P333" s="11">
        <f t="shared" si="54"/>
        <v>-5.8981196138189708E-3</v>
      </c>
      <c r="Q333" s="2">
        <f t="shared" si="55"/>
        <v>28427.754000000001</v>
      </c>
      <c r="R333">
        <f t="shared" si="61"/>
        <v>4.1529564756826548E-6</v>
      </c>
      <c r="S333" s="6">
        <f t="shared" si="65"/>
        <v>0.1</v>
      </c>
      <c r="AJ333" t="s">
        <v>193</v>
      </c>
      <c r="AM333" t="s">
        <v>164</v>
      </c>
      <c r="AO333" t="s">
        <v>197</v>
      </c>
    </row>
    <row r="334" spans="1:41" ht="12.95" customHeight="1" x14ac:dyDescent="0.2">
      <c r="A334" s="17" t="s">
        <v>211</v>
      </c>
      <c r="B334" s="6"/>
      <c r="C334" s="32">
        <v>43457.31</v>
      </c>
      <c r="D334" s="32"/>
      <c r="E334">
        <f t="shared" si="52"/>
        <v>-10120.014067718115</v>
      </c>
      <c r="F334">
        <f t="shared" si="53"/>
        <v>-10120</v>
      </c>
      <c r="G334">
        <f t="shared" si="60"/>
        <v>-1.5564000001177192E-2</v>
      </c>
      <c r="I334">
        <f t="shared" si="64"/>
        <v>-1.5564000001177192E-2</v>
      </c>
      <c r="P334" s="11">
        <f t="shared" si="54"/>
        <v>-5.886315322417685E-3</v>
      </c>
      <c r="Q334" s="2">
        <f t="shared" si="55"/>
        <v>28438.809999999998</v>
      </c>
      <c r="R334">
        <f t="shared" si="61"/>
        <v>9.3657580741496479E-5</v>
      </c>
      <c r="S334" s="6">
        <f t="shared" si="65"/>
        <v>0.1</v>
      </c>
      <c r="AJ334" t="s">
        <v>193</v>
      </c>
      <c r="AK334">
        <v>8</v>
      </c>
      <c r="AM334" t="s">
        <v>210</v>
      </c>
      <c r="AO334" t="s">
        <v>164</v>
      </c>
    </row>
    <row r="335" spans="1:41" ht="12.95" customHeight="1" x14ac:dyDescent="0.2">
      <c r="A335" s="17" t="s">
        <v>212</v>
      </c>
      <c r="B335" s="6"/>
      <c r="C335" s="32">
        <v>43488.267999999996</v>
      </c>
      <c r="D335" s="32"/>
      <c r="E335">
        <f t="shared" si="52"/>
        <v>-10092.032288142736</v>
      </c>
      <c r="F335">
        <f t="shared" si="53"/>
        <v>-10092</v>
      </c>
      <c r="G335">
        <f t="shared" si="60"/>
        <v>-3.5722400003578514E-2</v>
      </c>
      <c r="I335">
        <f t="shared" si="64"/>
        <v>-3.5722400003578514E-2</v>
      </c>
      <c r="P335" s="11">
        <f t="shared" si="54"/>
        <v>-5.8533261885437872E-3</v>
      </c>
      <c r="Q335" s="2">
        <f t="shared" si="55"/>
        <v>28469.767999999996</v>
      </c>
      <c r="R335">
        <f t="shared" si="61"/>
        <v>8.9216157056799317E-4</v>
      </c>
      <c r="S335" s="6">
        <f t="shared" si="65"/>
        <v>0.1</v>
      </c>
      <c r="AJ335" t="s">
        <v>193</v>
      </c>
      <c r="AO335" t="s">
        <v>197</v>
      </c>
    </row>
    <row r="336" spans="1:41" ht="12.95" customHeight="1" x14ac:dyDescent="0.2">
      <c r="A336" s="17" t="s">
        <v>211</v>
      </c>
      <c r="B336" s="6"/>
      <c r="C336" s="32">
        <v>43498.267999999996</v>
      </c>
      <c r="D336" s="32"/>
      <c r="E336">
        <f t="shared" si="52"/>
        <v>-10082.993661753635</v>
      </c>
      <c r="F336">
        <f t="shared" si="53"/>
        <v>-10083</v>
      </c>
      <c r="G336">
        <f t="shared" si="60"/>
        <v>7.0123999976203777E-3</v>
      </c>
      <c r="I336">
        <f t="shared" si="64"/>
        <v>7.0123999976203777E-3</v>
      </c>
      <c r="P336" s="11">
        <f t="shared" si="54"/>
        <v>-5.8427422185604021E-3</v>
      </c>
      <c r="Q336" s="2">
        <f t="shared" si="55"/>
        <v>28479.767999999996</v>
      </c>
      <c r="R336">
        <f t="shared" si="61"/>
        <v>1.6525468139823329E-4</v>
      </c>
      <c r="S336" s="6">
        <f t="shared" si="65"/>
        <v>0.1</v>
      </c>
      <c r="AK336">
        <v>11</v>
      </c>
      <c r="AM336" t="s">
        <v>174</v>
      </c>
      <c r="AO336" t="s">
        <v>164</v>
      </c>
    </row>
    <row r="337" spans="1:41" ht="12.95" customHeight="1" x14ac:dyDescent="0.2">
      <c r="A337" s="17" t="s">
        <v>213</v>
      </c>
      <c r="B337" s="6"/>
      <c r="C337" s="32">
        <v>43616.652999999998</v>
      </c>
      <c r="D337" s="32"/>
      <c r="E337">
        <f t="shared" si="52"/>
        <v>-9975.9898832462568</v>
      </c>
      <c r="F337">
        <f t="shared" si="53"/>
        <v>-9976</v>
      </c>
      <c r="G337">
        <f t="shared" si="60"/>
        <v>1.11927999969339E-2</v>
      </c>
      <c r="I337">
        <f t="shared" si="64"/>
        <v>1.11927999969339E-2</v>
      </c>
      <c r="P337" s="11">
        <f t="shared" si="54"/>
        <v>-5.7176441205382521E-3</v>
      </c>
      <c r="Q337" s="2">
        <f t="shared" si="55"/>
        <v>28598.152999999998</v>
      </c>
      <c r="R337">
        <f t="shared" si="61"/>
        <v>2.8596312025014857E-4</v>
      </c>
      <c r="S337" s="6">
        <f t="shared" si="65"/>
        <v>0.1</v>
      </c>
      <c r="AJ337" t="s">
        <v>193</v>
      </c>
      <c r="AK337">
        <v>5</v>
      </c>
      <c r="AM337" t="s">
        <v>162</v>
      </c>
      <c r="AO337" t="s">
        <v>164</v>
      </c>
    </row>
    <row r="338" spans="1:41" ht="12.95" customHeight="1" x14ac:dyDescent="0.2">
      <c r="A338" s="17" t="s">
        <v>366</v>
      </c>
      <c r="B338" s="6"/>
      <c r="C338" s="32">
        <v>43669.758000000002</v>
      </c>
      <c r="D338" s="32"/>
      <c r="E338">
        <f t="shared" si="52"/>
        <v>-9927.9902578069323</v>
      </c>
      <c r="F338">
        <f t="shared" si="53"/>
        <v>-9928</v>
      </c>
      <c r="G338">
        <f t="shared" si="60"/>
        <v>1.0778399999253452E-2</v>
      </c>
      <c r="I338">
        <f t="shared" si="64"/>
        <v>1.0778399999253452E-2</v>
      </c>
      <c r="P338" s="11">
        <f t="shared" si="54"/>
        <v>-5.6619650491442942E-3</v>
      </c>
      <c r="Q338" s="2">
        <f t="shared" si="55"/>
        <v>28651.258000000002</v>
      </c>
      <c r="R338">
        <f t="shared" si="61"/>
        <v>2.702856029245782E-4</v>
      </c>
      <c r="S338" s="6">
        <f t="shared" si="65"/>
        <v>0.1</v>
      </c>
    </row>
    <row r="339" spans="1:41" ht="12.95" customHeight="1" x14ac:dyDescent="0.2">
      <c r="A339" s="17" t="s">
        <v>321</v>
      </c>
      <c r="B339" s="6"/>
      <c r="C339" s="32">
        <v>43690.776299999998</v>
      </c>
      <c r="D339" s="32">
        <v>5.0000000000000001E-3</v>
      </c>
      <c r="E339">
        <f t="shared" si="52"/>
        <v>-9908.9926017035305</v>
      </c>
      <c r="F339">
        <f t="shared" si="53"/>
        <v>-9909</v>
      </c>
      <c r="G339">
        <f t="shared" si="60"/>
        <v>8.1852000002982095E-3</v>
      </c>
      <c r="J339">
        <f>G339</f>
        <v>8.1852000002982095E-3</v>
      </c>
      <c r="P339" s="11">
        <f t="shared" si="54"/>
        <v>-5.6400006505984146E-3</v>
      </c>
      <c r="Q339" s="2">
        <f t="shared" si="55"/>
        <v>28672.276299999998</v>
      </c>
      <c r="R339">
        <f t="shared" si="61"/>
        <v>1.9113617303755245E-4</v>
      </c>
      <c r="S339" s="6">
        <f>S$17</f>
        <v>1</v>
      </c>
    </row>
    <row r="340" spans="1:41" ht="12.95" customHeight="1" x14ac:dyDescent="0.2">
      <c r="A340" s="17" t="s">
        <v>366</v>
      </c>
      <c r="B340" s="6"/>
      <c r="C340" s="32">
        <v>43700.733</v>
      </c>
      <c r="D340" s="32"/>
      <c r="E340">
        <f t="shared" si="52"/>
        <v>-9899.9931125666917</v>
      </c>
      <c r="F340">
        <f t="shared" si="53"/>
        <v>-9900</v>
      </c>
      <c r="G340">
        <f t="shared" si="60"/>
        <v>7.6199999966775067E-3</v>
      </c>
      <c r="I340">
        <f t="shared" ref="I340:I371" si="66">G340</f>
        <v>7.6199999966775067E-3</v>
      </c>
      <c r="P340" s="11">
        <f t="shared" si="54"/>
        <v>-5.6296113549305594E-3</v>
      </c>
      <c r="Q340" s="2">
        <f t="shared" si="55"/>
        <v>28682.233</v>
      </c>
      <c r="R340">
        <f t="shared" si="61"/>
        <v>1.7555220096866135E-4</v>
      </c>
      <c r="S340" s="6">
        <f t="shared" ref="S340:S371" si="67">S$16</f>
        <v>0.1</v>
      </c>
    </row>
    <row r="341" spans="1:41" ht="12.95" customHeight="1" x14ac:dyDescent="0.2">
      <c r="A341" s="17" t="s">
        <v>366</v>
      </c>
      <c r="B341" s="6"/>
      <c r="C341" s="32">
        <v>43718.430999999997</v>
      </c>
      <c r="D341" s="32"/>
      <c r="E341">
        <f t="shared" ref="E341:E404" si="68">+(C341-C$7)/C$8</f>
        <v>-9883.9965515832628</v>
      </c>
      <c r="F341">
        <f t="shared" ref="F341:F404" si="69">ROUND(2*E341,0)/2</f>
        <v>-9884</v>
      </c>
      <c r="G341">
        <f t="shared" si="60"/>
        <v>3.815199997916352E-3</v>
      </c>
      <c r="I341">
        <f t="shared" si="66"/>
        <v>3.815199997916352E-3</v>
      </c>
      <c r="P341" s="11">
        <f t="shared" ref="P341:P404" si="70">D$11+D$12*F341+D$13*F341^2</f>
        <v>-5.6111651358337926E-3</v>
      </c>
      <c r="Q341" s="2">
        <f t="shared" ref="Q341:Q404" si="71">+C341-15018.5</f>
        <v>28699.930999999997</v>
      </c>
      <c r="R341">
        <f t="shared" si="61"/>
        <v>8.8856359634780402E-5</v>
      </c>
      <c r="S341" s="6">
        <f t="shared" si="67"/>
        <v>0.1</v>
      </c>
    </row>
    <row r="342" spans="1:41" ht="12.95" customHeight="1" x14ac:dyDescent="0.2">
      <c r="A342" s="17" t="s">
        <v>366</v>
      </c>
      <c r="B342" s="6"/>
      <c r="C342" s="32">
        <v>43721.750999999997</v>
      </c>
      <c r="D342" s="32"/>
      <c r="E342">
        <f t="shared" si="68"/>
        <v>-9880.995727622083</v>
      </c>
      <c r="F342">
        <f t="shared" si="69"/>
        <v>-9881</v>
      </c>
      <c r="G342">
        <f t="shared" si="60"/>
        <v>4.7267999980249442E-3</v>
      </c>
      <c r="I342">
        <f t="shared" si="66"/>
        <v>4.7267999980249442E-3</v>
      </c>
      <c r="P342" s="11">
        <f t="shared" si="70"/>
        <v>-5.6077098384343825E-3</v>
      </c>
      <c r="Q342" s="2">
        <f t="shared" si="71"/>
        <v>28703.250999999997</v>
      </c>
      <c r="R342">
        <f t="shared" si="61"/>
        <v>1.0680209355987459E-4</v>
      </c>
      <c r="S342" s="6">
        <f t="shared" si="67"/>
        <v>0.1</v>
      </c>
    </row>
    <row r="343" spans="1:41" ht="12.95" customHeight="1" x14ac:dyDescent="0.2">
      <c r="A343" s="17" t="s">
        <v>214</v>
      </c>
      <c r="B343" s="6"/>
      <c r="C343" s="32">
        <v>43739.459000000003</v>
      </c>
      <c r="D343" s="32"/>
      <c r="E343">
        <f t="shared" si="68"/>
        <v>-9864.9901280122558</v>
      </c>
      <c r="F343">
        <f t="shared" si="69"/>
        <v>-9865</v>
      </c>
      <c r="G343">
        <f t="shared" si="60"/>
        <v>1.0922000001301058E-2</v>
      </c>
      <c r="I343">
        <f t="shared" si="66"/>
        <v>1.0922000001301058E-2</v>
      </c>
      <c r="P343" s="11">
        <f t="shared" si="70"/>
        <v>-5.5892995519374461E-3</v>
      </c>
      <c r="Q343" s="2">
        <f t="shared" si="71"/>
        <v>28720.959000000003</v>
      </c>
      <c r="R343">
        <f t="shared" si="61"/>
        <v>2.7262301293677399E-4</v>
      </c>
      <c r="S343" s="6">
        <f t="shared" si="67"/>
        <v>0.1</v>
      </c>
      <c r="AJ343" t="s">
        <v>193</v>
      </c>
      <c r="AK343">
        <v>8</v>
      </c>
      <c r="AM343" t="s">
        <v>177</v>
      </c>
      <c r="AO343" t="s">
        <v>164</v>
      </c>
    </row>
    <row r="344" spans="1:41" ht="12.95" customHeight="1" x14ac:dyDescent="0.2">
      <c r="A344" s="17" t="s">
        <v>215</v>
      </c>
      <c r="B344" s="6"/>
      <c r="C344" s="32">
        <v>43749.415999999997</v>
      </c>
      <c r="D344" s="32"/>
      <c r="E344">
        <f t="shared" si="68"/>
        <v>-9855.990367716633</v>
      </c>
      <c r="F344">
        <f t="shared" si="69"/>
        <v>-9856</v>
      </c>
      <c r="G344">
        <f t="shared" si="60"/>
        <v>1.0656799997377675E-2</v>
      </c>
      <c r="I344">
        <f t="shared" si="66"/>
        <v>1.0656799997377675E-2</v>
      </c>
      <c r="P344" s="11">
        <f t="shared" si="70"/>
        <v>-5.5789570632088451E-3</v>
      </c>
      <c r="Q344" s="2">
        <f t="shared" si="71"/>
        <v>28730.915999999997</v>
      </c>
      <c r="R344">
        <f t="shared" si="61"/>
        <v>2.6359980733038499E-4</v>
      </c>
      <c r="S344" s="6">
        <f t="shared" si="67"/>
        <v>0.1</v>
      </c>
      <c r="AJ344" t="s">
        <v>193</v>
      </c>
      <c r="AO344" t="s">
        <v>197</v>
      </c>
    </row>
    <row r="345" spans="1:41" ht="12.95" customHeight="1" x14ac:dyDescent="0.2">
      <c r="A345" s="17" t="s">
        <v>214</v>
      </c>
      <c r="B345" s="6"/>
      <c r="C345" s="32">
        <v>43749.425000000003</v>
      </c>
      <c r="D345" s="32"/>
      <c r="E345">
        <f t="shared" si="68"/>
        <v>-9855.9822329528779</v>
      </c>
      <c r="F345">
        <f t="shared" si="69"/>
        <v>-9856</v>
      </c>
      <c r="G345">
        <f t="shared" si="60"/>
        <v>1.9656800002849195E-2</v>
      </c>
      <c r="I345">
        <f t="shared" si="66"/>
        <v>1.9656800002849195E-2</v>
      </c>
      <c r="P345" s="11">
        <f t="shared" si="70"/>
        <v>-5.5789570632088451E-3</v>
      </c>
      <c r="Q345" s="2">
        <f t="shared" si="71"/>
        <v>28730.925000000003</v>
      </c>
      <c r="R345">
        <f t="shared" si="61"/>
        <v>6.368434346970982E-4</v>
      </c>
      <c r="S345" s="6">
        <f t="shared" si="67"/>
        <v>0.1</v>
      </c>
      <c r="AJ345" t="s">
        <v>193</v>
      </c>
      <c r="AK345">
        <v>7</v>
      </c>
      <c r="AM345" t="s">
        <v>177</v>
      </c>
      <c r="AO345" t="s">
        <v>164</v>
      </c>
    </row>
    <row r="346" spans="1:41" ht="12.95" customHeight="1" x14ac:dyDescent="0.2">
      <c r="A346" s="17" t="s">
        <v>216</v>
      </c>
      <c r="B346" s="6"/>
      <c r="C346" s="32">
        <v>43790.353000000003</v>
      </c>
      <c r="D346" s="32"/>
      <c r="E346">
        <f t="shared" si="68"/>
        <v>-9818.9889428675633</v>
      </c>
      <c r="F346">
        <f t="shared" si="69"/>
        <v>-9819</v>
      </c>
      <c r="G346">
        <f t="shared" si="60"/>
        <v>1.2233200002810918E-2</v>
      </c>
      <c r="I346">
        <f t="shared" si="66"/>
        <v>1.2233200002810918E-2</v>
      </c>
      <c r="P346" s="11">
        <f t="shared" si="70"/>
        <v>-5.5365385305198023E-3</v>
      </c>
      <c r="Q346" s="2">
        <f t="shared" si="71"/>
        <v>28771.853000000003</v>
      </c>
      <c r="R346">
        <f t="shared" si="61"/>
        <v>3.1576360754293858E-4</v>
      </c>
      <c r="S346" s="6">
        <f t="shared" si="67"/>
        <v>0.1</v>
      </c>
      <c r="AJ346" t="s">
        <v>193</v>
      </c>
      <c r="AK346">
        <v>8</v>
      </c>
      <c r="AM346" t="s">
        <v>177</v>
      </c>
      <c r="AO346" t="s">
        <v>164</v>
      </c>
    </row>
    <row r="347" spans="1:41" ht="12.95" customHeight="1" x14ac:dyDescent="0.2">
      <c r="A347" s="17" t="s">
        <v>216</v>
      </c>
      <c r="B347" s="6"/>
      <c r="C347" s="32">
        <v>43811.375999999997</v>
      </c>
      <c r="D347" s="32"/>
      <c r="E347">
        <f t="shared" si="68"/>
        <v>-9799.9870386097609</v>
      </c>
      <c r="F347">
        <f t="shared" si="69"/>
        <v>-9800</v>
      </c>
      <c r="G347">
        <f t="shared" si="60"/>
        <v>1.4339999994263053E-2</v>
      </c>
      <c r="I347">
        <f t="shared" si="66"/>
        <v>1.4339999994263053E-2</v>
      </c>
      <c r="P347" s="11">
        <f t="shared" si="70"/>
        <v>-5.5148189228102686E-3</v>
      </c>
      <c r="Q347" s="2">
        <f t="shared" si="71"/>
        <v>28792.875999999997</v>
      </c>
      <c r="R347">
        <f t="shared" si="61"/>
        <v>3.9421383422977269E-4</v>
      </c>
      <c r="S347" s="6">
        <f t="shared" si="67"/>
        <v>0.1</v>
      </c>
      <c r="AJ347" t="s">
        <v>193</v>
      </c>
      <c r="AK347">
        <v>7</v>
      </c>
      <c r="AM347" t="s">
        <v>177</v>
      </c>
      <c r="AO347" t="s">
        <v>164</v>
      </c>
    </row>
    <row r="348" spans="1:41" ht="12.95" customHeight="1" x14ac:dyDescent="0.2">
      <c r="A348" s="17" t="s">
        <v>217</v>
      </c>
      <c r="B348" s="6"/>
      <c r="C348" s="32">
        <v>43831.281999999999</v>
      </c>
      <c r="D348" s="32"/>
      <c r="E348">
        <f t="shared" si="68"/>
        <v>-9781.9947489196147</v>
      </c>
      <c r="F348">
        <f t="shared" si="69"/>
        <v>-9782</v>
      </c>
      <c r="G348">
        <f t="shared" si="60"/>
        <v>5.8095999993383884E-3</v>
      </c>
      <c r="I348">
        <f t="shared" si="66"/>
        <v>5.8095999993383884E-3</v>
      </c>
      <c r="P348" s="11">
        <f t="shared" si="70"/>
        <v>-5.4942818127293406E-3</v>
      </c>
      <c r="Q348" s="2">
        <f t="shared" si="71"/>
        <v>28812.781999999999</v>
      </c>
      <c r="R348">
        <f t="shared" si="61"/>
        <v>1.277777440211956E-4</v>
      </c>
      <c r="S348" s="6">
        <f t="shared" si="67"/>
        <v>0.1</v>
      </c>
      <c r="AJ348" t="s">
        <v>193</v>
      </c>
      <c r="AO348" t="s">
        <v>197</v>
      </c>
    </row>
    <row r="349" spans="1:41" ht="12.95" customHeight="1" x14ac:dyDescent="0.2">
      <c r="A349" s="17" t="s">
        <v>218</v>
      </c>
      <c r="B349" s="6"/>
      <c r="C349" s="32">
        <v>43831.288</v>
      </c>
      <c r="D349" s="32"/>
      <c r="E349">
        <f t="shared" si="68"/>
        <v>-9781.9893257437798</v>
      </c>
      <c r="F349">
        <f t="shared" si="69"/>
        <v>-9782</v>
      </c>
      <c r="G349">
        <f t="shared" si="60"/>
        <v>1.1809600000560749E-2</v>
      </c>
      <c r="I349">
        <f t="shared" si="66"/>
        <v>1.1809600000560749E-2</v>
      </c>
      <c r="P349" s="11">
        <f t="shared" si="70"/>
        <v>-5.4942818127293406E-3</v>
      </c>
      <c r="Q349" s="2">
        <f t="shared" si="71"/>
        <v>28812.788</v>
      </c>
      <c r="R349">
        <f t="shared" si="61"/>
        <v>2.9942432580831149E-4</v>
      </c>
      <c r="S349" s="6">
        <f t="shared" si="67"/>
        <v>0.1</v>
      </c>
      <c r="AK349">
        <v>9</v>
      </c>
      <c r="AM349" t="s">
        <v>174</v>
      </c>
      <c r="AO349" t="s">
        <v>164</v>
      </c>
    </row>
    <row r="350" spans="1:41" ht="12.95" customHeight="1" x14ac:dyDescent="0.2">
      <c r="A350" s="17" t="s">
        <v>219</v>
      </c>
      <c r="B350" s="6"/>
      <c r="C350" s="32">
        <v>44072.476000000002</v>
      </c>
      <c r="D350" s="32"/>
      <c r="E350">
        <f t="shared" si="68"/>
        <v>-9563.9885035903226</v>
      </c>
      <c r="F350">
        <f t="shared" si="69"/>
        <v>-9564</v>
      </c>
      <c r="G350">
        <f t="shared" si="60"/>
        <v>1.271919999999227E-2</v>
      </c>
      <c r="I350">
        <f t="shared" si="66"/>
        <v>1.271919999999227E-2</v>
      </c>
      <c r="P350" s="11">
        <f t="shared" si="70"/>
        <v>-5.2485951505000759E-3</v>
      </c>
      <c r="Q350" s="2">
        <f t="shared" si="71"/>
        <v>29053.976000000002</v>
      </c>
      <c r="R350">
        <f t="shared" si="61"/>
        <v>3.2284166257005626E-4</v>
      </c>
      <c r="S350" s="6">
        <f t="shared" si="67"/>
        <v>0.1</v>
      </c>
      <c r="AJ350" t="s">
        <v>193</v>
      </c>
      <c r="AK350">
        <v>10</v>
      </c>
      <c r="AM350" t="s">
        <v>177</v>
      </c>
      <c r="AO350" t="s">
        <v>164</v>
      </c>
    </row>
    <row r="351" spans="1:41" ht="12.95" customHeight="1" x14ac:dyDescent="0.2">
      <c r="A351" s="17" t="s">
        <v>219</v>
      </c>
      <c r="B351" s="6"/>
      <c r="C351" s="32">
        <v>44082.430999999997</v>
      </c>
      <c r="D351" s="32"/>
      <c r="E351">
        <f t="shared" si="68"/>
        <v>-9554.9905510199769</v>
      </c>
      <c r="F351">
        <f t="shared" si="69"/>
        <v>-9555</v>
      </c>
      <c r="G351">
        <f t="shared" si="60"/>
        <v>1.0453999995661434E-2</v>
      </c>
      <c r="I351">
        <f t="shared" si="66"/>
        <v>1.0453999995661434E-2</v>
      </c>
      <c r="P351" s="11">
        <f t="shared" si="70"/>
        <v>-5.2385728637877266E-3</v>
      </c>
      <c r="Q351" s="2">
        <f t="shared" si="71"/>
        <v>29063.930999999997</v>
      </c>
      <c r="R351">
        <f t="shared" si="61"/>
        <v>2.4625684294912037E-4</v>
      </c>
      <c r="S351" s="6">
        <f t="shared" si="67"/>
        <v>0.1</v>
      </c>
      <c r="AJ351" t="s">
        <v>193</v>
      </c>
      <c r="AK351">
        <v>7</v>
      </c>
      <c r="AM351" t="s">
        <v>174</v>
      </c>
      <c r="AO351" t="s">
        <v>164</v>
      </c>
    </row>
    <row r="352" spans="1:41" ht="12.95" customHeight="1" x14ac:dyDescent="0.2">
      <c r="A352" s="17" t="s">
        <v>219</v>
      </c>
      <c r="B352" s="6"/>
      <c r="C352" s="32">
        <v>44082.434999999998</v>
      </c>
      <c r="D352" s="32"/>
      <c r="E352">
        <f t="shared" si="68"/>
        <v>-9554.9869355694209</v>
      </c>
      <c r="F352">
        <f t="shared" si="69"/>
        <v>-9555</v>
      </c>
      <c r="G352">
        <f t="shared" si="60"/>
        <v>1.4453999996476341E-2</v>
      </c>
      <c r="I352">
        <f t="shared" si="66"/>
        <v>1.4453999996476341E-2</v>
      </c>
      <c r="P352" s="11">
        <f t="shared" si="70"/>
        <v>-5.2385728637877266E-3</v>
      </c>
      <c r="Q352" s="2">
        <f t="shared" si="71"/>
        <v>29063.934999999998</v>
      </c>
      <c r="R352">
        <f t="shared" si="61"/>
        <v>3.8779742585680891E-4</v>
      </c>
      <c r="S352" s="6">
        <f t="shared" si="67"/>
        <v>0.1</v>
      </c>
      <c r="AJ352" t="s">
        <v>193</v>
      </c>
      <c r="AK352">
        <v>9</v>
      </c>
      <c r="AM352" t="s">
        <v>177</v>
      </c>
      <c r="AO352" t="s">
        <v>164</v>
      </c>
    </row>
    <row r="353" spans="1:41" ht="12.95" customHeight="1" x14ac:dyDescent="0.2">
      <c r="A353" s="17" t="s">
        <v>220</v>
      </c>
      <c r="B353" s="6"/>
      <c r="C353" s="32">
        <v>44103.453999999998</v>
      </c>
      <c r="D353" s="32"/>
      <c r="E353">
        <f t="shared" si="68"/>
        <v>-9535.9886467621673</v>
      </c>
      <c r="F353">
        <f t="shared" si="69"/>
        <v>-9536</v>
      </c>
      <c r="G353">
        <f t="shared" si="60"/>
        <v>1.2560799994389527E-2</v>
      </c>
      <c r="I353">
        <f t="shared" si="66"/>
        <v>1.2560799994389527E-2</v>
      </c>
      <c r="P353" s="11">
        <f t="shared" si="70"/>
        <v>-5.2174461439753973E-3</v>
      </c>
      <c r="Q353" s="2">
        <f t="shared" si="71"/>
        <v>29084.953999999998</v>
      </c>
      <c r="R353">
        <f t="shared" si="61"/>
        <v>3.1606603575628735E-4</v>
      </c>
      <c r="S353" s="6">
        <f t="shared" si="67"/>
        <v>0.1</v>
      </c>
      <c r="AJ353" t="s">
        <v>193</v>
      </c>
      <c r="AO353" t="s">
        <v>197</v>
      </c>
    </row>
    <row r="354" spans="1:41" ht="12.95" customHeight="1" x14ac:dyDescent="0.2">
      <c r="A354" s="17" t="s">
        <v>220</v>
      </c>
      <c r="B354" s="6"/>
      <c r="C354" s="32">
        <v>44103.461000000003</v>
      </c>
      <c r="D354" s="32"/>
      <c r="E354">
        <f t="shared" si="68"/>
        <v>-9535.982319723691</v>
      </c>
      <c r="F354">
        <f t="shared" si="69"/>
        <v>-9536</v>
      </c>
      <c r="G354">
        <f t="shared" si="60"/>
        <v>1.9560799999453593E-2</v>
      </c>
      <c r="I354">
        <f t="shared" si="66"/>
        <v>1.9560799999453593E-2</v>
      </c>
      <c r="P354" s="11">
        <f t="shared" si="70"/>
        <v>-5.2174461439753973E-3</v>
      </c>
      <c r="Q354" s="2">
        <f t="shared" si="71"/>
        <v>29084.961000000003</v>
      </c>
      <c r="R354">
        <f t="shared" si="61"/>
        <v>6.1396148194435367E-4</v>
      </c>
      <c r="S354" s="6">
        <f t="shared" si="67"/>
        <v>0.1</v>
      </c>
      <c r="AJ354" t="s">
        <v>193</v>
      </c>
      <c r="AO354" t="s">
        <v>197</v>
      </c>
    </row>
    <row r="355" spans="1:41" ht="12.95" customHeight="1" x14ac:dyDescent="0.2">
      <c r="A355" s="17" t="s">
        <v>220</v>
      </c>
      <c r="B355" s="6"/>
      <c r="C355" s="32">
        <v>44103.472000000002</v>
      </c>
      <c r="D355" s="32"/>
      <c r="E355">
        <f t="shared" si="68"/>
        <v>-9535.9723772346642</v>
      </c>
      <c r="F355">
        <f t="shared" si="69"/>
        <v>-9536</v>
      </c>
      <c r="G355">
        <f t="shared" si="60"/>
        <v>3.0560799998056609E-2</v>
      </c>
      <c r="I355">
        <f t="shared" si="66"/>
        <v>3.0560799998056609E-2</v>
      </c>
      <c r="P355" s="11">
        <f t="shared" si="70"/>
        <v>-5.2174461439753973E-3</v>
      </c>
      <c r="Q355" s="2">
        <f t="shared" si="71"/>
        <v>29084.972000000002</v>
      </c>
      <c r="R355">
        <f t="shared" si="61"/>
        <v>1.280082896999828E-3</v>
      </c>
      <c r="S355" s="6">
        <f t="shared" si="67"/>
        <v>0.1</v>
      </c>
      <c r="AJ355" t="s">
        <v>193</v>
      </c>
      <c r="AO355" t="s">
        <v>197</v>
      </c>
    </row>
    <row r="356" spans="1:41" ht="12.95" customHeight="1" x14ac:dyDescent="0.2">
      <c r="A356" s="17" t="s">
        <v>221</v>
      </c>
      <c r="B356" s="6"/>
      <c r="C356" s="32">
        <v>44123.362000000001</v>
      </c>
      <c r="D356" s="32"/>
      <c r="E356">
        <f t="shared" si="68"/>
        <v>-9517.9945493467421</v>
      </c>
      <c r="F356">
        <f t="shared" si="69"/>
        <v>-9518</v>
      </c>
      <c r="G356">
        <f t="shared" si="60"/>
        <v>6.0303999998723157E-3</v>
      </c>
      <c r="I356">
        <f t="shared" si="66"/>
        <v>6.0303999998723157E-3</v>
      </c>
      <c r="P356" s="11">
        <f t="shared" si="70"/>
        <v>-5.197470717165505E-3</v>
      </c>
      <c r="Q356" s="2">
        <f t="shared" si="71"/>
        <v>29104.862000000001</v>
      </c>
      <c r="R356">
        <f t="shared" si="61"/>
        <v>1.2606508083851537E-4</v>
      </c>
      <c r="S356" s="6">
        <f t="shared" si="67"/>
        <v>0.1</v>
      </c>
      <c r="AJ356" t="s">
        <v>193</v>
      </c>
      <c r="AK356">
        <v>10</v>
      </c>
      <c r="AM356" t="s">
        <v>177</v>
      </c>
      <c r="AO356" t="s">
        <v>164</v>
      </c>
    </row>
    <row r="357" spans="1:41" ht="12.95" customHeight="1" x14ac:dyDescent="0.2">
      <c r="A357" s="17" t="s">
        <v>221</v>
      </c>
      <c r="B357" s="6"/>
      <c r="C357" s="32">
        <v>44133.326000000001</v>
      </c>
      <c r="D357" s="32"/>
      <c r="E357">
        <f t="shared" si="68"/>
        <v>-9508.9884620126413</v>
      </c>
      <c r="F357">
        <f t="shared" si="69"/>
        <v>-9509</v>
      </c>
      <c r="G357">
        <f t="shared" si="60"/>
        <v>1.2765200001013E-2</v>
      </c>
      <c r="I357">
        <f t="shared" si="66"/>
        <v>1.2765200001013E-2</v>
      </c>
      <c r="P357" s="11">
        <f t="shared" si="70"/>
        <v>-5.1874973649805563E-3</v>
      </c>
      <c r="Q357" s="2">
        <f t="shared" si="71"/>
        <v>29114.826000000001</v>
      </c>
      <c r="R357">
        <f t="shared" si="61"/>
        <v>3.2229934271495192E-4</v>
      </c>
      <c r="S357" s="6">
        <f t="shared" si="67"/>
        <v>0.1</v>
      </c>
      <c r="AJ357" t="s">
        <v>193</v>
      </c>
      <c r="AK357">
        <v>6</v>
      </c>
      <c r="AM357" t="s">
        <v>174</v>
      </c>
      <c r="AO357" t="s">
        <v>164</v>
      </c>
    </row>
    <row r="358" spans="1:41" ht="12.95" customHeight="1" x14ac:dyDescent="0.2">
      <c r="A358" s="17" t="s">
        <v>221</v>
      </c>
      <c r="B358" s="6"/>
      <c r="C358" s="32">
        <v>44134.419000000002</v>
      </c>
      <c r="D358" s="32"/>
      <c r="E358">
        <f t="shared" si="68"/>
        <v>-9508.0005401483122</v>
      </c>
      <c r="F358">
        <f t="shared" si="69"/>
        <v>-9508</v>
      </c>
      <c r="G358">
        <f t="shared" si="60"/>
        <v>-5.9760000294772908E-4</v>
      </c>
      <c r="I358">
        <f t="shared" si="66"/>
        <v>-5.9760000294772908E-4</v>
      </c>
      <c r="P358" s="11">
        <f t="shared" si="70"/>
        <v>-5.1863898057344926E-3</v>
      </c>
      <c r="Q358" s="2">
        <f t="shared" si="71"/>
        <v>29115.919000000002</v>
      </c>
      <c r="R358">
        <f t="shared" si="61"/>
        <v>2.1056991854159785E-5</v>
      </c>
      <c r="S358" s="6">
        <f t="shared" si="67"/>
        <v>0.1</v>
      </c>
      <c r="AJ358" t="s">
        <v>193</v>
      </c>
      <c r="AK358">
        <v>7</v>
      </c>
      <c r="AM358" t="s">
        <v>177</v>
      </c>
      <c r="AO358" t="s">
        <v>164</v>
      </c>
    </row>
    <row r="359" spans="1:41" ht="12.95" customHeight="1" x14ac:dyDescent="0.2">
      <c r="A359" s="17" t="s">
        <v>221</v>
      </c>
      <c r="B359" s="6"/>
      <c r="C359" s="32">
        <v>44143.277999999998</v>
      </c>
      <c r="D359" s="32"/>
      <c r="E359">
        <f t="shared" si="68"/>
        <v>-9499.9932210302104</v>
      </c>
      <c r="F359">
        <f t="shared" si="69"/>
        <v>-9500</v>
      </c>
      <c r="G359">
        <f t="shared" si="60"/>
        <v>7.4999999997089617E-3</v>
      </c>
      <c r="I359">
        <f t="shared" si="66"/>
        <v>7.4999999997089617E-3</v>
      </c>
      <c r="P359" s="11">
        <f t="shared" si="70"/>
        <v>-5.1775335869422732E-3</v>
      </c>
      <c r="Q359" s="2">
        <f t="shared" si="71"/>
        <v>29124.777999999998</v>
      </c>
      <c r="R359">
        <f t="shared" si="61"/>
        <v>1.6071985784067014E-4</v>
      </c>
      <c r="S359" s="6">
        <f t="shared" si="67"/>
        <v>0.1</v>
      </c>
      <c r="AJ359" t="s">
        <v>193</v>
      </c>
      <c r="AK359">
        <v>7</v>
      </c>
      <c r="AM359" t="s">
        <v>174</v>
      </c>
      <c r="AO359" t="s">
        <v>164</v>
      </c>
    </row>
    <row r="360" spans="1:41" ht="12.95" customHeight="1" x14ac:dyDescent="0.2">
      <c r="A360" s="17" t="s">
        <v>221</v>
      </c>
      <c r="B360" s="6"/>
      <c r="C360" s="32">
        <v>44165.404000000002</v>
      </c>
      <c r="D360" s="32"/>
      <c r="E360">
        <f t="shared" si="68"/>
        <v>-9479.9943562816807</v>
      </c>
      <c r="F360">
        <f t="shared" si="69"/>
        <v>-9480</v>
      </c>
      <c r="G360">
        <f t="shared" si="60"/>
        <v>6.2440000037895516E-3</v>
      </c>
      <c r="I360">
        <f t="shared" si="66"/>
        <v>6.2440000037895516E-3</v>
      </c>
      <c r="P360" s="11">
        <f t="shared" si="70"/>
        <v>-5.155426135777361E-3</v>
      </c>
      <c r="Q360" s="2">
        <f t="shared" si="71"/>
        <v>29146.904000000002</v>
      </c>
      <c r="R360">
        <f t="shared" si="61"/>
        <v>1.2994691631144142E-4</v>
      </c>
      <c r="S360" s="6">
        <f t="shared" si="67"/>
        <v>0.1</v>
      </c>
      <c r="AJ360" t="s">
        <v>193</v>
      </c>
      <c r="AK360">
        <v>11</v>
      </c>
      <c r="AM360" t="s">
        <v>177</v>
      </c>
      <c r="AO360" t="s">
        <v>164</v>
      </c>
    </row>
    <row r="361" spans="1:41" ht="12.95" customHeight="1" x14ac:dyDescent="0.2">
      <c r="A361" s="17" t="s">
        <v>222</v>
      </c>
      <c r="B361" s="6"/>
      <c r="C361" s="32">
        <v>44385.584000000003</v>
      </c>
      <c r="D361" s="32"/>
      <c r="E361">
        <f t="shared" si="68"/>
        <v>-9280.9818804464485</v>
      </c>
      <c r="F361">
        <f t="shared" si="69"/>
        <v>-9281</v>
      </c>
      <c r="G361">
        <f t="shared" si="60"/>
        <v>2.0046800003910903E-2</v>
      </c>
      <c r="I361">
        <f t="shared" si="66"/>
        <v>2.0046800003910903E-2</v>
      </c>
      <c r="P361" s="11">
        <f t="shared" si="70"/>
        <v>-4.9380326194384773E-3</v>
      </c>
      <c r="Q361" s="2">
        <f t="shared" si="71"/>
        <v>29367.084000000003</v>
      </c>
      <c r="R361">
        <f t="shared" si="61"/>
        <v>6.2424186121678353E-4</v>
      </c>
      <c r="S361" s="6">
        <f t="shared" si="67"/>
        <v>0.1</v>
      </c>
      <c r="AJ361" t="s">
        <v>193</v>
      </c>
      <c r="AK361">
        <v>6</v>
      </c>
      <c r="AM361" t="s">
        <v>162</v>
      </c>
      <c r="AO361" t="s">
        <v>164</v>
      </c>
    </row>
    <row r="362" spans="1:41" ht="12.95" customHeight="1" x14ac:dyDescent="0.2">
      <c r="A362" s="17" t="s">
        <v>366</v>
      </c>
      <c r="B362" s="6"/>
      <c r="C362" s="32">
        <v>44407.703999999998</v>
      </c>
      <c r="D362" s="32"/>
      <c r="E362">
        <f t="shared" si="68"/>
        <v>-9260.988438873761</v>
      </c>
      <c r="F362">
        <f t="shared" si="69"/>
        <v>-9261</v>
      </c>
      <c r="G362">
        <f t="shared" si="60"/>
        <v>1.2790799999493174E-2</v>
      </c>
      <c r="I362">
        <f t="shared" si="66"/>
        <v>1.2790799999493174E-2</v>
      </c>
      <c r="P362" s="11">
        <f t="shared" si="70"/>
        <v>-4.9164428813895438E-3</v>
      </c>
      <c r="Q362" s="2">
        <f t="shared" si="71"/>
        <v>29389.203999999998</v>
      </c>
      <c r="R362">
        <f t="shared" si="61"/>
        <v>3.1354645044257175E-4</v>
      </c>
      <c r="S362" s="6">
        <f t="shared" si="67"/>
        <v>0.1</v>
      </c>
    </row>
    <row r="363" spans="1:41" ht="12.95" customHeight="1" x14ac:dyDescent="0.2">
      <c r="A363" s="17" t="s">
        <v>223</v>
      </c>
      <c r="B363" s="6"/>
      <c r="C363" s="32">
        <v>44425.406000000003</v>
      </c>
      <c r="D363" s="32"/>
      <c r="E363">
        <f t="shared" si="68"/>
        <v>-9244.9882624397687</v>
      </c>
      <c r="F363">
        <f t="shared" si="69"/>
        <v>-9245</v>
      </c>
      <c r="G363">
        <f t="shared" si="60"/>
        <v>1.2986000001546927E-2</v>
      </c>
      <c r="I363">
        <f t="shared" si="66"/>
        <v>1.2986000001546927E-2</v>
      </c>
      <c r="P363" s="11">
        <f t="shared" si="70"/>
        <v>-4.8992051323607632E-3</v>
      </c>
      <c r="Q363" s="2">
        <f t="shared" si="71"/>
        <v>29406.906000000003</v>
      </c>
      <c r="R363">
        <f t="shared" si="61"/>
        <v>3.1988056268195803E-4</v>
      </c>
      <c r="S363" s="6">
        <f t="shared" si="67"/>
        <v>0.1</v>
      </c>
      <c r="AJ363" t="s">
        <v>193</v>
      </c>
      <c r="AK363">
        <v>7</v>
      </c>
      <c r="AM363" t="s">
        <v>162</v>
      </c>
      <c r="AO363" t="s">
        <v>164</v>
      </c>
    </row>
    <row r="364" spans="1:41" ht="12.95" customHeight="1" x14ac:dyDescent="0.2">
      <c r="A364" s="17" t="s">
        <v>223</v>
      </c>
      <c r="B364" s="6"/>
      <c r="C364" s="32">
        <v>44437.563999999998</v>
      </c>
      <c r="D364" s="32"/>
      <c r="E364">
        <f t="shared" si="68"/>
        <v>-9233.9991004759031</v>
      </c>
      <c r="F364">
        <f t="shared" si="69"/>
        <v>-9234</v>
      </c>
      <c r="G364">
        <f t="shared" si="60"/>
        <v>9.951999963959679E-4</v>
      </c>
      <c r="I364">
        <f t="shared" si="66"/>
        <v>9.951999963959679E-4</v>
      </c>
      <c r="P364" s="11">
        <f t="shared" si="70"/>
        <v>-4.8873717325056973E-3</v>
      </c>
      <c r="Q364" s="2">
        <f t="shared" si="71"/>
        <v>29419.063999999998</v>
      </c>
      <c r="R364">
        <f t="shared" si="61"/>
        <v>3.4604650145673127E-5</v>
      </c>
      <c r="S364" s="6">
        <f t="shared" si="67"/>
        <v>0.1</v>
      </c>
      <c r="AJ364" t="s">
        <v>193</v>
      </c>
      <c r="AK364">
        <v>11</v>
      </c>
      <c r="AM364" t="s">
        <v>162</v>
      </c>
      <c r="AO364" t="s">
        <v>164</v>
      </c>
    </row>
    <row r="365" spans="1:41" ht="12.95" customHeight="1" x14ac:dyDescent="0.2">
      <c r="A365" s="17" t="s">
        <v>223</v>
      </c>
      <c r="B365" s="6"/>
      <c r="C365" s="32">
        <v>44466.339</v>
      </c>
      <c r="D365" s="32"/>
      <c r="E365">
        <f t="shared" si="68"/>
        <v>-9207.9904530412641</v>
      </c>
      <c r="F365">
        <f t="shared" si="69"/>
        <v>-9208</v>
      </c>
      <c r="G365">
        <f t="shared" ref="G365:G428" si="72">+C365-(C$7+F365*C$8)</f>
        <v>1.0562399998889305E-2</v>
      </c>
      <c r="I365">
        <f t="shared" si="66"/>
        <v>1.0562399998889305E-2</v>
      </c>
      <c r="P365" s="11">
        <f t="shared" si="70"/>
        <v>-4.8594587321860961E-3</v>
      </c>
      <c r="Q365" s="2">
        <f t="shared" si="71"/>
        <v>29447.839</v>
      </c>
      <c r="R365">
        <f t="shared" ref="R365:R428" si="73">+(P365-G365)^2</f>
        <v>2.3783372672124659E-4</v>
      </c>
      <c r="S365" s="6">
        <f t="shared" si="67"/>
        <v>0.1</v>
      </c>
      <c r="AJ365" t="s">
        <v>193</v>
      </c>
      <c r="AK365">
        <v>8</v>
      </c>
      <c r="AM365" t="s">
        <v>174</v>
      </c>
      <c r="AO365" t="s">
        <v>164</v>
      </c>
    </row>
    <row r="366" spans="1:41" ht="12.95" customHeight="1" x14ac:dyDescent="0.2">
      <c r="A366" s="17" t="s">
        <v>223</v>
      </c>
      <c r="B366" s="6"/>
      <c r="C366" s="32">
        <v>44477.400999999998</v>
      </c>
      <c r="D366" s="32"/>
      <c r="E366">
        <f t="shared" si="68"/>
        <v>-9197.9919245296423</v>
      </c>
      <c r="F366">
        <f t="shared" si="69"/>
        <v>-9198</v>
      </c>
      <c r="G366">
        <f t="shared" si="72"/>
        <v>8.9344000007258728E-3</v>
      </c>
      <c r="I366">
        <f t="shared" si="66"/>
        <v>8.9344000007258728E-3</v>
      </c>
      <c r="P366" s="11">
        <f t="shared" si="70"/>
        <v>-4.8487442387138823E-3</v>
      </c>
      <c r="Q366" s="2">
        <f t="shared" si="71"/>
        <v>29458.900999999998</v>
      </c>
      <c r="R366">
        <f t="shared" si="73"/>
        <v>1.8997506512520132E-4</v>
      </c>
      <c r="S366" s="6">
        <f t="shared" si="67"/>
        <v>0.1</v>
      </c>
      <c r="AJ366" t="s">
        <v>193</v>
      </c>
      <c r="AK366">
        <v>6</v>
      </c>
      <c r="AM366" t="s">
        <v>162</v>
      </c>
      <c r="AO366" t="s">
        <v>164</v>
      </c>
    </row>
    <row r="367" spans="1:41" ht="12.95" customHeight="1" x14ac:dyDescent="0.2">
      <c r="A367" s="17" t="s">
        <v>223</v>
      </c>
      <c r="B367" s="6"/>
      <c r="C367" s="32">
        <v>44477.402000000002</v>
      </c>
      <c r="D367" s="32"/>
      <c r="E367">
        <f t="shared" si="68"/>
        <v>-9197.9910206669992</v>
      </c>
      <c r="F367">
        <f t="shared" si="69"/>
        <v>-9198</v>
      </c>
      <c r="G367">
        <f t="shared" si="72"/>
        <v>9.9344000045675784E-3</v>
      </c>
      <c r="I367">
        <f t="shared" si="66"/>
        <v>9.9344000045675784E-3</v>
      </c>
      <c r="P367" s="11">
        <f t="shared" si="70"/>
        <v>-4.8487442387138823E-3</v>
      </c>
      <c r="Q367" s="2">
        <f t="shared" si="71"/>
        <v>29458.902000000002</v>
      </c>
      <c r="R367">
        <f t="shared" si="73"/>
        <v>2.185413537176658E-4</v>
      </c>
      <c r="S367" s="6">
        <f t="shared" si="67"/>
        <v>0.1</v>
      </c>
      <c r="AJ367" t="s">
        <v>193</v>
      </c>
      <c r="AK367">
        <v>11</v>
      </c>
      <c r="AM367" t="s">
        <v>177</v>
      </c>
      <c r="AO367" t="s">
        <v>164</v>
      </c>
    </row>
    <row r="368" spans="1:41" ht="12.95" customHeight="1" x14ac:dyDescent="0.2">
      <c r="A368" s="17" t="s">
        <v>224</v>
      </c>
      <c r="B368" s="6"/>
      <c r="C368" s="32">
        <v>44487.351999999999</v>
      </c>
      <c r="D368" s="32"/>
      <c r="E368">
        <f t="shared" si="68"/>
        <v>-9188.9975874098454</v>
      </c>
      <c r="F368">
        <f t="shared" si="69"/>
        <v>-9189</v>
      </c>
      <c r="G368">
        <f t="shared" si="72"/>
        <v>2.6691999955801293E-3</v>
      </c>
      <c r="I368">
        <f t="shared" si="66"/>
        <v>2.6691999955801293E-3</v>
      </c>
      <c r="P368" s="11">
        <f t="shared" si="70"/>
        <v>-4.8391113006325918E-3</v>
      </c>
      <c r="Q368" s="2">
        <f t="shared" si="71"/>
        <v>29468.851999999999</v>
      </c>
      <c r="R368">
        <f t="shared" si="73"/>
        <v>5.6374738520835556E-5</v>
      </c>
      <c r="S368" s="6">
        <f t="shared" si="67"/>
        <v>0.1</v>
      </c>
      <c r="AJ368" t="s">
        <v>193</v>
      </c>
      <c r="AK368">
        <v>7</v>
      </c>
      <c r="AM368" t="s">
        <v>174</v>
      </c>
      <c r="AO368" t="s">
        <v>164</v>
      </c>
    </row>
    <row r="369" spans="1:41" ht="12.95" customHeight="1" x14ac:dyDescent="0.2">
      <c r="A369" s="17" t="s">
        <v>224</v>
      </c>
      <c r="B369" s="6"/>
      <c r="C369" s="32">
        <v>44497.313999999998</v>
      </c>
      <c r="D369" s="32"/>
      <c r="E369">
        <f t="shared" si="68"/>
        <v>-9179.9933078010235</v>
      </c>
      <c r="F369">
        <f t="shared" si="69"/>
        <v>-9180</v>
      </c>
      <c r="G369">
        <f t="shared" si="72"/>
        <v>7.4039999963133596E-3</v>
      </c>
      <c r="I369">
        <f t="shared" si="66"/>
        <v>7.4039999963133596E-3</v>
      </c>
      <c r="P369" s="11">
        <f t="shared" si="70"/>
        <v>-4.829487936697967E-3</v>
      </c>
      <c r="Q369" s="2">
        <f t="shared" si="71"/>
        <v>29478.813999999998</v>
      </c>
      <c r="R369">
        <f t="shared" si="73"/>
        <v>1.4965822700713371E-4</v>
      </c>
      <c r="S369" s="6">
        <f t="shared" si="67"/>
        <v>0.1</v>
      </c>
      <c r="AJ369" t="s">
        <v>193</v>
      </c>
      <c r="AK369">
        <v>7</v>
      </c>
      <c r="AM369" t="s">
        <v>174</v>
      </c>
      <c r="AO369" t="s">
        <v>164</v>
      </c>
    </row>
    <row r="370" spans="1:41" ht="12.95" customHeight="1" x14ac:dyDescent="0.2">
      <c r="A370" s="17" t="s">
        <v>224</v>
      </c>
      <c r="B370" s="6"/>
      <c r="C370" s="32">
        <v>44507.277999999998</v>
      </c>
      <c r="D370" s="32"/>
      <c r="E370">
        <f t="shared" si="68"/>
        <v>-9170.9872204669227</v>
      </c>
      <c r="F370">
        <f t="shared" si="69"/>
        <v>-9171</v>
      </c>
      <c r="G370">
        <f t="shared" si="72"/>
        <v>1.4138799997454043E-2</v>
      </c>
      <c r="I370">
        <f t="shared" si="66"/>
        <v>1.4138799997454043E-2</v>
      </c>
      <c r="P370" s="11">
        <f t="shared" si="70"/>
        <v>-4.8198741469100076E-3</v>
      </c>
      <c r="Q370" s="2">
        <f t="shared" si="71"/>
        <v>29488.777999999998</v>
      </c>
      <c r="R370">
        <f t="shared" si="73"/>
        <v>3.5943132531217797E-4</v>
      </c>
      <c r="S370" s="6">
        <f t="shared" si="67"/>
        <v>0.1</v>
      </c>
      <c r="AJ370" t="s">
        <v>193</v>
      </c>
      <c r="AK370">
        <v>7</v>
      </c>
      <c r="AM370" t="s">
        <v>177</v>
      </c>
      <c r="AO370" t="s">
        <v>164</v>
      </c>
    </row>
    <row r="371" spans="1:41" ht="12.95" customHeight="1" x14ac:dyDescent="0.2">
      <c r="A371" s="17" t="s">
        <v>225</v>
      </c>
      <c r="B371" s="6"/>
      <c r="C371" s="32">
        <v>44539.353000000003</v>
      </c>
      <c r="D371" s="32"/>
      <c r="E371">
        <f t="shared" si="68"/>
        <v>-9141.9958263238768</v>
      </c>
      <c r="F371">
        <f t="shared" si="69"/>
        <v>-9142</v>
      </c>
      <c r="G371">
        <f t="shared" si="72"/>
        <v>4.6176000032573938E-3</v>
      </c>
      <c r="I371">
        <f t="shared" si="66"/>
        <v>4.6176000032573938E-3</v>
      </c>
      <c r="P371" s="11">
        <f t="shared" si="70"/>
        <v>-4.7889615076526643E-3</v>
      </c>
      <c r="Q371" s="2">
        <f t="shared" si="71"/>
        <v>29520.853000000003</v>
      </c>
      <c r="R371">
        <f t="shared" si="73"/>
        <v>8.8483399458534514E-5</v>
      </c>
      <c r="S371" s="6">
        <f t="shared" si="67"/>
        <v>0.1</v>
      </c>
      <c r="AJ371" t="s">
        <v>193</v>
      </c>
      <c r="AK371">
        <v>9</v>
      </c>
      <c r="AM371" t="s">
        <v>168</v>
      </c>
      <c r="AO371" t="s">
        <v>164</v>
      </c>
    </row>
    <row r="372" spans="1:41" ht="12.95" customHeight="1" x14ac:dyDescent="0.2">
      <c r="A372" s="17" t="s">
        <v>225</v>
      </c>
      <c r="B372" s="6"/>
      <c r="C372" s="32">
        <v>44569.226999999999</v>
      </c>
      <c r="D372" s="32"/>
      <c r="E372">
        <f t="shared" si="68"/>
        <v>-9114.9938338490792</v>
      </c>
      <c r="F372">
        <f t="shared" si="69"/>
        <v>-9115</v>
      </c>
      <c r="G372">
        <f t="shared" si="72"/>
        <v>6.8219999957364053E-3</v>
      </c>
      <c r="I372">
        <f t="shared" ref="I372:I403" si="74">G372</f>
        <v>6.8219999957364053E-3</v>
      </c>
      <c r="P372" s="11">
        <f t="shared" si="70"/>
        <v>-4.760270133253211E-3</v>
      </c>
      <c r="Q372" s="2">
        <f t="shared" si="71"/>
        <v>29550.726999999999</v>
      </c>
      <c r="R372">
        <f t="shared" si="73"/>
        <v>1.3414898134088513E-4</v>
      </c>
      <c r="S372" s="6">
        <f t="shared" ref="S372:S403" si="75">S$16</f>
        <v>0.1</v>
      </c>
      <c r="AJ372" t="s">
        <v>193</v>
      </c>
      <c r="AK372">
        <v>10</v>
      </c>
      <c r="AM372" t="s">
        <v>174</v>
      </c>
      <c r="AO372" t="s">
        <v>164</v>
      </c>
    </row>
    <row r="373" spans="1:41" ht="12.95" customHeight="1" x14ac:dyDescent="0.2">
      <c r="A373" s="17" t="s">
        <v>366</v>
      </c>
      <c r="B373" s="6"/>
      <c r="C373" s="32">
        <v>44762.841</v>
      </c>
      <c r="D373" s="32"/>
      <c r="E373">
        <f t="shared" si="68"/>
        <v>-8939.9933728791311</v>
      </c>
      <c r="F373">
        <f t="shared" si="69"/>
        <v>-8940</v>
      </c>
      <c r="G373">
        <f t="shared" si="72"/>
        <v>7.3320000010426156E-3</v>
      </c>
      <c r="I373">
        <f t="shared" si="74"/>
        <v>7.3320000010426156E-3</v>
      </c>
      <c r="P373" s="11">
        <f t="shared" si="70"/>
        <v>-4.5763966947667571E-3</v>
      </c>
      <c r="Q373" s="2">
        <f t="shared" si="71"/>
        <v>29744.341</v>
      </c>
      <c r="R373">
        <f t="shared" si="73"/>
        <v>1.4180991186476361E-4</v>
      </c>
      <c r="S373" s="6">
        <f t="shared" si="75"/>
        <v>0.1</v>
      </c>
    </row>
    <row r="374" spans="1:41" ht="12.95" customHeight="1" x14ac:dyDescent="0.2">
      <c r="A374" s="17" t="s">
        <v>226</v>
      </c>
      <c r="B374" s="6"/>
      <c r="C374" s="32">
        <v>44779.438000000002</v>
      </c>
      <c r="D374" s="32"/>
      <c r="E374">
        <f t="shared" si="68"/>
        <v>-8924.9919646611397</v>
      </c>
      <c r="F374">
        <f t="shared" si="69"/>
        <v>-8925</v>
      </c>
      <c r="G374">
        <f t="shared" si="72"/>
        <v>8.8900000046123751E-3</v>
      </c>
      <c r="I374">
        <f t="shared" si="74"/>
        <v>8.8900000046123751E-3</v>
      </c>
      <c r="P374" s="11">
        <f t="shared" si="70"/>
        <v>-4.5608045483867673E-3</v>
      </c>
      <c r="Q374" s="2">
        <f t="shared" si="71"/>
        <v>29760.938000000002</v>
      </c>
      <c r="R374">
        <f t="shared" si="73"/>
        <v>1.8092414312298249E-4</v>
      </c>
      <c r="S374" s="6">
        <f t="shared" si="75"/>
        <v>0.1</v>
      </c>
      <c r="AJ374" t="s">
        <v>193</v>
      </c>
      <c r="AK374">
        <v>6</v>
      </c>
      <c r="AM374" t="s">
        <v>162</v>
      </c>
      <c r="AO374" t="s">
        <v>164</v>
      </c>
    </row>
    <row r="375" spans="1:41" ht="12.95" customHeight="1" x14ac:dyDescent="0.2">
      <c r="A375" s="17" t="s">
        <v>366</v>
      </c>
      <c r="B375" s="6"/>
      <c r="C375" s="32">
        <v>44782.762999999999</v>
      </c>
      <c r="D375" s="32"/>
      <c r="E375">
        <f t="shared" si="68"/>
        <v>-8921.9866213867663</v>
      </c>
      <c r="F375">
        <f t="shared" si="69"/>
        <v>-8922</v>
      </c>
      <c r="G375">
        <f t="shared" si="72"/>
        <v>1.4801599994825665E-2</v>
      </c>
      <c r="I375">
        <f t="shared" si="74"/>
        <v>1.4801599994825665E-2</v>
      </c>
      <c r="P375" s="11">
        <f t="shared" si="70"/>
        <v>-4.5576893104929917E-3</v>
      </c>
      <c r="Q375" s="2">
        <f t="shared" si="71"/>
        <v>29764.262999999999</v>
      </c>
      <c r="R375">
        <f t="shared" si="73"/>
        <v>3.7478208240702537E-4</v>
      </c>
      <c r="S375" s="6">
        <f t="shared" si="75"/>
        <v>0.1</v>
      </c>
    </row>
    <row r="376" spans="1:41" ht="12.95" customHeight="1" x14ac:dyDescent="0.2">
      <c r="A376" s="17" t="s">
        <v>366</v>
      </c>
      <c r="B376" s="6"/>
      <c r="C376" s="32">
        <v>44783.866999999998</v>
      </c>
      <c r="D376" s="32"/>
      <c r="E376">
        <f t="shared" si="68"/>
        <v>-8920.9887570334085</v>
      </c>
      <c r="F376">
        <f t="shared" si="69"/>
        <v>-8921</v>
      </c>
      <c r="G376">
        <f t="shared" si="72"/>
        <v>1.243879999674391E-2</v>
      </c>
      <c r="I376">
        <f t="shared" si="74"/>
        <v>1.243879999674391E-2</v>
      </c>
      <c r="P376" s="11">
        <f t="shared" si="70"/>
        <v>-4.5566511342604154E-3</v>
      </c>
      <c r="Q376" s="2">
        <f t="shared" si="71"/>
        <v>29765.366999999998</v>
      </c>
      <c r="R376">
        <f t="shared" si="73"/>
        <v>2.8884535914635624E-4</v>
      </c>
      <c r="S376" s="6">
        <f t="shared" si="75"/>
        <v>0.1</v>
      </c>
    </row>
    <row r="377" spans="1:41" ht="12.95" customHeight="1" x14ac:dyDescent="0.2">
      <c r="A377" s="17" t="s">
        <v>366</v>
      </c>
      <c r="B377" s="6"/>
      <c r="C377" s="32">
        <v>44792.724000000002</v>
      </c>
      <c r="D377" s="32"/>
      <c r="E377">
        <f t="shared" si="68"/>
        <v>-8912.9832456405784</v>
      </c>
      <c r="F377">
        <f t="shared" si="69"/>
        <v>-8913</v>
      </c>
      <c r="G377">
        <f t="shared" si="72"/>
        <v>1.8536399998993147E-2</v>
      </c>
      <c r="I377">
        <f t="shared" si="74"/>
        <v>1.8536399998993147E-2</v>
      </c>
      <c r="P377" s="11">
        <f t="shared" si="70"/>
        <v>-4.5483499795761061E-3</v>
      </c>
      <c r="Q377" s="2">
        <f t="shared" si="71"/>
        <v>29774.224000000002</v>
      </c>
      <c r="R377">
        <f t="shared" si="73"/>
        <v>5.3290568157305317E-4</v>
      </c>
      <c r="S377" s="6">
        <f t="shared" si="75"/>
        <v>0.1</v>
      </c>
    </row>
    <row r="378" spans="1:41" ht="12.95" customHeight="1" x14ac:dyDescent="0.2">
      <c r="A378" s="27" t="s">
        <v>1343</v>
      </c>
      <c r="B378" s="6" t="s">
        <v>363</v>
      </c>
      <c r="C378" s="32">
        <v>44821.472000000002</v>
      </c>
      <c r="D378" s="32" t="s">
        <v>391</v>
      </c>
      <c r="E378" s="17">
        <f t="shared" si="68"/>
        <v>-8886.9990024971903</v>
      </c>
      <c r="F378">
        <f t="shared" si="69"/>
        <v>-8887</v>
      </c>
      <c r="G378">
        <f t="shared" si="72"/>
        <v>1.1035999996238388E-3</v>
      </c>
      <c r="I378">
        <f t="shared" si="74"/>
        <v>1.1035999996238388E-3</v>
      </c>
      <c r="P378" s="11">
        <f t="shared" si="70"/>
        <v>-4.5214234709610645E-3</v>
      </c>
      <c r="Q378" s="2">
        <f t="shared" si="71"/>
        <v>29802.972000000002</v>
      </c>
      <c r="R378">
        <f t="shared" si="73"/>
        <v>3.1640889044631034E-5</v>
      </c>
      <c r="S378" s="6">
        <f t="shared" si="75"/>
        <v>0.1</v>
      </c>
    </row>
    <row r="379" spans="1:41" ht="12.95" customHeight="1" x14ac:dyDescent="0.2">
      <c r="A379" s="27" t="s">
        <v>1343</v>
      </c>
      <c r="B379" s="6" t="s">
        <v>363</v>
      </c>
      <c r="C379" s="32">
        <v>44821.474000000002</v>
      </c>
      <c r="D379" s="32" t="s">
        <v>391</v>
      </c>
      <c r="E379" s="17">
        <f t="shared" si="68"/>
        <v>-8886.9971947719132</v>
      </c>
      <c r="F379">
        <f t="shared" si="69"/>
        <v>-8887</v>
      </c>
      <c r="G379">
        <f t="shared" si="72"/>
        <v>3.1036000000312924E-3</v>
      </c>
      <c r="I379">
        <f t="shared" si="74"/>
        <v>3.1036000000312924E-3</v>
      </c>
      <c r="P379" s="11">
        <f t="shared" si="70"/>
        <v>-4.5214234709610645E-3</v>
      </c>
      <c r="Q379" s="2">
        <f t="shared" si="71"/>
        <v>29802.974000000002</v>
      </c>
      <c r="R379">
        <f t="shared" si="73"/>
        <v>5.8140982933184331E-5</v>
      </c>
      <c r="S379" s="6">
        <f t="shared" si="75"/>
        <v>0.1</v>
      </c>
    </row>
    <row r="380" spans="1:41" ht="12.95" customHeight="1" x14ac:dyDescent="0.2">
      <c r="A380" s="27" t="s">
        <v>1343</v>
      </c>
      <c r="B380" s="6" t="s">
        <v>363</v>
      </c>
      <c r="C380" s="32">
        <v>44821.476000000002</v>
      </c>
      <c r="D380" s="32" t="s">
        <v>391</v>
      </c>
      <c r="E380" s="17">
        <f t="shared" si="68"/>
        <v>-8886.9953870466343</v>
      </c>
      <c r="F380">
        <f t="shared" si="69"/>
        <v>-8887</v>
      </c>
      <c r="G380">
        <f t="shared" si="72"/>
        <v>5.1036000004387461E-3</v>
      </c>
      <c r="I380">
        <f t="shared" si="74"/>
        <v>5.1036000004387461E-3</v>
      </c>
      <c r="P380" s="11">
        <f t="shared" si="70"/>
        <v>-4.5214234709610645E-3</v>
      </c>
      <c r="Q380" s="2">
        <f t="shared" si="71"/>
        <v>29802.976000000002</v>
      </c>
      <c r="R380">
        <f t="shared" si="73"/>
        <v>9.2641076824997274E-5</v>
      </c>
      <c r="S380" s="6">
        <f t="shared" si="75"/>
        <v>0.1</v>
      </c>
    </row>
    <row r="381" spans="1:41" ht="12.95" customHeight="1" x14ac:dyDescent="0.2">
      <c r="A381" s="27" t="s">
        <v>1343</v>
      </c>
      <c r="B381" s="6" t="s">
        <v>363</v>
      </c>
      <c r="C381" s="32">
        <v>44821.476000000002</v>
      </c>
      <c r="D381" s="32" t="s">
        <v>391</v>
      </c>
      <c r="E381" s="17">
        <f t="shared" si="68"/>
        <v>-8886.9953870466343</v>
      </c>
      <c r="F381">
        <f t="shared" si="69"/>
        <v>-8887</v>
      </c>
      <c r="G381">
        <f t="shared" si="72"/>
        <v>5.1036000004387461E-3</v>
      </c>
      <c r="I381">
        <f t="shared" si="74"/>
        <v>5.1036000004387461E-3</v>
      </c>
      <c r="P381" s="11">
        <f t="shared" si="70"/>
        <v>-4.5214234709610645E-3</v>
      </c>
      <c r="Q381" s="2">
        <f t="shared" si="71"/>
        <v>29802.976000000002</v>
      </c>
      <c r="R381">
        <f t="shared" si="73"/>
        <v>9.2641076824997274E-5</v>
      </c>
      <c r="S381" s="6">
        <f t="shared" si="75"/>
        <v>0.1</v>
      </c>
    </row>
    <row r="382" spans="1:41" ht="12.95" customHeight="1" x14ac:dyDescent="0.2">
      <c r="A382" s="27" t="s">
        <v>1343</v>
      </c>
      <c r="B382" s="6" t="s">
        <v>363</v>
      </c>
      <c r="C382" s="32">
        <v>44821.48</v>
      </c>
      <c r="D382" s="32" t="s">
        <v>391</v>
      </c>
      <c r="E382" s="17">
        <f t="shared" si="68"/>
        <v>-8886.9917715960783</v>
      </c>
      <c r="F382">
        <f t="shared" si="69"/>
        <v>-8887</v>
      </c>
      <c r="G382">
        <f t="shared" si="72"/>
        <v>9.1036000012536533E-3</v>
      </c>
      <c r="I382">
        <f t="shared" si="74"/>
        <v>9.1036000012536533E-3</v>
      </c>
      <c r="P382" s="11">
        <f t="shared" si="70"/>
        <v>-4.5214234709610645E-3</v>
      </c>
      <c r="Q382" s="2">
        <f t="shared" si="71"/>
        <v>29802.980000000003</v>
      </c>
      <c r="R382">
        <f t="shared" si="73"/>
        <v>1.8564126461840204E-4</v>
      </c>
      <c r="S382" s="6">
        <f t="shared" si="75"/>
        <v>0.1</v>
      </c>
    </row>
    <row r="383" spans="1:41" ht="12.95" customHeight="1" x14ac:dyDescent="0.2">
      <c r="A383" s="27" t="s">
        <v>1343</v>
      </c>
      <c r="B383" s="6" t="s">
        <v>363</v>
      </c>
      <c r="C383" s="32">
        <v>44821.481</v>
      </c>
      <c r="D383" s="32" t="s">
        <v>391</v>
      </c>
      <c r="E383" s="17">
        <f t="shared" si="68"/>
        <v>-8886.9908677334424</v>
      </c>
      <c r="F383">
        <f t="shared" si="69"/>
        <v>-8887</v>
      </c>
      <c r="G383">
        <f t="shared" si="72"/>
        <v>1.0103599997819401E-2</v>
      </c>
      <c r="I383">
        <f t="shared" si="74"/>
        <v>1.0103599997819401E-2</v>
      </c>
      <c r="P383" s="11">
        <f t="shared" si="70"/>
        <v>-4.5214234709610645E-3</v>
      </c>
      <c r="Q383" s="2">
        <f t="shared" si="71"/>
        <v>29802.981</v>
      </c>
      <c r="R383">
        <f t="shared" si="73"/>
        <v>2.1389131146237942E-4</v>
      </c>
      <c r="S383" s="6">
        <f t="shared" si="75"/>
        <v>0.1</v>
      </c>
    </row>
    <row r="384" spans="1:41" ht="12.95" customHeight="1" x14ac:dyDescent="0.2">
      <c r="A384" s="27" t="s">
        <v>1343</v>
      </c>
      <c r="B384" s="6" t="s">
        <v>363</v>
      </c>
      <c r="C384" s="32">
        <v>44821.481</v>
      </c>
      <c r="D384" s="32" t="s">
        <v>391</v>
      </c>
      <c r="E384" s="17">
        <f t="shared" si="68"/>
        <v>-8886.9908677334424</v>
      </c>
      <c r="F384">
        <f t="shared" si="69"/>
        <v>-8887</v>
      </c>
      <c r="G384">
        <f t="shared" si="72"/>
        <v>1.0103599997819401E-2</v>
      </c>
      <c r="I384">
        <f t="shared" si="74"/>
        <v>1.0103599997819401E-2</v>
      </c>
      <c r="P384" s="11">
        <f t="shared" si="70"/>
        <v>-4.5214234709610645E-3</v>
      </c>
      <c r="Q384" s="2">
        <f t="shared" si="71"/>
        <v>29802.981</v>
      </c>
      <c r="R384">
        <f t="shared" si="73"/>
        <v>2.1389131146237942E-4</v>
      </c>
      <c r="S384" s="6">
        <f t="shared" si="75"/>
        <v>0.1</v>
      </c>
    </row>
    <row r="385" spans="1:41" ht="12.95" customHeight="1" x14ac:dyDescent="0.2">
      <c r="A385" s="27" t="s">
        <v>1343</v>
      </c>
      <c r="B385" s="6" t="s">
        <v>363</v>
      </c>
      <c r="C385" s="32">
        <v>44821.481</v>
      </c>
      <c r="D385" s="32" t="s">
        <v>391</v>
      </c>
      <c r="E385" s="17">
        <f t="shared" si="68"/>
        <v>-8886.9908677334424</v>
      </c>
      <c r="F385">
        <f t="shared" si="69"/>
        <v>-8887</v>
      </c>
      <c r="G385">
        <f t="shared" si="72"/>
        <v>1.0103599997819401E-2</v>
      </c>
      <c r="I385">
        <f t="shared" si="74"/>
        <v>1.0103599997819401E-2</v>
      </c>
      <c r="P385" s="11">
        <f t="shared" si="70"/>
        <v>-4.5214234709610645E-3</v>
      </c>
      <c r="Q385" s="2">
        <f t="shared" si="71"/>
        <v>29802.981</v>
      </c>
      <c r="R385">
        <f t="shared" si="73"/>
        <v>2.1389131146237942E-4</v>
      </c>
      <c r="S385" s="6">
        <f t="shared" si="75"/>
        <v>0.1</v>
      </c>
    </row>
    <row r="386" spans="1:41" ht="12.95" customHeight="1" x14ac:dyDescent="0.2">
      <c r="A386" s="27" t="s">
        <v>1343</v>
      </c>
      <c r="B386" s="6" t="s">
        <v>363</v>
      </c>
      <c r="C386" s="32">
        <v>44821.482000000004</v>
      </c>
      <c r="D386" s="32" t="s">
        <v>391</v>
      </c>
      <c r="E386" s="17">
        <f t="shared" si="68"/>
        <v>-8886.9899638707993</v>
      </c>
      <c r="F386">
        <f t="shared" si="69"/>
        <v>-8887</v>
      </c>
      <c r="G386">
        <f t="shared" si="72"/>
        <v>1.1103600001661107E-2</v>
      </c>
      <c r="I386">
        <f t="shared" si="74"/>
        <v>1.1103600001661107E-2</v>
      </c>
      <c r="P386" s="11">
        <f t="shared" si="70"/>
        <v>-4.5214234709610645E-3</v>
      </c>
      <c r="Q386" s="2">
        <f t="shared" si="71"/>
        <v>29802.982000000004</v>
      </c>
      <c r="R386">
        <f t="shared" si="73"/>
        <v>2.4414135851999382E-4</v>
      </c>
      <c r="S386" s="6">
        <f t="shared" si="75"/>
        <v>0.1</v>
      </c>
    </row>
    <row r="387" spans="1:41" ht="12.95" customHeight="1" x14ac:dyDescent="0.2">
      <c r="A387" s="27" t="s">
        <v>1343</v>
      </c>
      <c r="B387" s="6" t="s">
        <v>363</v>
      </c>
      <c r="C387" s="32">
        <v>44821.483</v>
      </c>
      <c r="D387" s="32" t="s">
        <v>391</v>
      </c>
      <c r="E387" s="17">
        <f t="shared" si="68"/>
        <v>-8886.9890600081635</v>
      </c>
      <c r="F387">
        <f t="shared" si="69"/>
        <v>-8887</v>
      </c>
      <c r="G387">
        <f t="shared" si="72"/>
        <v>1.2103599998226855E-2</v>
      </c>
      <c r="I387">
        <f t="shared" si="74"/>
        <v>1.2103599998226855E-2</v>
      </c>
      <c r="P387" s="11">
        <f t="shared" si="70"/>
        <v>-4.5214234709610645E-3</v>
      </c>
      <c r="Q387" s="2">
        <f t="shared" si="71"/>
        <v>29802.983</v>
      </c>
      <c r="R387">
        <f t="shared" si="73"/>
        <v>2.7639140535104913E-4</v>
      </c>
      <c r="S387" s="6">
        <f t="shared" si="75"/>
        <v>0.1</v>
      </c>
    </row>
    <row r="388" spans="1:41" ht="12.95" customHeight="1" x14ac:dyDescent="0.2">
      <c r="A388" s="27" t="s">
        <v>1343</v>
      </c>
      <c r="B388" s="6" t="s">
        <v>363</v>
      </c>
      <c r="C388" s="32">
        <v>44821.485000000001</v>
      </c>
      <c r="D388" s="32" t="s">
        <v>391</v>
      </c>
      <c r="E388" s="17">
        <f t="shared" si="68"/>
        <v>-8886.9872522828864</v>
      </c>
      <c r="F388">
        <f t="shared" si="69"/>
        <v>-8887</v>
      </c>
      <c r="G388">
        <f t="shared" si="72"/>
        <v>1.4103599998634309E-2</v>
      </c>
      <c r="I388">
        <f t="shared" si="74"/>
        <v>1.4103599998634309E-2</v>
      </c>
      <c r="P388" s="11">
        <f t="shared" si="70"/>
        <v>-4.5214234709610645E-3</v>
      </c>
      <c r="Q388" s="2">
        <f t="shared" si="71"/>
        <v>29802.985000000001</v>
      </c>
      <c r="R388">
        <f t="shared" si="73"/>
        <v>3.468914992429785E-4</v>
      </c>
      <c r="S388" s="6">
        <f t="shared" si="75"/>
        <v>0.1</v>
      </c>
    </row>
    <row r="389" spans="1:41" ht="12.95" customHeight="1" x14ac:dyDescent="0.2">
      <c r="A389" s="27" t="s">
        <v>1343</v>
      </c>
      <c r="B389" s="6" t="s">
        <v>363</v>
      </c>
      <c r="C389" s="32">
        <v>44821.485000000001</v>
      </c>
      <c r="D389" s="32" t="s">
        <v>391</v>
      </c>
      <c r="E389" s="17">
        <f t="shared" si="68"/>
        <v>-8886.9872522828864</v>
      </c>
      <c r="F389">
        <f t="shared" si="69"/>
        <v>-8887</v>
      </c>
      <c r="G389">
        <f t="shared" si="72"/>
        <v>1.4103599998634309E-2</v>
      </c>
      <c r="I389">
        <f t="shared" si="74"/>
        <v>1.4103599998634309E-2</v>
      </c>
      <c r="P389" s="11">
        <f t="shared" si="70"/>
        <v>-4.5214234709610645E-3</v>
      </c>
      <c r="Q389" s="2">
        <f t="shared" si="71"/>
        <v>29802.985000000001</v>
      </c>
      <c r="R389">
        <f t="shared" si="73"/>
        <v>3.468914992429785E-4</v>
      </c>
      <c r="S389" s="6">
        <f t="shared" si="75"/>
        <v>0.1</v>
      </c>
    </row>
    <row r="390" spans="1:41" ht="12.95" customHeight="1" x14ac:dyDescent="0.2">
      <c r="A390" s="27" t="s">
        <v>1343</v>
      </c>
      <c r="B390" s="6" t="s">
        <v>363</v>
      </c>
      <c r="C390" s="32">
        <v>44821.487000000001</v>
      </c>
      <c r="D390" s="32" t="s">
        <v>391</v>
      </c>
      <c r="E390" s="17">
        <f t="shared" si="68"/>
        <v>-8886.9854445576075</v>
      </c>
      <c r="F390">
        <f t="shared" si="69"/>
        <v>-8887</v>
      </c>
      <c r="G390">
        <f t="shared" si="72"/>
        <v>1.6103599999041762E-2</v>
      </c>
      <c r="I390">
        <f t="shared" si="74"/>
        <v>1.6103599999041762E-2</v>
      </c>
      <c r="P390" s="11">
        <f t="shared" si="70"/>
        <v>-4.5214234709610645E-3</v>
      </c>
      <c r="Q390" s="2">
        <f t="shared" si="71"/>
        <v>29802.987000000001</v>
      </c>
      <c r="R390">
        <f t="shared" si="73"/>
        <v>4.2539159313816749E-4</v>
      </c>
      <c r="S390" s="6">
        <f t="shared" si="75"/>
        <v>0.1</v>
      </c>
    </row>
    <row r="391" spans="1:41" ht="12.95" customHeight="1" x14ac:dyDescent="0.2">
      <c r="A391" s="17" t="s">
        <v>227</v>
      </c>
      <c r="B391" s="6"/>
      <c r="C391" s="32">
        <v>44841.396000000001</v>
      </c>
      <c r="D391" s="32"/>
      <c r="E391">
        <f t="shared" si="68"/>
        <v>-8868.9904432795465</v>
      </c>
      <c r="F391">
        <f t="shared" si="69"/>
        <v>-8869</v>
      </c>
      <c r="G391">
        <f t="shared" si="72"/>
        <v>1.0573200001090299E-2</v>
      </c>
      <c r="I391">
        <f t="shared" si="74"/>
        <v>1.0573200001090299E-2</v>
      </c>
      <c r="P391" s="11">
        <f t="shared" si="70"/>
        <v>-4.5028288488591353E-3</v>
      </c>
      <c r="Q391" s="2">
        <f t="shared" si="71"/>
        <v>29822.896000000001</v>
      </c>
      <c r="R391">
        <f t="shared" si="73"/>
        <v>2.2728664588450771E-4</v>
      </c>
      <c r="S391" s="6">
        <f t="shared" si="75"/>
        <v>0.1</v>
      </c>
      <c r="AJ391" t="s">
        <v>193</v>
      </c>
      <c r="AK391">
        <v>8</v>
      </c>
      <c r="AM391" t="s">
        <v>177</v>
      </c>
      <c r="AO391" t="s">
        <v>164</v>
      </c>
    </row>
    <row r="392" spans="1:41" ht="12.95" customHeight="1" x14ac:dyDescent="0.2">
      <c r="A392" s="17" t="s">
        <v>366</v>
      </c>
      <c r="B392" s="6"/>
      <c r="C392" s="32">
        <v>44845.817999999999</v>
      </c>
      <c r="D392" s="32"/>
      <c r="E392">
        <f t="shared" si="68"/>
        <v>-8864.9935626902879</v>
      </c>
      <c r="F392">
        <f t="shared" si="69"/>
        <v>-8865</v>
      </c>
      <c r="G392">
        <f t="shared" si="72"/>
        <v>7.1219999954337254E-3</v>
      </c>
      <c r="I392">
        <f t="shared" si="74"/>
        <v>7.1219999954337254E-3</v>
      </c>
      <c r="P392" s="11">
        <f t="shared" si="70"/>
        <v>-4.4987019113852901E-3</v>
      </c>
      <c r="Q392" s="2">
        <f t="shared" si="71"/>
        <v>29827.317999999999</v>
      </c>
      <c r="R392">
        <f t="shared" si="73"/>
        <v>1.3504071280714711E-4</v>
      </c>
      <c r="S392" s="6">
        <f t="shared" si="75"/>
        <v>0.1</v>
      </c>
    </row>
    <row r="393" spans="1:41" ht="12.95" customHeight="1" x14ac:dyDescent="0.2">
      <c r="A393" s="17" t="s">
        <v>366</v>
      </c>
      <c r="B393" s="6"/>
      <c r="C393" s="32">
        <v>44854.663999999997</v>
      </c>
      <c r="D393" s="32"/>
      <c r="E393">
        <f t="shared" si="68"/>
        <v>-8856.99799378649</v>
      </c>
      <c r="F393">
        <f t="shared" si="69"/>
        <v>-8857</v>
      </c>
      <c r="G393">
        <f t="shared" si="72"/>
        <v>2.2195999990799464E-3</v>
      </c>
      <c r="I393">
        <f t="shared" si="74"/>
        <v>2.2195999990799464E-3</v>
      </c>
      <c r="P393" s="11">
        <f t="shared" si="70"/>
        <v>-4.4904537100059934E-3</v>
      </c>
      <c r="Q393" s="2">
        <f t="shared" si="71"/>
        <v>29836.163999999997</v>
      </c>
      <c r="R393">
        <f t="shared" si="73"/>
        <v>4.502482077881798E-5</v>
      </c>
      <c r="S393" s="6">
        <f t="shared" si="75"/>
        <v>0.1</v>
      </c>
    </row>
    <row r="394" spans="1:41" ht="12.95" customHeight="1" x14ac:dyDescent="0.2">
      <c r="A394" s="17" t="s">
        <v>366</v>
      </c>
      <c r="B394" s="6"/>
      <c r="C394" s="32">
        <v>44875.692000000003</v>
      </c>
      <c r="D394" s="32"/>
      <c r="E394">
        <f t="shared" si="68"/>
        <v>-8837.9915702154831</v>
      </c>
      <c r="F394">
        <f t="shared" si="69"/>
        <v>-8838</v>
      </c>
      <c r="G394">
        <f t="shared" si="72"/>
        <v>9.3264000024646521E-3</v>
      </c>
      <c r="I394">
        <f t="shared" si="74"/>
        <v>9.3264000024646521E-3</v>
      </c>
      <c r="P394" s="11">
        <f t="shared" si="70"/>
        <v>-4.4708945498612724E-3</v>
      </c>
      <c r="Q394" s="2">
        <f t="shared" si="71"/>
        <v>29857.192000000003</v>
      </c>
      <c r="R394">
        <f t="shared" si="73"/>
        <v>1.9036533696364263E-4</v>
      </c>
      <c r="S394" s="6">
        <f t="shared" si="75"/>
        <v>0.1</v>
      </c>
    </row>
    <row r="395" spans="1:41" ht="12.95" customHeight="1" x14ac:dyDescent="0.2">
      <c r="A395" s="17" t="s">
        <v>228</v>
      </c>
      <c r="B395" s="6"/>
      <c r="C395" s="32">
        <v>44913.305</v>
      </c>
      <c r="D395" s="32"/>
      <c r="E395">
        <f t="shared" si="68"/>
        <v>-8803.9945847781582</v>
      </c>
      <c r="F395">
        <f t="shared" si="69"/>
        <v>-8804</v>
      </c>
      <c r="G395">
        <f t="shared" si="72"/>
        <v>5.9911999996984378E-3</v>
      </c>
      <c r="I395">
        <f t="shared" si="74"/>
        <v>5.9911999996984378E-3</v>
      </c>
      <c r="P395" s="11">
        <f t="shared" si="70"/>
        <v>-4.4360004451037697E-3</v>
      </c>
      <c r="Q395" s="2">
        <f t="shared" si="71"/>
        <v>29894.805</v>
      </c>
      <c r="R395">
        <f t="shared" si="73"/>
        <v>1.0872650911608333E-4</v>
      </c>
      <c r="S395" s="6">
        <f t="shared" si="75"/>
        <v>0.1</v>
      </c>
      <c r="AJ395" t="s">
        <v>193</v>
      </c>
      <c r="AK395">
        <v>11</v>
      </c>
      <c r="AM395" t="s">
        <v>177</v>
      </c>
      <c r="AO395" t="s">
        <v>164</v>
      </c>
    </row>
    <row r="396" spans="1:41" ht="12.95" customHeight="1" x14ac:dyDescent="0.2">
      <c r="A396" s="17" t="s">
        <v>229</v>
      </c>
      <c r="B396" s="6"/>
      <c r="C396" s="32">
        <v>45092.540999999997</v>
      </c>
      <c r="D396" s="32"/>
      <c r="E396">
        <f t="shared" si="68"/>
        <v>-8641.9898608304647</v>
      </c>
      <c r="F396">
        <f t="shared" si="69"/>
        <v>-8642</v>
      </c>
      <c r="G396">
        <f t="shared" si="72"/>
        <v>1.1217599996598437E-2</v>
      </c>
      <c r="I396">
        <f t="shared" si="74"/>
        <v>1.1217599996598437E-2</v>
      </c>
      <c r="P396" s="11">
        <f t="shared" si="70"/>
        <v>-4.271616831652671E-3</v>
      </c>
      <c r="Q396" s="2">
        <f t="shared" si="71"/>
        <v>30074.040999999997</v>
      </c>
      <c r="R396">
        <f t="shared" si="73"/>
        <v>2.3991583795257733E-4</v>
      </c>
      <c r="S396" s="6">
        <f t="shared" si="75"/>
        <v>0.1</v>
      </c>
      <c r="AJ396" t="s">
        <v>193</v>
      </c>
      <c r="AK396">
        <v>6</v>
      </c>
      <c r="AM396" t="s">
        <v>162</v>
      </c>
      <c r="AO396" t="s">
        <v>164</v>
      </c>
    </row>
    <row r="397" spans="1:41" ht="12.95" customHeight="1" x14ac:dyDescent="0.2">
      <c r="A397" s="17" t="s">
        <v>229</v>
      </c>
      <c r="B397" s="6"/>
      <c r="C397" s="32">
        <v>45112.451000000001</v>
      </c>
      <c r="D397" s="32"/>
      <c r="E397">
        <f t="shared" si="68"/>
        <v>-8623.9939556897607</v>
      </c>
      <c r="F397">
        <f t="shared" si="69"/>
        <v>-8624</v>
      </c>
      <c r="G397">
        <f t="shared" si="72"/>
        <v>6.6872000024886802E-3</v>
      </c>
      <c r="I397">
        <f t="shared" si="74"/>
        <v>6.6872000024886802E-3</v>
      </c>
      <c r="P397" s="11">
        <f t="shared" si="70"/>
        <v>-4.2535434686469678E-3</v>
      </c>
      <c r="Q397" s="2">
        <f t="shared" si="71"/>
        <v>30093.951000000001</v>
      </c>
      <c r="R397">
        <f t="shared" si="73"/>
        <v>1.1969986770119729E-4</v>
      </c>
      <c r="S397" s="6">
        <f t="shared" si="75"/>
        <v>0.1</v>
      </c>
      <c r="AJ397" t="s">
        <v>193</v>
      </c>
      <c r="AK397">
        <v>8</v>
      </c>
      <c r="AM397" t="s">
        <v>230</v>
      </c>
      <c r="AO397" t="s">
        <v>164</v>
      </c>
    </row>
    <row r="398" spans="1:41" ht="12.95" customHeight="1" x14ac:dyDescent="0.2">
      <c r="A398" s="17" t="s">
        <v>232</v>
      </c>
      <c r="B398" s="6"/>
      <c r="C398" s="32">
        <v>45112.455999999998</v>
      </c>
      <c r="D398" s="32"/>
      <c r="E398">
        <f t="shared" si="68"/>
        <v>-8623.9894363765688</v>
      </c>
      <c r="F398">
        <f t="shared" si="69"/>
        <v>-8624</v>
      </c>
      <c r="G398">
        <f t="shared" si="72"/>
        <v>1.1687199999869335E-2</v>
      </c>
      <c r="I398">
        <f t="shared" si="74"/>
        <v>1.1687199999869335E-2</v>
      </c>
      <c r="P398" s="11">
        <f t="shared" si="70"/>
        <v>-4.2535434686469678E-3</v>
      </c>
      <c r="Q398" s="2">
        <f t="shared" si="71"/>
        <v>30093.955999999998</v>
      </c>
      <c r="R398">
        <f t="shared" si="73"/>
        <v>2.5410730232904515E-4</v>
      </c>
      <c r="S398" s="6">
        <f t="shared" si="75"/>
        <v>0.1</v>
      </c>
      <c r="AJ398" t="s">
        <v>193</v>
      </c>
      <c r="AK398">
        <v>12</v>
      </c>
      <c r="AM398" t="s">
        <v>231</v>
      </c>
      <c r="AO398" t="s">
        <v>164</v>
      </c>
    </row>
    <row r="399" spans="1:41" ht="12.95" customHeight="1" x14ac:dyDescent="0.2">
      <c r="A399" s="17" t="s">
        <v>232</v>
      </c>
      <c r="B399" s="6"/>
      <c r="C399" s="32">
        <v>45163.345999999998</v>
      </c>
      <c r="D399" s="32"/>
      <c r="E399">
        <f t="shared" si="68"/>
        <v>-8577.9918666824324</v>
      </c>
      <c r="F399">
        <f t="shared" si="69"/>
        <v>-8578</v>
      </c>
      <c r="G399">
        <f t="shared" si="72"/>
        <v>8.9984000005642883E-3</v>
      </c>
      <c r="I399">
        <f t="shared" si="74"/>
        <v>8.9984000005642883E-3</v>
      </c>
      <c r="P399" s="11">
        <f t="shared" si="70"/>
        <v>-4.2075299748409291E-3</v>
      </c>
      <c r="Q399" s="2">
        <f t="shared" si="71"/>
        <v>30144.845999999998</v>
      </c>
      <c r="R399">
        <f t="shared" si="73"/>
        <v>1.7439658651530602E-4</v>
      </c>
      <c r="S399" s="6">
        <f t="shared" si="75"/>
        <v>0.1</v>
      </c>
      <c r="AJ399" t="s">
        <v>193</v>
      </c>
      <c r="AK399">
        <v>10</v>
      </c>
      <c r="AM399" t="s">
        <v>230</v>
      </c>
      <c r="AO399" t="s">
        <v>164</v>
      </c>
    </row>
    <row r="400" spans="1:41" ht="12.95" customHeight="1" x14ac:dyDescent="0.2">
      <c r="A400" s="17" t="s">
        <v>233</v>
      </c>
      <c r="B400" s="6"/>
      <c r="C400" s="32">
        <v>45164.455999999998</v>
      </c>
      <c r="D400" s="32"/>
      <c r="E400">
        <f t="shared" si="68"/>
        <v>-8576.9885791532415</v>
      </c>
      <c r="F400">
        <f t="shared" si="69"/>
        <v>-8577</v>
      </c>
      <c r="G400">
        <f t="shared" si="72"/>
        <v>1.2635599996428937E-2</v>
      </c>
      <c r="I400">
        <f t="shared" si="74"/>
        <v>1.2635599996428937E-2</v>
      </c>
      <c r="P400" s="11">
        <f t="shared" si="70"/>
        <v>-4.2065324591818451E-3</v>
      </c>
      <c r="Q400" s="2">
        <f t="shared" si="71"/>
        <v>30145.955999999998</v>
      </c>
      <c r="R400">
        <f t="shared" si="73"/>
        <v>2.8365742565233801E-4</v>
      </c>
      <c r="S400" s="6">
        <f t="shared" si="75"/>
        <v>0.1</v>
      </c>
      <c r="AJ400" t="s">
        <v>193</v>
      </c>
      <c r="AO400" t="s">
        <v>197</v>
      </c>
    </row>
    <row r="401" spans="1:41" ht="12.95" customHeight="1" x14ac:dyDescent="0.2">
      <c r="A401" s="17" t="s">
        <v>232</v>
      </c>
      <c r="B401" s="6"/>
      <c r="C401" s="32">
        <v>45165.550999999999</v>
      </c>
      <c r="D401" s="32"/>
      <c r="E401">
        <f t="shared" si="68"/>
        <v>-8575.9988495636353</v>
      </c>
      <c r="F401">
        <f t="shared" si="69"/>
        <v>-8576</v>
      </c>
      <c r="G401">
        <f t="shared" si="72"/>
        <v>1.2728000001516193E-3</v>
      </c>
      <c r="I401">
        <f t="shared" si="74"/>
        <v>1.2728000001516193E-3</v>
      </c>
      <c r="P401" s="11">
        <f t="shared" si="70"/>
        <v>-4.2055350617221038E-3</v>
      </c>
      <c r="Q401" s="2">
        <f t="shared" si="71"/>
        <v>30147.050999999999</v>
      </c>
      <c r="R401">
        <f t="shared" si="73"/>
        <v>3.001215505015497E-5</v>
      </c>
      <c r="S401" s="6">
        <f t="shared" si="75"/>
        <v>0.1</v>
      </c>
      <c r="AJ401" t="s">
        <v>193</v>
      </c>
      <c r="AK401">
        <v>9</v>
      </c>
      <c r="AM401" t="s">
        <v>174</v>
      </c>
      <c r="AO401" t="s">
        <v>164</v>
      </c>
    </row>
    <row r="402" spans="1:41" ht="12.95" customHeight="1" x14ac:dyDescent="0.2">
      <c r="A402" s="17" t="s">
        <v>366</v>
      </c>
      <c r="B402" s="6"/>
      <c r="C402" s="32">
        <v>45198.752999999997</v>
      </c>
      <c r="D402" s="32"/>
      <c r="E402">
        <f t="shared" si="68"/>
        <v>-8545.9888022265422</v>
      </c>
      <c r="F402">
        <f t="shared" si="69"/>
        <v>-8546</v>
      </c>
      <c r="G402">
        <f t="shared" si="72"/>
        <v>1.2388799994369037E-2</v>
      </c>
      <c r="I402">
        <f t="shared" si="74"/>
        <v>1.2388799994369037E-2</v>
      </c>
      <c r="P402" s="11">
        <f t="shared" si="70"/>
        <v>-4.1756681006236756E-3</v>
      </c>
      <c r="Q402" s="2">
        <f t="shared" si="71"/>
        <v>30180.252999999997</v>
      </c>
      <c r="R402">
        <f t="shared" si="73"/>
        <v>2.7438160327003156E-4</v>
      </c>
      <c r="S402" s="6">
        <f t="shared" si="75"/>
        <v>0.1</v>
      </c>
    </row>
    <row r="403" spans="1:41" ht="12.95" customHeight="1" x14ac:dyDescent="0.2">
      <c r="A403" s="17" t="s">
        <v>234</v>
      </c>
      <c r="B403" s="6"/>
      <c r="C403" s="32">
        <v>45216.45</v>
      </c>
      <c r="D403" s="32"/>
      <c r="E403">
        <f t="shared" si="68"/>
        <v>-8529.9931451057491</v>
      </c>
      <c r="F403">
        <f t="shared" si="69"/>
        <v>-8530</v>
      </c>
      <c r="G403">
        <f t="shared" si="72"/>
        <v>7.5839999917661771E-3</v>
      </c>
      <c r="I403">
        <f t="shared" si="74"/>
        <v>7.5839999917661771E-3</v>
      </c>
      <c r="P403" s="11">
        <f t="shared" si="70"/>
        <v>-4.1597825520622031E-3</v>
      </c>
      <c r="Q403" s="2">
        <f t="shared" si="71"/>
        <v>30197.949999999997</v>
      </c>
      <c r="R403">
        <f t="shared" si="73"/>
        <v>1.3791642843672815E-4</v>
      </c>
      <c r="S403" s="6">
        <f t="shared" si="75"/>
        <v>0.1</v>
      </c>
      <c r="AJ403" t="s">
        <v>193</v>
      </c>
      <c r="AK403">
        <v>7</v>
      </c>
      <c r="AM403" t="s">
        <v>177</v>
      </c>
      <c r="AO403" t="s">
        <v>164</v>
      </c>
    </row>
    <row r="404" spans="1:41" ht="12.95" customHeight="1" x14ac:dyDescent="0.2">
      <c r="A404" s="17" t="s">
        <v>234</v>
      </c>
      <c r="B404" s="6"/>
      <c r="C404" s="32">
        <v>45225.300999999999</v>
      </c>
      <c r="D404" s="32"/>
      <c r="E404">
        <f t="shared" si="68"/>
        <v>-8521.9930568887539</v>
      </c>
      <c r="F404">
        <f t="shared" si="69"/>
        <v>-8522</v>
      </c>
      <c r="G404">
        <f t="shared" si="72"/>
        <v>7.681600000069011E-3</v>
      </c>
      <c r="I404">
        <f t="shared" ref="I404:I435" si="76">G404</f>
        <v>7.681600000069011E-3</v>
      </c>
      <c r="P404" s="11">
        <f t="shared" si="70"/>
        <v>-4.1518511249182552E-3</v>
      </c>
      <c r="Q404" s="2">
        <f t="shared" si="71"/>
        <v>30206.800999999999</v>
      </c>
      <c r="R404">
        <f t="shared" si="73"/>
        <v>1.4003056552746237E-4</v>
      </c>
      <c r="S404" s="6">
        <f t="shared" ref="S404:S435" si="77">S$16</f>
        <v>0.1</v>
      </c>
      <c r="AJ404" t="s">
        <v>193</v>
      </c>
      <c r="AK404">
        <v>7</v>
      </c>
      <c r="AM404" t="s">
        <v>174</v>
      </c>
      <c r="AO404" t="s">
        <v>164</v>
      </c>
    </row>
    <row r="405" spans="1:41" ht="12.95" customHeight="1" x14ac:dyDescent="0.2">
      <c r="A405" s="17" t="s">
        <v>235</v>
      </c>
      <c r="B405" s="6"/>
      <c r="C405" s="32">
        <v>45539.512999999999</v>
      </c>
      <c r="D405" s="32"/>
      <c r="E405">
        <f t="shared" ref="E405:E468" si="78">+(C405-C$7)/C$8</f>
        <v>-8237.9885693915257</v>
      </c>
      <c r="F405">
        <f t="shared" ref="F405:F468" si="79">ROUND(2*E405,0)/2</f>
        <v>-8238</v>
      </c>
      <c r="G405">
        <f t="shared" si="72"/>
        <v>1.2646399998629931E-2</v>
      </c>
      <c r="I405">
        <f t="shared" si="76"/>
        <v>1.2646399998629931E-2</v>
      </c>
      <c r="P405" s="11">
        <f t="shared" ref="P405:P468" si="80">D$11+D$12*F405+D$13*F405^2</f>
        <v>-3.8751864788060604E-3</v>
      </c>
      <c r="Q405" s="2">
        <f t="shared" ref="Q405:Q468" si="81">+C405-15018.5</f>
        <v>30521.012999999999</v>
      </c>
      <c r="R405">
        <f t="shared" si="73"/>
        <v>2.7296281973139579E-4</v>
      </c>
      <c r="S405" s="6">
        <f t="shared" si="77"/>
        <v>0.1</v>
      </c>
      <c r="AJ405" t="s">
        <v>193</v>
      </c>
      <c r="AO405" t="s">
        <v>197</v>
      </c>
    </row>
    <row r="406" spans="1:41" ht="12.95" customHeight="1" x14ac:dyDescent="0.2">
      <c r="A406" s="17" t="s">
        <v>237</v>
      </c>
      <c r="B406" s="6"/>
      <c r="C406" s="32">
        <v>45590.392999999996</v>
      </c>
      <c r="D406" s="32"/>
      <c r="E406">
        <f t="shared" si="78"/>
        <v>-8192.0000383237802</v>
      </c>
      <c r="F406">
        <f t="shared" si="79"/>
        <v>-8192</v>
      </c>
      <c r="G406">
        <f t="shared" si="72"/>
        <v>-4.2400002712383866E-5</v>
      </c>
      <c r="I406">
        <f t="shared" si="76"/>
        <v>-4.2400002712383866E-5</v>
      </c>
      <c r="P406" s="11">
        <f t="shared" si="80"/>
        <v>-3.8312717325085462E-3</v>
      </c>
      <c r="Q406" s="2">
        <f t="shared" si="81"/>
        <v>30571.892999999996</v>
      </c>
      <c r="R406">
        <f t="shared" si="73"/>
        <v>1.4355548984848563E-5</v>
      </c>
      <c r="S406" s="6">
        <f t="shared" si="77"/>
        <v>0.1</v>
      </c>
      <c r="AJ406" t="s">
        <v>193</v>
      </c>
      <c r="AK406">
        <v>4</v>
      </c>
      <c r="AM406" t="s">
        <v>236</v>
      </c>
      <c r="AO406" t="s">
        <v>164</v>
      </c>
    </row>
    <row r="407" spans="1:41" ht="12.95" customHeight="1" x14ac:dyDescent="0.2">
      <c r="A407" s="17" t="s">
        <v>237</v>
      </c>
      <c r="B407" s="6"/>
      <c r="C407" s="32">
        <v>45590.406000000003</v>
      </c>
      <c r="D407" s="32"/>
      <c r="E407">
        <f t="shared" si="78"/>
        <v>-8191.9882881094682</v>
      </c>
      <c r="F407">
        <f t="shared" si="79"/>
        <v>-8192</v>
      </c>
      <c r="G407">
        <f t="shared" si="72"/>
        <v>1.2957600003574044E-2</v>
      </c>
      <c r="I407">
        <f t="shared" si="76"/>
        <v>1.2957600003574044E-2</v>
      </c>
      <c r="P407" s="11">
        <f t="shared" si="80"/>
        <v>-3.8312717325085462E-3</v>
      </c>
      <c r="Q407" s="2">
        <f t="shared" si="81"/>
        <v>30571.906000000003</v>
      </c>
      <c r="R407">
        <f t="shared" si="73"/>
        <v>2.8186621417063286E-4</v>
      </c>
      <c r="S407" s="6">
        <f t="shared" si="77"/>
        <v>0.1</v>
      </c>
      <c r="AJ407" t="s">
        <v>193</v>
      </c>
      <c r="AK407">
        <v>4</v>
      </c>
      <c r="AM407" t="s">
        <v>238</v>
      </c>
      <c r="AO407" t="s">
        <v>164</v>
      </c>
    </row>
    <row r="408" spans="1:41" ht="12.95" customHeight="1" x14ac:dyDescent="0.2">
      <c r="A408" s="17" t="s">
        <v>239</v>
      </c>
      <c r="B408" s="6"/>
      <c r="C408" s="32">
        <v>45611.423000000003</v>
      </c>
      <c r="D408" s="32"/>
      <c r="E408">
        <f t="shared" si="78"/>
        <v>-8172.9918070274944</v>
      </c>
      <c r="F408">
        <f t="shared" si="79"/>
        <v>-8173</v>
      </c>
      <c r="G408">
        <f t="shared" si="72"/>
        <v>9.0644000010797754E-3</v>
      </c>
      <c r="I408">
        <f t="shared" si="76"/>
        <v>9.0644000010797754E-3</v>
      </c>
      <c r="P408" s="11">
        <f t="shared" si="80"/>
        <v>-3.8132060210442835E-3</v>
      </c>
      <c r="Q408" s="2">
        <f t="shared" si="81"/>
        <v>30592.923000000003</v>
      </c>
      <c r="R408">
        <f t="shared" si="73"/>
        <v>1.6583273686104585E-4</v>
      </c>
      <c r="S408" s="6">
        <f t="shared" si="77"/>
        <v>0.1</v>
      </c>
      <c r="AJ408" t="s">
        <v>193</v>
      </c>
      <c r="AK408">
        <v>9</v>
      </c>
      <c r="AM408" t="s">
        <v>177</v>
      </c>
      <c r="AO408" t="s">
        <v>164</v>
      </c>
    </row>
    <row r="409" spans="1:41" ht="12.95" customHeight="1" x14ac:dyDescent="0.2">
      <c r="A409" s="17" t="s">
        <v>235</v>
      </c>
      <c r="B409" s="6"/>
      <c r="C409" s="32">
        <v>45631.337</v>
      </c>
      <c r="D409" s="32"/>
      <c r="E409">
        <f t="shared" si="78"/>
        <v>-8154.9922864362406</v>
      </c>
      <c r="F409">
        <f t="shared" si="79"/>
        <v>-8155</v>
      </c>
      <c r="G409">
        <f t="shared" si="72"/>
        <v>8.5340000005089678E-3</v>
      </c>
      <c r="I409">
        <f t="shared" si="76"/>
        <v>8.5340000005089678E-3</v>
      </c>
      <c r="P409" s="11">
        <f t="shared" si="80"/>
        <v>-3.7961304968799274E-3</v>
      </c>
      <c r="Q409" s="2">
        <f t="shared" si="81"/>
        <v>30612.837</v>
      </c>
      <c r="R409">
        <f t="shared" si="73"/>
        <v>1.5203211808263975E-4</v>
      </c>
      <c r="S409" s="6">
        <f t="shared" si="77"/>
        <v>0.1</v>
      </c>
      <c r="AJ409" t="s">
        <v>193</v>
      </c>
      <c r="AO409" t="s">
        <v>197</v>
      </c>
    </row>
    <row r="410" spans="1:41" ht="12.95" customHeight="1" x14ac:dyDescent="0.2">
      <c r="A410" s="17" t="s">
        <v>235</v>
      </c>
      <c r="B410" s="6"/>
      <c r="C410" s="32">
        <v>45651.25</v>
      </c>
      <c r="D410" s="32"/>
      <c r="E410">
        <f t="shared" si="78"/>
        <v>-8136.9936697076228</v>
      </c>
      <c r="F410">
        <f t="shared" si="79"/>
        <v>-8137</v>
      </c>
      <c r="G410">
        <f t="shared" si="72"/>
        <v>7.0035999960964546E-3</v>
      </c>
      <c r="I410">
        <f t="shared" si="76"/>
        <v>7.0035999960964546E-3</v>
      </c>
      <c r="P410" s="11">
        <f t="shared" si="80"/>
        <v>-3.7790932693022336E-3</v>
      </c>
      <c r="Q410" s="2">
        <f t="shared" si="81"/>
        <v>30632.75</v>
      </c>
      <c r="R410">
        <f t="shared" si="73"/>
        <v>1.1626647405567423E-4</v>
      </c>
      <c r="S410" s="6">
        <f t="shared" si="77"/>
        <v>0.1</v>
      </c>
      <c r="AJ410" t="s">
        <v>193</v>
      </c>
      <c r="AO410" t="s">
        <v>197</v>
      </c>
    </row>
    <row r="411" spans="1:41" ht="12.95" customHeight="1" x14ac:dyDescent="0.2">
      <c r="A411" s="17" t="s">
        <v>240</v>
      </c>
      <c r="B411" s="6"/>
      <c r="C411" s="32">
        <v>45871.417000000001</v>
      </c>
      <c r="D411" s="32"/>
      <c r="E411">
        <f t="shared" si="78"/>
        <v>-7937.9929440866954</v>
      </c>
      <c r="F411">
        <f t="shared" si="79"/>
        <v>-7938</v>
      </c>
      <c r="G411">
        <f t="shared" si="72"/>
        <v>7.8063999972073361E-3</v>
      </c>
      <c r="I411">
        <f t="shared" si="76"/>
        <v>7.8063999972073361E-3</v>
      </c>
      <c r="P411" s="11">
        <f t="shared" si="80"/>
        <v>-3.5932893543874243E-3</v>
      </c>
      <c r="Q411" s="2">
        <f t="shared" si="81"/>
        <v>30852.917000000001</v>
      </c>
      <c r="R411">
        <f t="shared" si="73"/>
        <v>1.2995291731286298E-4</v>
      </c>
      <c r="S411" s="6">
        <f t="shared" si="77"/>
        <v>0.1</v>
      </c>
      <c r="AJ411" t="s">
        <v>193</v>
      </c>
      <c r="AK411">
        <v>6</v>
      </c>
      <c r="AM411" t="s">
        <v>177</v>
      </c>
      <c r="AO411" t="s">
        <v>164</v>
      </c>
    </row>
    <row r="412" spans="1:41" ht="12.95" customHeight="1" x14ac:dyDescent="0.2">
      <c r="A412" s="17" t="s">
        <v>240</v>
      </c>
      <c r="B412" s="6"/>
      <c r="C412" s="32">
        <v>45882.481099999997</v>
      </c>
      <c r="D412" s="32"/>
      <c r="E412">
        <f t="shared" si="78"/>
        <v>-7927.9925174635337</v>
      </c>
      <c r="F412">
        <f t="shared" si="79"/>
        <v>-7928</v>
      </c>
      <c r="G412">
        <f t="shared" si="72"/>
        <v>8.2783999969251454E-3</v>
      </c>
      <c r="I412">
        <f t="shared" si="76"/>
        <v>8.2783999969251454E-3</v>
      </c>
      <c r="P412" s="11">
        <f t="shared" si="80"/>
        <v>-3.5840759925528688E-3</v>
      </c>
      <c r="Q412" s="2">
        <f t="shared" si="81"/>
        <v>30863.981099999997</v>
      </c>
      <c r="R412">
        <f t="shared" si="73"/>
        <v>1.4071833660094239E-4</v>
      </c>
      <c r="S412" s="6">
        <f t="shared" si="77"/>
        <v>0.1</v>
      </c>
      <c r="AJ412" t="s">
        <v>241</v>
      </c>
      <c r="AK412">
        <v>7</v>
      </c>
      <c r="AM412" t="s">
        <v>168</v>
      </c>
      <c r="AO412" t="s">
        <v>164</v>
      </c>
    </row>
    <row r="413" spans="1:41" ht="12.95" customHeight="1" x14ac:dyDescent="0.2">
      <c r="A413" s="17" t="s">
        <v>242</v>
      </c>
      <c r="B413" s="6"/>
      <c r="C413" s="32">
        <v>45892.434999999998</v>
      </c>
      <c r="D413" s="32"/>
      <c r="E413">
        <f t="shared" si="78"/>
        <v>-7918.9955591420858</v>
      </c>
      <c r="F413">
        <f t="shared" si="79"/>
        <v>-7919</v>
      </c>
      <c r="G413">
        <f t="shared" si="72"/>
        <v>4.9131999985547736E-3</v>
      </c>
      <c r="I413">
        <f t="shared" si="76"/>
        <v>4.9131999985547736E-3</v>
      </c>
      <c r="P413" s="11">
        <f t="shared" si="80"/>
        <v>-3.5757940729454715E-3</v>
      </c>
      <c r="Q413" s="2">
        <f t="shared" si="81"/>
        <v>30873.934999999998</v>
      </c>
      <c r="R413">
        <f t="shared" si="73"/>
        <v>7.2063020345966303E-5</v>
      </c>
      <c r="S413" s="6">
        <f t="shared" si="77"/>
        <v>0.1</v>
      </c>
      <c r="AJ413" t="s">
        <v>193</v>
      </c>
      <c r="AK413">
        <v>9</v>
      </c>
      <c r="AM413" t="s">
        <v>177</v>
      </c>
      <c r="AO413" t="s">
        <v>164</v>
      </c>
    </row>
    <row r="414" spans="1:41" ht="12.95" customHeight="1" x14ac:dyDescent="0.2">
      <c r="A414" s="17" t="s">
        <v>243</v>
      </c>
      <c r="B414" s="6"/>
      <c r="C414" s="32">
        <v>45913.455999999998</v>
      </c>
      <c r="D414" s="32"/>
      <c r="E414">
        <f t="shared" si="78"/>
        <v>-7899.995462609555</v>
      </c>
      <c r="F414">
        <f t="shared" si="79"/>
        <v>-7900</v>
      </c>
      <c r="G414">
        <f t="shared" si="72"/>
        <v>5.0199999968754128E-3</v>
      </c>
      <c r="I414">
        <f t="shared" si="76"/>
        <v>5.0199999968754128E-3</v>
      </c>
      <c r="P414" s="11">
        <f t="shared" si="80"/>
        <v>-3.5583414614658178E-3</v>
      </c>
      <c r="Q414" s="2">
        <f t="shared" si="81"/>
        <v>30894.955999999998</v>
      </c>
      <c r="R414">
        <f t="shared" si="73"/>
        <v>7.3587942175895962E-5</v>
      </c>
      <c r="S414" s="6">
        <f t="shared" si="77"/>
        <v>0.1</v>
      </c>
      <c r="AJ414" t="s">
        <v>193</v>
      </c>
      <c r="AO414" t="s">
        <v>197</v>
      </c>
    </row>
    <row r="415" spans="1:41" ht="12.95" customHeight="1" x14ac:dyDescent="0.2">
      <c r="A415" s="17" t="s">
        <v>243</v>
      </c>
      <c r="B415" s="6"/>
      <c r="C415" s="32">
        <v>45913.455999999998</v>
      </c>
      <c r="D415" s="32"/>
      <c r="E415">
        <f t="shared" si="78"/>
        <v>-7899.995462609555</v>
      </c>
      <c r="F415">
        <f t="shared" si="79"/>
        <v>-7900</v>
      </c>
      <c r="G415">
        <f t="shared" si="72"/>
        <v>5.0199999968754128E-3</v>
      </c>
      <c r="I415">
        <f t="shared" si="76"/>
        <v>5.0199999968754128E-3</v>
      </c>
      <c r="P415" s="11">
        <f t="shared" si="80"/>
        <v>-3.5583414614658178E-3</v>
      </c>
      <c r="Q415" s="2">
        <f t="shared" si="81"/>
        <v>30894.955999999998</v>
      </c>
      <c r="R415">
        <f t="shared" si="73"/>
        <v>7.3587942175895962E-5</v>
      </c>
      <c r="S415" s="6">
        <f t="shared" si="77"/>
        <v>0.1</v>
      </c>
      <c r="AJ415" t="s">
        <v>193</v>
      </c>
      <c r="AO415" t="s">
        <v>197</v>
      </c>
    </row>
    <row r="416" spans="1:41" ht="12.95" customHeight="1" x14ac:dyDescent="0.2">
      <c r="A416" s="17" t="s">
        <v>243</v>
      </c>
      <c r="B416" s="6"/>
      <c r="C416" s="32">
        <v>45913.457000000002</v>
      </c>
      <c r="D416" s="32"/>
      <c r="E416">
        <f t="shared" si="78"/>
        <v>-7899.9945587469128</v>
      </c>
      <c r="F416">
        <f t="shared" si="79"/>
        <v>-7900</v>
      </c>
      <c r="G416">
        <f t="shared" si="72"/>
        <v>6.0200000007171184E-3</v>
      </c>
      <c r="I416">
        <f t="shared" si="76"/>
        <v>6.0200000007171184E-3</v>
      </c>
      <c r="P416" s="11">
        <f t="shared" si="80"/>
        <v>-3.5583414614658178E-3</v>
      </c>
      <c r="Q416" s="2">
        <f t="shared" si="81"/>
        <v>30894.957000000002</v>
      </c>
      <c r="R416">
        <f t="shared" si="73"/>
        <v>9.1744625166172757E-5</v>
      </c>
      <c r="S416" s="6">
        <f t="shared" si="77"/>
        <v>0.1</v>
      </c>
      <c r="AJ416" t="s">
        <v>193</v>
      </c>
      <c r="AO416" t="s">
        <v>197</v>
      </c>
    </row>
    <row r="417" spans="1:41" ht="12.95" customHeight="1" x14ac:dyDescent="0.2">
      <c r="A417" s="17" t="s">
        <v>243</v>
      </c>
      <c r="B417" s="6"/>
      <c r="C417" s="32">
        <v>45913.459000000003</v>
      </c>
      <c r="D417" s="32"/>
      <c r="E417">
        <f t="shared" si="78"/>
        <v>-7899.9927510216348</v>
      </c>
      <c r="F417">
        <f t="shared" si="79"/>
        <v>-7900</v>
      </c>
      <c r="G417">
        <f t="shared" si="72"/>
        <v>8.020000001124572E-3</v>
      </c>
      <c r="I417">
        <f t="shared" si="76"/>
        <v>8.020000001124572E-3</v>
      </c>
      <c r="P417" s="11">
        <f t="shared" si="80"/>
        <v>-3.5583414614658178E-3</v>
      </c>
      <c r="Q417" s="2">
        <f t="shared" si="81"/>
        <v>30894.959000000003</v>
      </c>
      <c r="R417">
        <f t="shared" si="73"/>
        <v>1.3405799102433977E-4</v>
      </c>
      <c r="S417" s="6">
        <f t="shared" si="77"/>
        <v>0.1</v>
      </c>
      <c r="AJ417" t="s">
        <v>193</v>
      </c>
      <c r="AO417" t="s">
        <v>197</v>
      </c>
    </row>
    <row r="418" spans="1:41" ht="12.95" customHeight="1" x14ac:dyDescent="0.2">
      <c r="A418" s="17" t="s">
        <v>243</v>
      </c>
      <c r="B418" s="6"/>
      <c r="C418" s="32">
        <v>45913.459000000003</v>
      </c>
      <c r="D418" s="32"/>
      <c r="E418">
        <f t="shared" si="78"/>
        <v>-7899.9927510216348</v>
      </c>
      <c r="F418">
        <f t="shared" si="79"/>
        <v>-7900</v>
      </c>
      <c r="G418">
        <f t="shared" si="72"/>
        <v>8.020000001124572E-3</v>
      </c>
      <c r="I418">
        <f t="shared" si="76"/>
        <v>8.020000001124572E-3</v>
      </c>
      <c r="P418" s="11">
        <f t="shared" si="80"/>
        <v>-3.5583414614658178E-3</v>
      </c>
      <c r="Q418" s="2">
        <f t="shared" si="81"/>
        <v>30894.959000000003</v>
      </c>
      <c r="R418">
        <f t="shared" si="73"/>
        <v>1.3405799102433977E-4</v>
      </c>
      <c r="S418" s="6">
        <f t="shared" si="77"/>
        <v>0.1</v>
      </c>
      <c r="AJ418" t="s">
        <v>193</v>
      </c>
      <c r="AO418" t="s">
        <v>197</v>
      </c>
    </row>
    <row r="419" spans="1:41" ht="12.95" customHeight="1" x14ac:dyDescent="0.2">
      <c r="A419" s="17" t="s">
        <v>243</v>
      </c>
      <c r="B419" s="6"/>
      <c r="C419" s="32">
        <v>45913.461000000003</v>
      </c>
      <c r="D419" s="32"/>
      <c r="E419">
        <f t="shared" si="78"/>
        <v>-7899.9909432963559</v>
      </c>
      <c r="F419">
        <f t="shared" si="79"/>
        <v>-7900</v>
      </c>
      <c r="G419">
        <f t="shared" si="72"/>
        <v>1.0020000001532026E-2</v>
      </c>
      <c r="I419">
        <f t="shared" si="76"/>
        <v>1.0020000001532026E-2</v>
      </c>
      <c r="P419" s="11">
        <f t="shared" si="80"/>
        <v>-3.5583414614658178E-3</v>
      </c>
      <c r="Q419" s="2">
        <f t="shared" si="81"/>
        <v>30894.961000000003</v>
      </c>
      <c r="R419">
        <f t="shared" si="73"/>
        <v>1.8437135688576642E-4</v>
      </c>
      <c r="S419" s="6">
        <f t="shared" si="77"/>
        <v>0.1</v>
      </c>
      <c r="AJ419" t="s">
        <v>193</v>
      </c>
      <c r="AO419" t="s">
        <v>197</v>
      </c>
    </row>
    <row r="420" spans="1:41" ht="12.95" customHeight="1" x14ac:dyDescent="0.2">
      <c r="A420" s="17" t="s">
        <v>243</v>
      </c>
      <c r="B420" s="6"/>
      <c r="C420" s="32">
        <v>45913.461000000003</v>
      </c>
      <c r="D420" s="32"/>
      <c r="E420">
        <f t="shared" si="78"/>
        <v>-7899.9909432963559</v>
      </c>
      <c r="F420">
        <f t="shared" si="79"/>
        <v>-7900</v>
      </c>
      <c r="G420">
        <f t="shared" si="72"/>
        <v>1.0020000001532026E-2</v>
      </c>
      <c r="I420">
        <f t="shared" si="76"/>
        <v>1.0020000001532026E-2</v>
      </c>
      <c r="P420" s="11">
        <f t="shared" si="80"/>
        <v>-3.5583414614658178E-3</v>
      </c>
      <c r="Q420" s="2">
        <f t="shared" si="81"/>
        <v>30894.961000000003</v>
      </c>
      <c r="R420">
        <f t="shared" si="73"/>
        <v>1.8437135688576642E-4</v>
      </c>
      <c r="S420" s="6">
        <f t="shared" si="77"/>
        <v>0.1</v>
      </c>
      <c r="AJ420" t="s">
        <v>193</v>
      </c>
      <c r="AO420" t="s">
        <v>197</v>
      </c>
    </row>
    <row r="421" spans="1:41" ht="12.95" customHeight="1" x14ac:dyDescent="0.2">
      <c r="A421" s="17" t="s">
        <v>243</v>
      </c>
      <c r="B421" s="6"/>
      <c r="C421" s="32">
        <v>45913.462</v>
      </c>
      <c r="D421" s="32"/>
      <c r="E421">
        <f t="shared" si="78"/>
        <v>-7899.9900394337201</v>
      </c>
      <c r="F421">
        <f t="shared" si="79"/>
        <v>-7900</v>
      </c>
      <c r="G421">
        <f t="shared" si="72"/>
        <v>1.1019999998097774E-2</v>
      </c>
      <c r="I421">
        <f t="shared" si="76"/>
        <v>1.1019999998097774E-2</v>
      </c>
      <c r="P421" s="11">
        <f t="shared" si="80"/>
        <v>-3.5583414614658178E-3</v>
      </c>
      <c r="Q421" s="2">
        <f t="shared" si="81"/>
        <v>30894.962</v>
      </c>
      <c r="R421">
        <f t="shared" si="73"/>
        <v>2.1252803971163071E-4</v>
      </c>
      <c r="S421" s="6">
        <f t="shared" si="77"/>
        <v>0.1</v>
      </c>
      <c r="AJ421" t="s">
        <v>193</v>
      </c>
      <c r="AO421" t="s">
        <v>197</v>
      </c>
    </row>
    <row r="422" spans="1:41" ht="12.95" customHeight="1" x14ac:dyDescent="0.2">
      <c r="A422" s="17" t="s">
        <v>243</v>
      </c>
      <c r="B422" s="6"/>
      <c r="C422" s="32">
        <v>45913.462</v>
      </c>
      <c r="D422" s="32"/>
      <c r="E422">
        <f t="shared" si="78"/>
        <v>-7899.9900394337201</v>
      </c>
      <c r="F422">
        <f t="shared" si="79"/>
        <v>-7900</v>
      </c>
      <c r="G422">
        <f t="shared" si="72"/>
        <v>1.1019999998097774E-2</v>
      </c>
      <c r="I422">
        <f t="shared" si="76"/>
        <v>1.1019999998097774E-2</v>
      </c>
      <c r="P422" s="11">
        <f t="shared" si="80"/>
        <v>-3.5583414614658178E-3</v>
      </c>
      <c r="Q422" s="2">
        <f t="shared" si="81"/>
        <v>30894.962</v>
      </c>
      <c r="R422">
        <f t="shared" si="73"/>
        <v>2.1252803971163071E-4</v>
      </c>
      <c r="S422" s="6">
        <f t="shared" si="77"/>
        <v>0.1</v>
      </c>
      <c r="AJ422" t="s">
        <v>193</v>
      </c>
      <c r="AO422" t="s">
        <v>197</v>
      </c>
    </row>
    <row r="423" spans="1:41" ht="12.95" customHeight="1" x14ac:dyDescent="0.2">
      <c r="A423" s="17" t="s">
        <v>243</v>
      </c>
      <c r="B423" s="6"/>
      <c r="C423" s="32">
        <v>45913.463000000003</v>
      </c>
      <c r="D423" s="32"/>
      <c r="E423">
        <f t="shared" si="78"/>
        <v>-7899.9891355710779</v>
      </c>
      <c r="F423">
        <f t="shared" si="79"/>
        <v>-7900</v>
      </c>
      <c r="G423">
        <f t="shared" si="72"/>
        <v>1.2020000001939479E-2</v>
      </c>
      <c r="I423">
        <f t="shared" si="76"/>
        <v>1.2020000001939479E-2</v>
      </c>
      <c r="P423" s="11">
        <f t="shared" si="80"/>
        <v>-3.5583414614658178E-3</v>
      </c>
      <c r="Q423" s="2">
        <f t="shared" si="81"/>
        <v>30894.963000000003</v>
      </c>
      <c r="R423">
        <f t="shared" si="73"/>
        <v>2.426847227504527E-4</v>
      </c>
      <c r="S423" s="6">
        <f t="shared" si="77"/>
        <v>0.1</v>
      </c>
      <c r="AJ423" t="s">
        <v>193</v>
      </c>
      <c r="AO423" t="s">
        <v>197</v>
      </c>
    </row>
    <row r="424" spans="1:41" ht="12.95" customHeight="1" x14ac:dyDescent="0.2">
      <c r="A424" s="17" t="s">
        <v>243</v>
      </c>
      <c r="B424" s="6"/>
      <c r="C424" s="32">
        <v>45913.464</v>
      </c>
      <c r="D424" s="32"/>
      <c r="E424">
        <f t="shared" si="78"/>
        <v>-7899.9882317084421</v>
      </c>
      <c r="F424">
        <f t="shared" si="79"/>
        <v>-7900</v>
      </c>
      <c r="G424">
        <f t="shared" si="72"/>
        <v>1.3019999998505227E-2</v>
      </c>
      <c r="I424">
        <f t="shared" si="76"/>
        <v>1.3019999998505227E-2</v>
      </c>
      <c r="P424" s="11">
        <f t="shared" si="80"/>
        <v>-3.5583414614658178E-3</v>
      </c>
      <c r="Q424" s="2">
        <f t="shared" si="81"/>
        <v>30894.964</v>
      </c>
      <c r="R424">
        <f t="shared" si="73"/>
        <v>2.7484140556339483E-4</v>
      </c>
      <c r="S424" s="6">
        <f t="shared" si="77"/>
        <v>0.1</v>
      </c>
      <c r="AJ424" t="s">
        <v>193</v>
      </c>
      <c r="AO424" t="s">
        <v>197</v>
      </c>
    </row>
    <row r="425" spans="1:41" ht="12.95" customHeight="1" x14ac:dyDescent="0.2">
      <c r="A425" s="17" t="s">
        <v>243</v>
      </c>
      <c r="B425" s="6"/>
      <c r="C425" s="32">
        <v>45913.464999999997</v>
      </c>
      <c r="D425" s="32"/>
      <c r="E425">
        <f t="shared" si="78"/>
        <v>-7899.9873278458062</v>
      </c>
      <c r="F425">
        <f t="shared" si="79"/>
        <v>-7900</v>
      </c>
      <c r="G425">
        <f t="shared" si="72"/>
        <v>1.4019999995070975E-2</v>
      </c>
      <c r="I425">
        <f t="shared" si="76"/>
        <v>1.4019999995070975E-2</v>
      </c>
      <c r="P425" s="11">
        <f t="shared" si="80"/>
        <v>-3.5583414614658178E-3</v>
      </c>
      <c r="Q425" s="2">
        <f t="shared" si="81"/>
        <v>30894.964999999997</v>
      </c>
      <c r="R425">
        <f t="shared" si="73"/>
        <v>3.089980883626E-4</v>
      </c>
      <c r="S425" s="6">
        <f t="shared" si="77"/>
        <v>0.1</v>
      </c>
      <c r="AJ425" t="s">
        <v>193</v>
      </c>
      <c r="AO425" t="s">
        <v>197</v>
      </c>
    </row>
    <row r="426" spans="1:41" ht="12.95" customHeight="1" x14ac:dyDescent="0.2">
      <c r="A426" s="17" t="s">
        <v>243</v>
      </c>
      <c r="B426" s="6"/>
      <c r="C426" s="32">
        <v>45913.466999999997</v>
      </c>
      <c r="D426" s="32"/>
      <c r="E426">
        <f t="shared" si="78"/>
        <v>-7899.9855201205282</v>
      </c>
      <c r="F426">
        <f t="shared" si="79"/>
        <v>-7900</v>
      </c>
      <c r="G426">
        <f t="shared" si="72"/>
        <v>1.6019999995478429E-2</v>
      </c>
      <c r="I426">
        <f t="shared" si="76"/>
        <v>1.6019999995478429E-2</v>
      </c>
      <c r="P426" s="11">
        <f t="shared" si="80"/>
        <v>-3.5583414614658178E-3</v>
      </c>
      <c r="Q426" s="2">
        <f t="shared" si="81"/>
        <v>30894.966999999997</v>
      </c>
      <c r="R426">
        <f t="shared" si="73"/>
        <v>3.8331145420470174E-4</v>
      </c>
      <c r="S426" s="6">
        <f t="shared" si="77"/>
        <v>0.1</v>
      </c>
      <c r="AJ426" t="s">
        <v>193</v>
      </c>
      <c r="AO426" t="s">
        <v>197</v>
      </c>
    </row>
    <row r="427" spans="1:41" ht="12.95" customHeight="1" x14ac:dyDescent="0.2">
      <c r="A427" s="17" t="s">
        <v>243</v>
      </c>
      <c r="B427" s="6"/>
      <c r="C427" s="32">
        <v>45913.468000000001</v>
      </c>
      <c r="D427" s="32"/>
      <c r="E427">
        <f t="shared" si="78"/>
        <v>-7899.984616257886</v>
      </c>
      <c r="F427">
        <f t="shared" si="79"/>
        <v>-7900</v>
      </c>
      <c r="G427">
        <f t="shared" si="72"/>
        <v>1.7019999999320135E-2</v>
      </c>
      <c r="I427">
        <f t="shared" si="76"/>
        <v>1.7019999999320135E-2</v>
      </c>
      <c r="P427" s="11">
        <f t="shared" si="80"/>
        <v>-3.5583414614658178E-3</v>
      </c>
      <c r="Q427" s="2">
        <f t="shared" si="81"/>
        <v>30894.968000000001</v>
      </c>
      <c r="R427">
        <f t="shared" si="73"/>
        <v>4.2346813727670208E-4</v>
      </c>
      <c r="S427" s="6">
        <f t="shared" si="77"/>
        <v>0.1</v>
      </c>
      <c r="AJ427" t="s">
        <v>193</v>
      </c>
      <c r="AO427" t="s">
        <v>197</v>
      </c>
    </row>
    <row r="428" spans="1:41" ht="12.95" customHeight="1" x14ac:dyDescent="0.2">
      <c r="A428" s="17" t="s">
        <v>242</v>
      </c>
      <c r="B428" s="6"/>
      <c r="C428" s="32">
        <v>45933.377999999997</v>
      </c>
      <c r="D428" s="32"/>
      <c r="E428">
        <f t="shared" si="78"/>
        <v>-7881.9887111171884</v>
      </c>
      <c r="F428">
        <f t="shared" si="79"/>
        <v>-7882</v>
      </c>
      <c r="G428">
        <f t="shared" si="72"/>
        <v>1.248959999793442E-2</v>
      </c>
      <c r="I428">
        <f t="shared" si="76"/>
        <v>1.248959999793442E-2</v>
      </c>
      <c r="P428" s="11">
        <f t="shared" si="80"/>
        <v>-3.5418467688658286E-3</v>
      </c>
      <c r="Q428" s="2">
        <f t="shared" si="81"/>
        <v>30914.877999999997</v>
      </c>
      <c r="R428">
        <f t="shared" si="73"/>
        <v>2.5700728543675015E-4</v>
      </c>
      <c r="S428" s="6">
        <f t="shared" si="77"/>
        <v>0.1</v>
      </c>
      <c r="AJ428" t="s">
        <v>193</v>
      </c>
      <c r="AK428">
        <v>6</v>
      </c>
      <c r="AM428" t="s">
        <v>177</v>
      </c>
      <c r="AO428" t="s">
        <v>164</v>
      </c>
    </row>
    <row r="429" spans="1:41" ht="12.95" customHeight="1" x14ac:dyDescent="0.2">
      <c r="A429" s="17" t="s">
        <v>243</v>
      </c>
      <c r="B429" s="6"/>
      <c r="C429" s="32">
        <v>45934.48</v>
      </c>
      <c r="D429" s="32"/>
      <c r="E429">
        <f t="shared" si="78"/>
        <v>-7880.9926544891041</v>
      </c>
      <c r="F429">
        <f t="shared" si="79"/>
        <v>-7881</v>
      </c>
      <c r="G429">
        <f t="shared" ref="G429:G492" si="82">+C429-(C$7+F429*C$8)</f>
        <v>8.1267999994452111E-3</v>
      </c>
      <c r="I429">
        <f t="shared" si="76"/>
        <v>8.1267999994452111E-3</v>
      </c>
      <c r="P429" s="11">
        <f t="shared" si="80"/>
        <v>-3.5409315199484625E-3</v>
      </c>
      <c r="Q429" s="2">
        <f t="shared" si="81"/>
        <v>30915.980000000003</v>
      </c>
      <c r="R429">
        <f t="shared" ref="R429:R492" si="83">+(P429-G429)^2</f>
        <v>1.3613595880865263E-4</v>
      </c>
      <c r="S429" s="6">
        <f t="shared" si="77"/>
        <v>0.1</v>
      </c>
      <c r="AJ429" t="s">
        <v>193</v>
      </c>
      <c r="AO429" t="s">
        <v>197</v>
      </c>
    </row>
    <row r="430" spans="1:41" ht="12.95" customHeight="1" x14ac:dyDescent="0.2">
      <c r="A430" s="17" t="s">
        <v>244</v>
      </c>
      <c r="B430" s="6"/>
      <c r="C430" s="32">
        <v>45934.481</v>
      </c>
      <c r="D430" s="32"/>
      <c r="E430">
        <f t="shared" si="78"/>
        <v>-7880.9917506264683</v>
      </c>
      <c r="F430">
        <f t="shared" si="79"/>
        <v>-7881</v>
      </c>
      <c r="G430">
        <f t="shared" si="82"/>
        <v>9.1267999960109591E-3</v>
      </c>
      <c r="I430">
        <f t="shared" si="76"/>
        <v>9.1267999960109591E-3</v>
      </c>
      <c r="P430" s="11">
        <f t="shared" si="80"/>
        <v>-3.5409315199484625E-3</v>
      </c>
      <c r="Q430" s="2">
        <f t="shared" si="81"/>
        <v>30915.981</v>
      </c>
      <c r="R430">
        <f t="shared" si="83"/>
        <v>1.6047142176043162E-4</v>
      </c>
      <c r="S430" s="6">
        <f t="shared" si="77"/>
        <v>0.1</v>
      </c>
      <c r="AJ430" t="s">
        <v>193</v>
      </c>
      <c r="AO430" t="s">
        <v>197</v>
      </c>
    </row>
    <row r="431" spans="1:41" ht="12.95" customHeight="1" x14ac:dyDescent="0.2">
      <c r="A431" s="17" t="s">
        <v>243</v>
      </c>
      <c r="B431" s="6"/>
      <c r="C431" s="32">
        <v>45944.438999999998</v>
      </c>
      <c r="D431" s="32"/>
      <c r="E431">
        <f t="shared" si="78"/>
        <v>-7871.9910864682024</v>
      </c>
      <c r="F431">
        <f t="shared" si="79"/>
        <v>-7872</v>
      </c>
      <c r="G431">
        <f t="shared" si="82"/>
        <v>9.8615999959292822E-3</v>
      </c>
      <c r="I431">
        <f t="shared" si="76"/>
        <v>9.8615999959292822E-3</v>
      </c>
      <c r="P431" s="11">
        <f t="shared" si="80"/>
        <v>-3.5326995986625399E-3</v>
      </c>
      <c r="Q431" s="2">
        <f t="shared" si="81"/>
        <v>30925.938999999998</v>
      </c>
      <c r="R431">
        <f t="shared" si="83"/>
        <v>1.7940726162968265E-4</v>
      </c>
      <c r="S431" s="6">
        <f t="shared" si="77"/>
        <v>0.1</v>
      </c>
      <c r="AJ431" t="s">
        <v>193</v>
      </c>
      <c r="AO431" t="s">
        <v>197</v>
      </c>
    </row>
    <row r="432" spans="1:41" ht="12.95" customHeight="1" x14ac:dyDescent="0.2">
      <c r="A432" s="17" t="s">
        <v>243</v>
      </c>
      <c r="B432" s="6"/>
      <c r="C432" s="32">
        <v>45944.442999999999</v>
      </c>
      <c r="D432" s="32"/>
      <c r="E432">
        <f t="shared" si="78"/>
        <v>-7871.9874710176464</v>
      </c>
      <c r="F432">
        <f t="shared" si="79"/>
        <v>-7872</v>
      </c>
      <c r="G432">
        <f t="shared" si="82"/>
        <v>1.3861599996744189E-2</v>
      </c>
      <c r="I432">
        <f t="shared" si="76"/>
        <v>1.3861599996744189E-2</v>
      </c>
      <c r="P432" s="11">
        <f t="shared" si="80"/>
        <v>-3.5326995986625399E-3</v>
      </c>
      <c r="Q432" s="2">
        <f t="shared" si="81"/>
        <v>30925.942999999999</v>
      </c>
      <c r="R432">
        <f t="shared" si="83"/>
        <v>3.0256165841476668E-4</v>
      </c>
      <c r="S432" s="6">
        <f t="shared" si="77"/>
        <v>0.1</v>
      </c>
      <c r="AJ432" t="s">
        <v>193</v>
      </c>
      <c r="AO432" t="s">
        <v>197</v>
      </c>
    </row>
    <row r="433" spans="1:41" ht="12.95" customHeight="1" x14ac:dyDescent="0.2">
      <c r="A433" s="17" t="s">
        <v>366</v>
      </c>
      <c r="B433" s="6"/>
      <c r="C433" s="32">
        <v>45956.61</v>
      </c>
      <c r="D433" s="32"/>
      <c r="E433">
        <f t="shared" si="78"/>
        <v>-7860.9901742900256</v>
      </c>
      <c r="F433">
        <f t="shared" si="79"/>
        <v>-7861</v>
      </c>
      <c r="G433">
        <f t="shared" si="82"/>
        <v>1.0870799997064751E-2</v>
      </c>
      <c r="I433">
        <f t="shared" si="76"/>
        <v>1.0870799997064751E-2</v>
      </c>
      <c r="P433" s="11">
        <f t="shared" si="80"/>
        <v>-3.5226513634628717E-3</v>
      </c>
      <c r="Q433" s="2">
        <f t="shared" si="81"/>
        <v>30938.11</v>
      </c>
      <c r="R433">
        <f t="shared" si="83"/>
        <v>2.0717144206787449E-4</v>
      </c>
      <c r="S433" s="6">
        <f t="shared" si="77"/>
        <v>0.1</v>
      </c>
    </row>
    <row r="434" spans="1:41" ht="12.95" customHeight="1" x14ac:dyDescent="0.2">
      <c r="A434" s="17" t="s">
        <v>366</v>
      </c>
      <c r="B434" s="6"/>
      <c r="C434" s="32">
        <v>45956.610999999997</v>
      </c>
      <c r="D434" s="32"/>
      <c r="E434">
        <f t="shared" si="78"/>
        <v>-7860.9892704273898</v>
      </c>
      <c r="F434">
        <f t="shared" si="79"/>
        <v>-7861</v>
      </c>
      <c r="G434">
        <f t="shared" si="82"/>
        <v>1.1870799993630499E-2</v>
      </c>
      <c r="I434">
        <f t="shared" si="76"/>
        <v>1.1870799993630499E-2</v>
      </c>
      <c r="P434" s="11">
        <f t="shared" si="80"/>
        <v>-3.5226513634628717E-3</v>
      </c>
      <c r="Q434" s="2">
        <f t="shared" si="81"/>
        <v>30938.110999999997</v>
      </c>
      <c r="R434">
        <f t="shared" si="83"/>
        <v>2.3695834468319976E-4</v>
      </c>
      <c r="S434" s="6">
        <f t="shared" si="77"/>
        <v>0.1</v>
      </c>
    </row>
    <row r="435" spans="1:41" ht="12.95" customHeight="1" x14ac:dyDescent="0.2">
      <c r="A435" s="17" t="s">
        <v>244</v>
      </c>
      <c r="B435" s="6"/>
      <c r="C435" s="32">
        <v>45974.307000000001</v>
      </c>
      <c r="D435" s="32"/>
      <c r="E435">
        <f t="shared" si="78"/>
        <v>-7844.9945171692325</v>
      </c>
      <c r="F435">
        <f t="shared" si="79"/>
        <v>-7845</v>
      </c>
      <c r="G435">
        <f t="shared" si="82"/>
        <v>6.0660000017378479E-3</v>
      </c>
      <c r="I435">
        <f t="shared" si="76"/>
        <v>6.0660000017378479E-3</v>
      </c>
      <c r="P435" s="11">
        <f t="shared" si="80"/>
        <v>-3.5080612796847647E-3</v>
      </c>
      <c r="Q435" s="2">
        <f t="shared" si="81"/>
        <v>30955.807000000001</v>
      </c>
      <c r="R435">
        <f t="shared" si="83"/>
        <v>9.1662649420435604E-5</v>
      </c>
      <c r="S435" s="6">
        <f t="shared" si="77"/>
        <v>0.1</v>
      </c>
      <c r="AJ435" t="s">
        <v>193</v>
      </c>
      <c r="AO435" t="s">
        <v>197</v>
      </c>
    </row>
    <row r="436" spans="1:41" ht="12.95" customHeight="1" x14ac:dyDescent="0.2">
      <c r="A436" s="17" t="s">
        <v>366</v>
      </c>
      <c r="B436" s="6"/>
      <c r="C436" s="32">
        <v>45977.63</v>
      </c>
      <c r="D436" s="32"/>
      <c r="E436">
        <f t="shared" si="78"/>
        <v>-7841.9909816201371</v>
      </c>
      <c r="F436">
        <f t="shared" si="79"/>
        <v>-7842</v>
      </c>
      <c r="G436">
        <f t="shared" si="82"/>
        <v>9.9775999988196418E-3</v>
      </c>
      <c r="I436">
        <f t="shared" ref="I436:I467" si="84">G436</f>
        <v>9.9775999988196418E-3</v>
      </c>
      <c r="P436" s="11">
        <f t="shared" si="80"/>
        <v>-3.5053290076576035E-3</v>
      </c>
      <c r="Q436" s="2">
        <f t="shared" si="81"/>
        <v>30959.129999999997</v>
      </c>
      <c r="R436">
        <f t="shared" si="83"/>
        <v>1.8178937459370546E-4</v>
      </c>
      <c r="S436" s="6">
        <f t="shared" ref="S436:S467" si="85">S$16</f>
        <v>0.1</v>
      </c>
    </row>
    <row r="437" spans="1:41" ht="12.95" customHeight="1" x14ac:dyDescent="0.2">
      <c r="A437" s="17" t="s">
        <v>366</v>
      </c>
      <c r="B437" s="6"/>
      <c r="C437" s="32">
        <v>46018.563999999998</v>
      </c>
      <c r="D437" s="32"/>
      <c r="E437">
        <f t="shared" si="78"/>
        <v>-7804.9922683589893</v>
      </c>
      <c r="F437">
        <f t="shared" si="79"/>
        <v>-7805</v>
      </c>
      <c r="G437">
        <f t="shared" si="82"/>
        <v>8.5540000000037253E-3</v>
      </c>
      <c r="I437">
        <f t="shared" si="84"/>
        <v>8.5540000000037253E-3</v>
      </c>
      <c r="P437" s="11">
        <f t="shared" si="80"/>
        <v>-3.4717184535020306E-3</v>
      </c>
      <c r="Q437" s="2">
        <f t="shared" si="81"/>
        <v>31000.063999999998</v>
      </c>
      <c r="R437">
        <f t="shared" si="83"/>
        <v>1.4461790432298885E-4</v>
      </c>
      <c r="S437" s="6">
        <f t="shared" si="85"/>
        <v>0.1</v>
      </c>
    </row>
    <row r="438" spans="1:41" ht="12.95" customHeight="1" x14ac:dyDescent="0.2">
      <c r="A438" s="17" t="s">
        <v>366</v>
      </c>
      <c r="B438" s="6"/>
      <c r="C438" s="32">
        <v>46028.521999999997</v>
      </c>
      <c r="D438" s="32"/>
      <c r="E438">
        <f t="shared" si="78"/>
        <v>-7795.9916042007235</v>
      </c>
      <c r="F438">
        <f t="shared" si="79"/>
        <v>-7796</v>
      </c>
      <c r="G438">
        <f t="shared" si="82"/>
        <v>9.2887999926460907E-3</v>
      </c>
      <c r="I438">
        <f t="shared" si="84"/>
        <v>9.2887999926460907E-3</v>
      </c>
      <c r="P438" s="11">
        <f t="shared" si="80"/>
        <v>-3.4635673805657268E-3</v>
      </c>
      <c r="Q438" s="2">
        <f t="shared" si="81"/>
        <v>31010.021999999997</v>
      </c>
      <c r="R438">
        <f t="shared" si="83"/>
        <v>1.6262287362135729E-4</v>
      </c>
      <c r="S438" s="6">
        <f t="shared" si="85"/>
        <v>0.1</v>
      </c>
    </row>
    <row r="439" spans="1:41" ht="12.95" customHeight="1" x14ac:dyDescent="0.2">
      <c r="A439" s="21" t="s">
        <v>246</v>
      </c>
      <c r="B439" s="36"/>
      <c r="C439" s="35">
        <v>46204.438999999998</v>
      </c>
      <c r="D439" s="35"/>
      <c r="E439">
        <f t="shared" si="78"/>
        <v>-7636.9868003515685</v>
      </c>
      <c r="F439">
        <f t="shared" si="79"/>
        <v>-7637</v>
      </c>
      <c r="G439">
        <f t="shared" si="82"/>
        <v>1.4603599993279204E-2</v>
      </c>
      <c r="I439">
        <f t="shared" si="84"/>
        <v>1.4603599993279204E-2</v>
      </c>
      <c r="P439" s="11">
        <f t="shared" si="80"/>
        <v>-3.3211437624300739E-3</v>
      </c>
      <c r="Q439" s="2">
        <f t="shared" si="81"/>
        <v>31185.938999999998</v>
      </c>
      <c r="R439">
        <f t="shared" si="83"/>
        <v>3.2129643870783871E-4</v>
      </c>
      <c r="S439" s="6">
        <f t="shared" si="85"/>
        <v>0.1</v>
      </c>
      <c r="AJ439" t="s">
        <v>193</v>
      </c>
      <c r="AK439">
        <v>6</v>
      </c>
      <c r="AM439" t="s">
        <v>245</v>
      </c>
      <c r="AO439" t="s">
        <v>164</v>
      </c>
    </row>
    <row r="440" spans="1:41" ht="12.95" customHeight="1" x14ac:dyDescent="0.2">
      <c r="A440" s="21" t="s">
        <v>246</v>
      </c>
      <c r="B440" s="36"/>
      <c r="C440" s="35">
        <v>46204.44</v>
      </c>
      <c r="D440" s="35"/>
      <c r="E440">
        <f t="shared" si="78"/>
        <v>-7636.9858964889263</v>
      </c>
      <c r="F440">
        <f t="shared" si="79"/>
        <v>-7637</v>
      </c>
      <c r="G440">
        <f t="shared" si="82"/>
        <v>1.5603599997120909E-2</v>
      </c>
      <c r="I440">
        <f t="shared" si="84"/>
        <v>1.5603599997120909E-2</v>
      </c>
      <c r="P440" s="11">
        <f t="shared" si="80"/>
        <v>-3.3211437624300739E-3</v>
      </c>
      <c r="Q440" s="2">
        <f t="shared" si="81"/>
        <v>31185.940000000002</v>
      </c>
      <c r="R440">
        <f t="shared" si="83"/>
        <v>3.5814592636466383E-4</v>
      </c>
      <c r="S440" s="6">
        <f t="shared" si="85"/>
        <v>0.1</v>
      </c>
      <c r="AJ440" t="s">
        <v>193</v>
      </c>
      <c r="AK440">
        <v>6</v>
      </c>
      <c r="AM440" t="s">
        <v>230</v>
      </c>
      <c r="AO440" t="s">
        <v>164</v>
      </c>
    </row>
    <row r="441" spans="1:41" ht="12.95" customHeight="1" x14ac:dyDescent="0.2">
      <c r="A441" s="21" t="s">
        <v>247</v>
      </c>
      <c r="B441" s="36"/>
      <c r="C441" s="35">
        <v>46205.540999999997</v>
      </c>
      <c r="D441" s="35"/>
      <c r="E441">
        <f t="shared" si="78"/>
        <v>-7635.9907437234906</v>
      </c>
      <c r="F441">
        <f t="shared" si="79"/>
        <v>-7636</v>
      </c>
      <c r="G441">
        <f t="shared" si="82"/>
        <v>1.0240799994789995E-2</v>
      </c>
      <c r="I441">
        <f t="shared" si="84"/>
        <v>1.0240799994789995E-2</v>
      </c>
      <c r="P441" s="11">
        <f t="shared" si="80"/>
        <v>-3.3202574723513872E-3</v>
      </c>
      <c r="Q441" s="2">
        <f t="shared" si="81"/>
        <v>31187.040999999997</v>
      </c>
      <c r="R441">
        <f t="shared" si="83"/>
        <v>1.8390227962711105E-4</v>
      </c>
      <c r="S441" s="6">
        <f t="shared" si="85"/>
        <v>0.1</v>
      </c>
      <c r="AJ441" t="s">
        <v>193</v>
      </c>
      <c r="AO441" t="s">
        <v>197</v>
      </c>
    </row>
    <row r="442" spans="1:41" ht="12.95" customHeight="1" x14ac:dyDescent="0.2">
      <c r="A442" s="21" t="s">
        <v>366</v>
      </c>
      <c r="B442" s="36"/>
      <c r="C442" s="79">
        <v>46228.775000000001</v>
      </c>
      <c r="D442" s="35"/>
      <c r="E442">
        <f t="shared" si="78"/>
        <v>-7614.9903991710489</v>
      </c>
      <c r="F442">
        <f t="shared" si="79"/>
        <v>-7615</v>
      </c>
      <c r="G442">
        <f t="shared" si="82"/>
        <v>1.0622000001603737E-2</v>
      </c>
      <c r="I442">
        <f t="shared" si="84"/>
        <v>1.0622000001603737E-2</v>
      </c>
      <c r="P442" s="11">
        <f t="shared" si="80"/>
        <v>-3.3016726847468667E-3</v>
      </c>
      <c r="Q442" s="2">
        <f t="shared" si="81"/>
        <v>31210.275000000001</v>
      </c>
      <c r="R442">
        <f t="shared" si="83"/>
        <v>1.9386866107662585E-4</v>
      </c>
      <c r="S442" s="6">
        <f t="shared" si="85"/>
        <v>0.1</v>
      </c>
    </row>
    <row r="443" spans="1:41" ht="12.95" customHeight="1" x14ac:dyDescent="0.2">
      <c r="A443" s="17" t="s">
        <v>246</v>
      </c>
      <c r="B443" s="6"/>
      <c r="C443" s="32">
        <v>46235.404000000002</v>
      </c>
      <c r="D443" s="32"/>
      <c r="E443">
        <f t="shared" si="78"/>
        <v>-7608.9986937377134</v>
      </c>
      <c r="F443">
        <f t="shared" si="79"/>
        <v>-7609</v>
      </c>
      <c r="G443">
        <f t="shared" si="82"/>
        <v>1.4452000032179058E-3</v>
      </c>
      <c r="I443">
        <f t="shared" si="84"/>
        <v>1.4452000032179058E-3</v>
      </c>
      <c r="P443" s="11">
        <f t="shared" si="80"/>
        <v>-3.2963723195779549E-3</v>
      </c>
      <c r="Q443" s="2">
        <f t="shared" si="81"/>
        <v>31216.904000000002</v>
      </c>
      <c r="R443">
        <f t="shared" si="83"/>
        <v>2.2482508092303734E-5</v>
      </c>
      <c r="S443" s="6">
        <f t="shared" si="85"/>
        <v>0.1</v>
      </c>
      <c r="AJ443" t="s">
        <v>193</v>
      </c>
      <c r="AK443">
        <v>6</v>
      </c>
      <c r="AM443" t="s">
        <v>236</v>
      </c>
      <c r="AO443" t="s">
        <v>164</v>
      </c>
    </row>
    <row r="444" spans="1:41" ht="12.95" customHeight="1" x14ac:dyDescent="0.2">
      <c r="A444" s="17" t="s">
        <v>248</v>
      </c>
      <c r="B444" s="6"/>
      <c r="C444" s="32">
        <v>46255.326999999997</v>
      </c>
      <c r="D444" s="32"/>
      <c r="E444">
        <f t="shared" si="78"/>
        <v>-7590.9910383827109</v>
      </c>
      <c r="F444">
        <f t="shared" si="79"/>
        <v>-7591</v>
      </c>
      <c r="G444">
        <f t="shared" si="82"/>
        <v>9.9147999935667031E-3</v>
      </c>
      <c r="I444">
        <f t="shared" si="84"/>
        <v>9.9147999935667031E-3</v>
      </c>
      <c r="P444" s="11">
        <f t="shared" si="80"/>
        <v>-3.280496755128994E-3</v>
      </c>
      <c r="Q444" s="2">
        <f t="shared" si="81"/>
        <v>31236.826999999997</v>
      </c>
      <c r="R444">
        <f t="shared" si="83"/>
        <v>1.7411585628613927E-4</v>
      </c>
      <c r="S444" s="6">
        <f t="shared" si="85"/>
        <v>0.1</v>
      </c>
      <c r="AJ444" t="s">
        <v>193</v>
      </c>
      <c r="AK444">
        <v>5</v>
      </c>
      <c r="AM444" t="s">
        <v>236</v>
      </c>
      <c r="AO444" t="s">
        <v>164</v>
      </c>
    </row>
    <row r="445" spans="1:41" ht="12.95" customHeight="1" x14ac:dyDescent="0.2">
      <c r="A445" s="17" t="s">
        <v>366</v>
      </c>
      <c r="B445" s="6"/>
      <c r="C445" s="32">
        <v>46260.853999999999</v>
      </c>
      <c r="D445" s="32"/>
      <c r="E445">
        <f t="shared" si="78"/>
        <v>-7585.9953895774534</v>
      </c>
      <c r="F445">
        <f t="shared" si="79"/>
        <v>-7586</v>
      </c>
      <c r="G445">
        <f t="shared" si="82"/>
        <v>5.1008000009460375E-3</v>
      </c>
      <c r="I445">
        <f t="shared" si="84"/>
        <v>5.1008000009460375E-3</v>
      </c>
      <c r="P445" s="11">
        <f t="shared" si="80"/>
        <v>-3.2760936725775322E-3</v>
      </c>
      <c r="Q445" s="2">
        <f t="shared" si="81"/>
        <v>31242.353999999999</v>
      </c>
      <c r="R445">
        <f t="shared" si="83"/>
        <v>7.0172347617519207E-5</v>
      </c>
      <c r="S445" s="6">
        <f t="shared" si="85"/>
        <v>0.1</v>
      </c>
    </row>
    <row r="446" spans="1:41" ht="12.95" customHeight="1" x14ac:dyDescent="0.2">
      <c r="A446" s="27" t="s">
        <v>1516</v>
      </c>
      <c r="B446" s="6" t="s">
        <v>363</v>
      </c>
      <c r="C446" s="32">
        <v>46263.074000000001</v>
      </c>
      <c r="D446" s="32" t="s">
        <v>391</v>
      </c>
      <c r="E446" s="17">
        <f t="shared" si="78"/>
        <v>-7583.9888145190716</v>
      </c>
      <c r="F446">
        <f t="shared" si="79"/>
        <v>-7584</v>
      </c>
      <c r="G446">
        <f t="shared" si="82"/>
        <v>1.2375199999951292E-2</v>
      </c>
      <c r="I446">
        <f t="shared" si="84"/>
        <v>1.2375199999951292E-2</v>
      </c>
      <c r="P446" s="11">
        <f t="shared" si="80"/>
        <v>-3.2743332669523386E-3</v>
      </c>
      <c r="Q446" s="2">
        <f t="shared" si="81"/>
        <v>31244.574000000001</v>
      </c>
      <c r="R446">
        <f t="shared" si="83"/>
        <v>2.4490789147192345E-4</v>
      </c>
      <c r="S446" s="6">
        <f t="shared" si="85"/>
        <v>0.1</v>
      </c>
    </row>
    <row r="447" spans="1:41" ht="12.95" customHeight="1" x14ac:dyDescent="0.2">
      <c r="A447" s="17" t="s">
        <v>366</v>
      </c>
      <c r="B447" s="6"/>
      <c r="C447" s="32">
        <v>46280.758999999998</v>
      </c>
      <c r="D447" s="32"/>
      <c r="E447">
        <f t="shared" si="78"/>
        <v>-7568.0040037499475</v>
      </c>
      <c r="F447">
        <f t="shared" si="79"/>
        <v>-7568</v>
      </c>
      <c r="G447">
        <f t="shared" si="82"/>
        <v>-4.4296000050962903E-3</v>
      </c>
      <c r="I447">
        <f t="shared" si="84"/>
        <v>-4.4296000050962903E-3</v>
      </c>
      <c r="P447" s="11">
        <f t="shared" si="80"/>
        <v>-3.2602670426559724E-3</v>
      </c>
      <c r="Q447" s="2">
        <f t="shared" si="81"/>
        <v>31262.258999999998</v>
      </c>
      <c r="R447">
        <f t="shared" si="83"/>
        <v>1.3673395770494499E-6</v>
      </c>
      <c r="S447" s="6">
        <f t="shared" si="85"/>
        <v>0.1</v>
      </c>
    </row>
    <row r="448" spans="1:41" ht="12.95" customHeight="1" x14ac:dyDescent="0.2">
      <c r="A448" s="17" t="s">
        <v>243</v>
      </c>
      <c r="B448" s="6"/>
      <c r="C448" s="32">
        <v>46287.408000000003</v>
      </c>
      <c r="D448" s="32"/>
      <c r="E448">
        <f t="shared" si="78"/>
        <v>-7561.9942210638301</v>
      </c>
      <c r="F448">
        <f t="shared" si="79"/>
        <v>-7562</v>
      </c>
      <c r="G448">
        <f t="shared" si="82"/>
        <v>6.3936000005924143E-3</v>
      </c>
      <c r="I448">
        <f t="shared" si="84"/>
        <v>6.3936000005924143E-3</v>
      </c>
      <c r="P448" s="11">
        <f t="shared" si="80"/>
        <v>-3.2550000097013765E-3</v>
      </c>
      <c r="Q448" s="2">
        <f t="shared" si="81"/>
        <v>31268.908000000003</v>
      </c>
      <c r="R448">
        <f t="shared" si="83"/>
        <v>9.309548215864133E-5</v>
      </c>
      <c r="S448" s="6">
        <f t="shared" si="85"/>
        <v>0.1</v>
      </c>
      <c r="AJ448" t="s">
        <v>193</v>
      </c>
      <c r="AO448" t="s">
        <v>197</v>
      </c>
    </row>
    <row r="449" spans="1:41" ht="12.95" customHeight="1" x14ac:dyDescent="0.2">
      <c r="A449" s="17" t="s">
        <v>366</v>
      </c>
      <c r="B449" s="6"/>
      <c r="C449" s="32">
        <v>46290.728999999999</v>
      </c>
      <c r="D449" s="32"/>
      <c r="E449">
        <f t="shared" si="78"/>
        <v>-7558.9924932400127</v>
      </c>
      <c r="F449">
        <f t="shared" si="79"/>
        <v>-7559</v>
      </c>
      <c r="G449">
        <f t="shared" si="82"/>
        <v>8.3051999972667545E-3</v>
      </c>
      <c r="I449">
        <f t="shared" si="84"/>
        <v>8.3051999972667545E-3</v>
      </c>
      <c r="P449" s="11">
        <f t="shared" si="80"/>
        <v>-3.2523680889151902E-3</v>
      </c>
      <c r="Q449" s="2">
        <f t="shared" si="81"/>
        <v>31272.228999999999</v>
      </c>
      <c r="R449">
        <f t="shared" si="83"/>
        <v>1.3357738006673138E-4</v>
      </c>
      <c r="S449" s="6">
        <f t="shared" si="85"/>
        <v>0.1</v>
      </c>
    </row>
    <row r="450" spans="1:41" ht="12.95" customHeight="1" x14ac:dyDescent="0.2">
      <c r="A450" s="17" t="s">
        <v>366</v>
      </c>
      <c r="B450" s="6"/>
      <c r="C450" s="32">
        <v>46291.828999999998</v>
      </c>
      <c r="D450" s="32"/>
      <c r="E450">
        <f t="shared" si="78"/>
        <v>-7557.9982443372128</v>
      </c>
      <c r="F450">
        <f t="shared" si="79"/>
        <v>-7558</v>
      </c>
      <c r="G450">
        <f t="shared" si="82"/>
        <v>1.9423999983700924E-3</v>
      </c>
      <c r="I450">
        <f t="shared" si="84"/>
        <v>1.9423999983700924E-3</v>
      </c>
      <c r="P450" s="11">
        <f t="shared" si="80"/>
        <v>-3.2514910183851441E-3</v>
      </c>
      <c r="Q450" s="2">
        <f t="shared" si="81"/>
        <v>31273.328999999998</v>
      </c>
      <c r="R450">
        <f t="shared" si="83"/>
        <v>2.6976503893930749E-5</v>
      </c>
      <c r="S450" s="6">
        <f t="shared" si="85"/>
        <v>0.1</v>
      </c>
    </row>
    <row r="451" spans="1:41" ht="12.95" customHeight="1" x14ac:dyDescent="0.2">
      <c r="A451" s="17" t="s">
        <v>243</v>
      </c>
      <c r="B451" s="6"/>
      <c r="C451" s="32">
        <v>46297.368000000002</v>
      </c>
      <c r="D451" s="32"/>
      <c r="E451">
        <f t="shared" si="78"/>
        <v>-7552.9917491802862</v>
      </c>
      <c r="F451">
        <f t="shared" si="79"/>
        <v>-7553</v>
      </c>
      <c r="G451">
        <f t="shared" si="82"/>
        <v>9.1284000009181909E-3</v>
      </c>
      <c r="I451">
        <f t="shared" si="84"/>
        <v>9.1284000009181909E-3</v>
      </c>
      <c r="P451" s="11">
        <f t="shared" si="80"/>
        <v>-3.247107438725038E-3</v>
      </c>
      <c r="Q451" s="2">
        <f t="shared" si="81"/>
        <v>31278.868000000002</v>
      </c>
      <c r="R451">
        <f t="shared" si="83"/>
        <v>1.531531843886649E-4</v>
      </c>
      <c r="S451" s="6">
        <f t="shared" si="85"/>
        <v>0.1</v>
      </c>
      <c r="AJ451" t="s">
        <v>193</v>
      </c>
      <c r="AO451" t="s">
        <v>197</v>
      </c>
    </row>
    <row r="452" spans="1:41" ht="12.95" customHeight="1" x14ac:dyDescent="0.2">
      <c r="A452" s="17" t="s">
        <v>243</v>
      </c>
      <c r="B452" s="6"/>
      <c r="C452" s="32">
        <v>46297.374000000003</v>
      </c>
      <c r="D452" s="32"/>
      <c r="E452">
        <f t="shared" si="78"/>
        <v>-7552.9863260044513</v>
      </c>
      <c r="F452">
        <f t="shared" si="79"/>
        <v>-7553</v>
      </c>
      <c r="G452">
        <f t="shared" si="82"/>
        <v>1.5128400002140552E-2</v>
      </c>
      <c r="I452">
        <f t="shared" si="84"/>
        <v>1.5128400002140552E-2</v>
      </c>
      <c r="P452" s="11">
        <f t="shared" si="80"/>
        <v>-3.247107438725038E-3</v>
      </c>
      <c r="Q452" s="2">
        <f t="shared" si="81"/>
        <v>31278.874000000003</v>
      </c>
      <c r="R452">
        <f t="shared" si="83"/>
        <v>3.3765927370930666E-4</v>
      </c>
      <c r="S452" s="6">
        <f t="shared" si="85"/>
        <v>0.1</v>
      </c>
      <c r="AJ452" t="s">
        <v>193</v>
      </c>
      <c r="AO452" t="s">
        <v>197</v>
      </c>
    </row>
    <row r="453" spans="1:41" ht="12.95" customHeight="1" x14ac:dyDescent="0.2">
      <c r="A453" s="17" t="s">
        <v>243</v>
      </c>
      <c r="B453" s="6"/>
      <c r="C453" s="32">
        <v>46297.374000000003</v>
      </c>
      <c r="D453" s="32"/>
      <c r="E453">
        <f t="shared" si="78"/>
        <v>-7552.9863260044513</v>
      </c>
      <c r="F453">
        <f t="shared" si="79"/>
        <v>-7553</v>
      </c>
      <c r="G453">
        <f t="shared" si="82"/>
        <v>1.5128400002140552E-2</v>
      </c>
      <c r="I453">
        <f t="shared" si="84"/>
        <v>1.5128400002140552E-2</v>
      </c>
      <c r="P453" s="11">
        <f t="shared" si="80"/>
        <v>-3.247107438725038E-3</v>
      </c>
      <c r="Q453" s="2">
        <f t="shared" si="81"/>
        <v>31278.874000000003</v>
      </c>
      <c r="R453">
        <f t="shared" si="83"/>
        <v>3.3765927370930666E-4</v>
      </c>
      <c r="S453" s="6">
        <f t="shared" si="85"/>
        <v>0.1</v>
      </c>
      <c r="AJ453" t="s">
        <v>193</v>
      </c>
      <c r="AO453" t="s">
        <v>197</v>
      </c>
    </row>
    <row r="454" spans="1:41" ht="12.95" customHeight="1" x14ac:dyDescent="0.2">
      <c r="A454" s="17" t="s">
        <v>243</v>
      </c>
      <c r="B454" s="6"/>
      <c r="C454" s="32">
        <v>46298.468999999997</v>
      </c>
      <c r="D454" s="32"/>
      <c r="E454">
        <f t="shared" si="78"/>
        <v>-7551.9965964148505</v>
      </c>
      <c r="F454">
        <f t="shared" si="79"/>
        <v>-7552</v>
      </c>
      <c r="G454">
        <f t="shared" si="82"/>
        <v>3.7655999985872768E-3</v>
      </c>
      <c r="I454">
        <f t="shared" si="84"/>
        <v>3.7655999985872768E-3</v>
      </c>
      <c r="P454" s="11">
        <f t="shared" si="80"/>
        <v>-3.246231077391042E-3</v>
      </c>
      <c r="Q454" s="2">
        <f t="shared" si="81"/>
        <v>31279.968999999997</v>
      </c>
      <c r="R454">
        <f t="shared" si="83"/>
        <v>4.9165775038055267E-5</v>
      </c>
      <c r="S454" s="6">
        <f t="shared" si="85"/>
        <v>0.1</v>
      </c>
      <c r="AJ454" t="s">
        <v>193</v>
      </c>
      <c r="AO454" t="s">
        <v>197</v>
      </c>
    </row>
    <row r="455" spans="1:41" ht="12.95" customHeight="1" x14ac:dyDescent="0.2">
      <c r="A455" s="17" t="s">
        <v>243</v>
      </c>
      <c r="B455" s="6"/>
      <c r="C455" s="32">
        <v>46298.47</v>
      </c>
      <c r="D455" s="32"/>
      <c r="E455">
        <f t="shared" si="78"/>
        <v>-7551.9956925522074</v>
      </c>
      <c r="F455">
        <f t="shared" si="79"/>
        <v>-7552</v>
      </c>
      <c r="G455">
        <f t="shared" si="82"/>
        <v>4.7656000024289824E-3</v>
      </c>
      <c r="I455">
        <f t="shared" si="84"/>
        <v>4.7656000024289824E-3</v>
      </c>
      <c r="P455" s="11">
        <f t="shared" si="80"/>
        <v>-3.246231077391042E-3</v>
      </c>
      <c r="Q455" s="2">
        <f t="shared" si="81"/>
        <v>31279.97</v>
      </c>
      <c r="R455">
        <f t="shared" si="83"/>
        <v>6.4189437251570093E-5</v>
      </c>
      <c r="S455" s="6">
        <f t="shared" si="85"/>
        <v>0.1</v>
      </c>
      <c r="AJ455" t="s">
        <v>193</v>
      </c>
      <c r="AO455" t="s">
        <v>197</v>
      </c>
    </row>
    <row r="456" spans="1:41" ht="12.95" customHeight="1" x14ac:dyDescent="0.2">
      <c r="A456" s="17" t="s">
        <v>243</v>
      </c>
      <c r="B456" s="6"/>
      <c r="C456" s="32">
        <v>46298.470999999998</v>
      </c>
      <c r="D456" s="32"/>
      <c r="E456">
        <f t="shared" si="78"/>
        <v>-7551.9947886895725</v>
      </c>
      <c r="F456">
        <f t="shared" si="79"/>
        <v>-7552</v>
      </c>
      <c r="G456">
        <f t="shared" si="82"/>
        <v>5.7655999989947304E-3</v>
      </c>
      <c r="I456">
        <f t="shared" si="84"/>
        <v>5.7655999989947304E-3</v>
      </c>
      <c r="P456" s="11">
        <f t="shared" si="80"/>
        <v>-3.246231077391042E-3</v>
      </c>
      <c r="Q456" s="2">
        <f t="shared" si="81"/>
        <v>31279.970999999998</v>
      </c>
      <c r="R456">
        <f t="shared" si="83"/>
        <v>8.1213099349312343E-5</v>
      </c>
      <c r="S456" s="6">
        <f t="shared" si="85"/>
        <v>0.1</v>
      </c>
      <c r="AJ456" t="s">
        <v>193</v>
      </c>
      <c r="AO456" t="s">
        <v>197</v>
      </c>
    </row>
    <row r="457" spans="1:41" ht="12.95" customHeight="1" x14ac:dyDescent="0.2">
      <c r="A457" s="17" t="s">
        <v>243</v>
      </c>
      <c r="B457" s="6"/>
      <c r="C457" s="32">
        <v>46298.472000000002</v>
      </c>
      <c r="D457" s="32"/>
      <c r="E457">
        <f t="shared" si="78"/>
        <v>-7551.9938848269294</v>
      </c>
      <c r="F457">
        <f t="shared" si="79"/>
        <v>-7552</v>
      </c>
      <c r="G457">
        <f t="shared" si="82"/>
        <v>6.765600002836436E-3</v>
      </c>
      <c r="I457">
        <f t="shared" si="84"/>
        <v>6.765600002836436E-3</v>
      </c>
      <c r="P457" s="11">
        <f t="shared" si="80"/>
        <v>-3.246231077391042E-3</v>
      </c>
      <c r="Q457" s="2">
        <f t="shared" si="81"/>
        <v>31279.972000000002</v>
      </c>
      <c r="R457">
        <f t="shared" si="83"/>
        <v>1.002367615790089E-4</v>
      </c>
      <c r="S457" s="6">
        <f t="shared" si="85"/>
        <v>0.1</v>
      </c>
      <c r="AJ457" t="s">
        <v>193</v>
      </c>
      <c r="AO457" t="s">
        <v>197</v>
      </c>
    </row>
    <row r="458" spans="1:41" ht="12.95" customHeight="1" x14ac:dyDescent="0.2">
      <c r="A458" s="17" t="s">
        <v>243</v>
      </c>
      <c r="B458" s="6"/>
      <c r="C458" s="32">
        <v>46298.476000000002</v>
      </c>
      <c r="D458" s="32"/>
      <c r="E458">
        <f t="shared" si="78"/>
        <v>-7551.9902693763734</v>
      </c>
      <c r="F458">
        <f t="shared" si="79"/>
        <v>-7552</v>
      </c>
      <c r="G458">
        <f t="shared" si="82"/>
        <v>1.0765600003651343E-2</v>
      </c>
      <c r="I458">
        <f t="shared" si="84"/>
        <v>1.0765600003651343E-2</v>
      </c>
      <c r="P458" s="11">
        <f t="shared" si="80"/>
        <v>-3.246231077391042E-3</v>
      </c>
      <c r="Q458" s="2">
        <f t="shared" si="81"/>
        <v>31279.976000000002</v>
      </c>
      <c r="R458">
        <f t="shared" si="83"/>
        <v>1.9633141024366543E-4</v>
      </c>
      <c r="S458" s="6">
        <f t="shared" si="85"/>
        <v>0.1</v>
      </c>
      <c r="AJ458" t="s">
        <v>193</v>
      </c>
      <c r="AO458" t="s">
        <v>197</v>
      </c>
    </row>
    <row r="459" spans="1:41" ht="12.95" customHeight="1" x14ac:dyDescent="0.2">
      <c r="A459" s="17" t="s">
        <v>243</v>
      </c>
      <c r="B459" s="6"/>
      <c r="C459" s="32">
        <v>46298.476000000002</v>
      </c>
      <c r="D459" s="32"/>
      <c r="E459">
        <f t="shared" si="78"/>
        <v>-7551.9902693763734</v>
      </c>
      <c r="F459">
        <f t="shared" si="79"/>
        <v>-7552</v>
      </c>
      <c r="G459">
        <f t="shared" si="82"/>
        <v>1.0765600003651343E-2</v>
      </c>
      <c r="I459">
        <f t="shared" si="84"/>
        <v>1.0765600003651343E-2</v>
      </c>
      <c r="P459" s="11">
        <f t="shared" si="80"/>
        <v>-3.246231077391042E-3</v>
      </c>
      <c r="Q459" s="2">
        <f t="shared" si="81"/>
        <v>31279.976000000002</v>
      </c>
      <c r="R459">
        <f t="shared" si="83"/>
        <v>1.9633141024366543E-4</v>
      </c>
      <c r="S459" s="6">
        <f t="shared" si="85"/>
        <v>0.1</v>
      </c>
      <c r="AJ459" t="s">
        <v>193</v>
      </c>
      <c r="AO459" t="s">
        <v>197</v>
      </c>
    </row>
    <row r="460" spans="1:41" ht="12.95" customHeight="1" x14ac:dyDescent="0.2">
      <c r="A460" s="17" t="s">
        <v>243</v>
      </c>
      <c r="B460" s="6"/>
      <c r="C460" s="32">
        <v>46298.476999999999</v>
      </c>
      <c r="D460" s="32"/>
      <c r="E460">
        <f t="shared" si="78"/>
        <v>-7551.9893655137375</v>
      </c>
      <c r="F460">
        <f t="shared" si="79"/>
        <v>-7552</v>
      </c>
      <c r="G460">
        <f t="shared" si="82"/>
        <v>1.1765600000217091E-2</v>
      </c>
      <c r="I460">
        <f t="shared" si="84"/>
        <v>1.1765600000217091E-2</v>
      </c>
      <c r="P460" s="11">
        <f t="shared" si="80"/>
        <v>-3.246231077391042E-3</v>
      </c>
      <c r="Q460" s="2">
        <f t="shared" si="81"/>
        <v>31279.976999999999</v>
      </c>
      <c r="R460">
        <f t="shared" si="83"/>
        <v>2.2535507230264136E-4</v>
      </c>
      <c r="S460" s="6">
        <f t="shared" si="85"/>
        <v>0.1</v>
      </c>
      <c r="AJ460" t="s">
        <v>193</v>
      </c>
      <c r="AO460" t="s">
        <v>197</v>
      </c>
    </row>
    <row r="461" spans="1:41" ht="12.95" customHeight="1" x14ac:dyDescent="0.2">
      <c r="A461" s="17" t="s">
        <v>243</v>
      </c>
      <c r="B461" s="6"/>
      <c r="C461" s="32">
        <v>46298.476999999999</v>
      </c>
      <c r="D461" s="32"/>
      <c r="E461">
        <f t="shared" si="78"/>
        <v>-7551.9893655137375</v>
      </c>
      <c r="F461">
        <f t="shared" si="79"/>
        <v>-7552</v>
      </c>
      <c r="G461">
        <f t="shared" si="82"/>
        <v>1.1765600000217091E-2</v>
      </c>
      <c r="I461">
        <f t="shared" si="84"/>
        <v>1.1765600000217091E-2</v>
      </c>
      <c r="P461" s="11">
        <f t="shared" si="80"/>
        <v>-3.246231077391042E-3</v>
      </c>
      <c r="Q461" s="2">
        <f t="shared" si="81"/>
        <v>31279.976999999999</v>
      </c>
      <c r="R461">
        <f t="shared" si="83"/>
        <v>2.2535507230264136E-4</v>
      </c>
      <c r="S461" s="6">
        <f t="shared" si="85"/>
        <v>0.1</v>
      </c>
      <c r="AJ461" t="s">
        <v>193</v>
      </c>
      <c r="AO461" t="s">
        <v>197</v>
      </c>
    </row>
    <row r="462" spans="1:41" ht="12.95" customHeight="1" x14ac:dyDescent="0.2">
      <c r="A462" s="17" t="s">
        <v>243</v>
      </c>
      <c r="B462" s="6"/>
      <c r="C462" s="32">
        <v>46298.478000000003</v>
      </c>
      <c r="D462" s="32"/>
      <c r="E462">
        <f t="shared" si="78"/>
        <v>-7551.9884616510953</v>
      </c>
      <c r="F462">
        <f t="shared" si="79"/>
        <v>-7552</v>
      </c>
      <c r="G462">
        <f t="shared" si="82"/>
        <v>1.2765600004058797E-2</v>
      </c>
      <c r="I462">
        <f t="shared" si="84"/>
        <v>1.2765600004058797E-2</v>
      </c>
      <c r="P462" s="11">
        <f t="shared" si="80"/>
        <v>-3.246231077391042E-3</v>
      </c>
      <c r="Q462" s="2">
        <f t="shared" si="81"/>
        <v>31279.978000000003</v>
      </c>
      <c r="R462">
        <f t="shared" si="83"/>
        <v>2.5637873458088308E-4</v>
      </c>
      <c r="S462" s="6">
        <f t="shared" si="85"/>
        <v>0.1</v>
      </c>
      <c r="AJ462" t="s">
        <v>193</v>
      </c>
      <c r="AO462" t="s">
        <v>197</v>
      </c>
    </row>
    <row r="463" spans="1:41" ht="12.95" customHeight="1" x14ac:dyDescent="0.2">
      <c r="A463" s="17" t="s">
        <v>243</v>
      </c>
      <c r="B463" s="6"/>
      <c r="C463" s="32">
        <v>46308.438000000002</v>
      </c>
      <c r="D463" s="32"/>
      <c r="E463">
        <f t="shared" si="78"/>
        <v>-7542.9859897675506</v>
      </c>
      <c r="F463">
        <f t="shared" si="79"/>
        <v>-7543</v>
      </c>
      <c r="G463">
        <f t="shared" si="82"/>
        <v>1.5500400004384574E-2</v>
      </c>
      <c r="I463">
        <f t="shared" si="84"/>
        <v>1.5500400004384574E-2</v>
      </c>
      <c r="P463" s="11">
        <f t="shared" si="80"/>
        <v>-3.2383491443554427E-3</v>
      </c>
      <c r="Q463" s="2">
        <f t="shared" si="81"/>
        <v>31289.938000000002</v>
      </c>
      <c r="R463">
        <f t="shared" si="83"/>
        <v>3.5114071965940466E-4</v>
      </c>
      <c r="S463" s="6">
        <f t="shared" si="85"/>
        <v>0.1</v>
      </c>
      <c r="AJ463" t="s">
        <v>193</v>
      </c>
      <c r="AO463" t="s">
        <v>197</v>
      </c>
    </row>
    <row r="464" spans="1:41" ht="12.95" customHeight="1" x14ac:dyDescent="0.2">
      <c r="A464" s="17" t="s">
        <v>243</v>
      </c>
      <c r="B464" s="6"/>
      <c r="C464" s="32">
        <v>46308.438000000002</v>
      </c>
      <c r="D464" s="32"/>
      <c r="E464">
        <f t="shared" si="78"/>
        <v>-7542.9859897675506</v>
      </c>
      <c r="F464">
        <f t="shared" si="79"/>
        <v>-7543</v>
      </c>
      <c r="G464">
        <f t="shared" si="82"/>
        <v>1.5500400004384574E-2</v>
      </c>
      <c r="I464">
        <f t="shared" si="84"/>
        <v>1.5500400004384574E-2</v>
      </c>
      <c r="P464" s="11">
        <f t="shared" si="80"/>
        <v>-3.2383491443554427E-3</v>
      </c>
      <c r="Q464" s="2">
        <f t="shared" si="81"/>
        <v>31289.938000000002</v>
      </c>
      <c r="R464">
        <f t="shared" si="83"/>
        <v>3.5114071965940466E-4</v>
      </c>
      <c r="S464" s="6">
        <f t="shared" si="85"/>
        <v>0.1</v>
      </c>
      <c r="AJ464" t="s">
        <v>193</v>
      </c>
      <c r="AO464" t="s">
        <v>197</v>
      </c>
    </row>
    <row r="465" spans="1:41" ht="12.95" customHeight="1" x14ac:dyDescent="0.2">
      <c r="A465" s="17" t="s">
        <v>366</v>
      </c>
      <c r="B465" s="6"/>
      <c r="C465" s="32">
        <v>46310.646000000001</v>
      </c>
      <c r="D465" s="32"/>
      <c r="E465">
        <f t="shared" si="78"/>
        <v>-7540.9902610608387</v>
      </c>
      <c r="F465">
        <f t="shared" si="79"/>
        <v>-7541</v>
      </c>
      <c r="G465">
        <f t="shared" si="82"/>
        <v>1.0774800000945106E-2</v>
      </c>
      <c r="I465">
        <f t="shared" si="84"/>
        <v>1.0774800000945106E-2</v>
      </c>
      <c r="P465" s="11">
        <f t="shared" si="80"/>
        <v>-3.236598903873622E-3</v>
      </c>
      <c r="Q465" s="2">
        <f t="shared" si="81"/>
        <v>31292.146000000001</v>
      </c>
      <c r="R465">
        <f t="shared" si="83"/>
        <v>1.9631929926995544E-4</v>
      </c>
      <c r="S465" s="6">
        <f t="shared" si="85"/>
        <v>0.1</v>
      </c>
    </row>
    <row r="466" spans="1:41" ht="12.95" customHeight="1" x14ac:dyDescent="0.2">
      <c r="A466" s="17" t="s">
        <v>366</v>
      </c>
      <c r="B466" s="6"/>
      <c r="C466" s="32">
        <v>46311.752</v>
      </c>
      <c r="D466" s="32"/>
      <c r="E466">
        <f t="shared" si="78"/>
        <v>-7539.9905889822039</v>
      </c>
      <c r="F466">
        <f t="shared" si="79"/>
        <v>-7540</v>
      </c>
      <c r="G466">
        <f t="shared" si="82"/>
        <v>1.0411999995994847E-2</v>
      </c>
      <c r="I466">
        <f t="shared" si="84"/>
        <v>1.0411999995994847E-2</v>
      </c>
      <c r="P466" s="11">
        <f t="shared" si="80"/>
        <v>-3.2357239609317238E-3</v>
      </c>
      <c r="Q466" s="2">
        <f t="shared" si="81"/>
        <v>31293.252</v>
      </c>
      <c r="R466">
        <f t="shared" si="83"/>
        <v>1.8626036920446748E-4</v>
      </c>
      <c r="S466" s="6">
        <f t="shared" si="85"/>
        <v>0.1</v>
      </c>
    </row>
    <row r="467" spans="1:41" ht="12.95" customHeight="1" x14ac:dyDescent="0.2">
      <c r="A467" s="17" t="s">
        <v>249</v>
      </c>
      <c r="B467" s="6"/>
      <c r="C467" s="32">
        <v>46318.381000000001</v>
      </c>
      <c r="D467" s="32"/>
      <c r="E467">
        <f t="shared" si="78"/>
        <v>-7533.9988835488684</v>
      </c>
      <c r="F467">
        <f t="shared" si="79"/>
        <v>-7534</v>
      </c>
      <c r="G467">
        <f t="shared" si="82"/>
        <v>1.2351999976090156E-3</v>
      </c>
      <c r="I467">
        <f t="shared" si="84"/>
        <v>1.2351999976090156E-3</v>
      </c>
      <c r="P467" s="11">
        <f t="shared" si="80"/>
        <v>-3.2304767854665086E-3</v>
      </c>
      <c r="Q467" s="2">
        <f t="shared" si="81"/>
        <v>31299.881000000001</v>
      </c>
      <c r="R467">
        <f t="shared" si="83"/>
        <v>1.9942269130899766E-5</v>
      </c>
      <c r="S467" s="6">
        <f t="shared" si="85"/>
        <v>0.1</v>
      </c>
      <c r="AJ467" t="s">
        <v>193</v>
      </c>
      <c r="AO467" t="s">
        <v>197</v>
      </c>
    </row>
    <row r="468" spans="1:41" ht="12.95" customHeight="1" x14ac:dyDescent="0.2">
      <c r="A468" s="17" t="s">
        <v>366</v>
      </c>
      <c r="B468" s="6"/>
      <c r="C468" s="32">
        <v>46321.707000000002</v>
      </c>
      <c r="D468" s="32"/>
      <c r="E468">
        <f t="shared" si="78"/>
        <v>-7530.9926364118519</v>
      </c>
      <c r="F468">
        <f t="shared" si="79"/>
        <v>-7531</v>
      </c>
      <c r="G468">
        <f t="shared" si="82"/>
        <v>8.1467999989399686E-3</v>
      </c>
      <c r="I468">
        <f t="shared" ref="I468:I498" si="86">G468</f>
        <v>8.1467999989399686E-3</v>
      </c>
      <c r="P468" s="11">
        <f t="shared" si="80"/>
        <v>-3.2278547934250119E-3</v>
      </c>
      <c r="Q468" s="2">
        <f t="shared" si="81"/>
        <v>31303.207000000002</v>
      </c>
      <c r="R468">
        <f t="shared" si="83"/>
        <v>1.2938277164547163E-4</v>
      </c>
      <c r="S468" s="6">
        <f t="shared" ref="S468:S498" si="87">S$16</f>
        <v>0.1</v>
      </c>
    </row>
    <row r="469" spans="1:41" ht="12.95" customHeight="1" x14ac:dyDescent="0.2">
      <c r="A469" s="17" t="s">
        <v>249</v>
      </c>
      <c r="B469" s="6"/>
      <c r="C469" s="32">
        <v>46328.347000000002</v>
      </c>
      <c r="D469" s="32"/>
      <c r="E469">
        <f t="shared" ref="E469:E532" si="88">+(C469-C$7)/C$8</f>
        <v>-7524.9909884894896</v>
      </c>
      <c r="F469">
        <f t="shared" ref="F469:F532" si="89">ROUND(2*E469,0)/2</f>
        <v>-7525</v>
      </c>
      <c r="G469">
        <f t="shared" si="82"/>
        <v>9.9699999991571531E-3</v>
      </c>
      <c r="I469">
        <f t="shared" si="86"/>
        <v>9.9699999991571531E-3</v>
      </c>
      <c r="P469" s="11">
        <f t="shared" ref="P469:P532" si="90">D$11+D$12*F469+D$13*F469^2</f>
        <v>-3.2226140007242401E-3</v>
      </c>
      <c r="Q469" s="2">
        <f t="shared" ref="Q469:Q532" si="91">+C469-15018.5</f>
        <v>31309.847000000002</v>
      </c>
      <c r="R469">
        <f t="shared" si="83"/>
        <v>1.7404506414986655E-4</v>
      </c>
      <c r="S469" s="6">
        <f t="shared" si="87"/>
        <v>0.1</v>
      </c>
      <c r="AJ469" t="s">
        <v>193</v>
      </c>
      <c r="AO469" t="s">
        <v>197</v>
      </c>
    </row>
    <row r="470" spans="1:41" ht="12.95" customHeight="1" x14ac:dyDescent="0.2">
      <c r="A470" s="17" t="s">
        <v>248</v>
      </c>
      <c r="B470" s="6"/>
      <c r="C470" s="32">
        <v>46338.3</v>
      </c>
      <c r="D470" s="32"/>
      <c r="E470">
        <f t="shared" si="88"/>
        <v>-7515.9948436444156</v>
      </c>
      <c r="F470">
        <f t="shared" si="89"/>
        <v>-7516</v>
      </c>
      <c r="G470">
        <f t="shared" si="82"/>
        <v>5.7048000016948208E-3</v>
      </c>
      <c r="I470">
        <f t="shared" si="86"/>
        <v>5.7048000016948208E-3</v>
      </c>
      <c r="P470" s="11">
        <f t="shared" si="90"/>
        <v>-3.2147607901286371E-3</v>
      </c>
      <c r="Q470" s="2">
        <f t="shared" si="91"/>
        <v>31319.800000000003</v>
      </c>
      <c r="R470">
        <f t="shared" si="83"/>
        <v>7.9558564719034298E-5</v>
      </c>
      <c r="S470" s="6">
        <f t="shared" si="87"/>
        <v>0.1</v>
      </c>
      <c r="AJ470" t="s">
        <v>193</v>
      </c>
      <c r="AK470">
        <v>8</v>
      </c>
      <c r="AM470" t="s">
        <v>174</v>
      </c>
      <c r="AO470" t="s">
        <v>164</v>
      </c>
    </row>
    <row r="471" spans="1:41" ht="12.95" customHeight="1" x14ac:dyDescent="0.2">
      <c r="A471" s="17" t="s">
        <v>249</v>
      </c>
      <c r="B471" s="6"/>
      <c r="C471" s="32">
        <v>46339.409</v>
      </c>
      <c r="D471" s="32"/>
      <c r="E471">
        <f t="shared" si="88"/>
        <v>-7514.9924599778678</v>
      </c>
      <c r="F471">
        <f t="shared" si="89"/>
        <v>-7515</v>
      </c>
      <c r="G471">
        <f t="shared" si="82"/>
        <v>8.3420000009937212E-3</v>
      </c>
      <c r="I471">
        <f t="shared" si="86"/>
        <v>8.3420000009937212E-3</v>
      </c>
      <c r="P471" s="11">
        <f t="shared" si="90"/>
        <v>-3.2138888021702779E-3</v>
      </c>
      <c r="Q471" s="2">
        <f t="shared" si="91"/>
        <v>31320.909</v>
      </c>
      <c r="R471">
        <f t="shared" si="83"/>
        <v>1.3353856603109108E-4</v>
      </c>
      <c r="S471" s="6">
        <f t="shared" si="87"/>
        <v>0.1</v>
      </c>
      <c r="AJ471" t="s">
        <v>193</v>
      </c>
      <c r="AO471" t="s">
        <v>197</v>
      </c>
    </row>
    <row r="472" spans="1:41" ht="12.95" customHeight="1" x14ac:dyDescent="0.2">
      <c r="A472" s="17" t="s">
        <v>250</v>
      </c>
      <c r="B472" s="6"/>
      <c r="C472" s="32">
        <v>46380.339</v>
      </c>
      <c r="D472" s="32"/>
      <c r="E472">
        <f t="shared" si="88"/>
        <v>-7477.9973621672752</v>
      </c>
      <c r="F472">
        <f t="shared" si="89"/>
        <v>-7478</v>
      </c>
      <c r="G472">
        <f t="shared" si="82"/>
        <v>2.9184000013628975E-3</v>
      </c>
      <c r="I472">
        <f t="shared" si="86"/>
        <v>2.9184000013628975E-3</v>
      </c>
      <c r="P472" s="11">
        <f t="shared" si="90"/>
        <v>-3.1817083418480933E-3</v>
      </c>
      <c r="Q472" s="2">
        <f t="shared" si="91"/>
        <v>31361.839</v>
      </c>
      <c r="R472">
        <f t="shared" si="83"/>
        <v>3.7211321798912339E-5</v>
      </c>
      <c r="S472" s="6">
        <f t="shared" si="87"/>
        <v>0.1</v>
      </c>
      <c r="AJ472" t="s">
        <v>193</v>
      </c>
      <c r="AO472" t="s">
        <v>197</v>
      </c>
    </row>
    <row r="473" spans="1:41" ht="12.95" customHeight="1" x14ac:dyDescent="0.2">
      <c r="A473" s="17" t="s">
        <v>251</v>
      </c>
      <c r="B473" s="6"/>
      <c r="C473" s="32">
        <v>46610.47</v>
      </c>
      <c r="D473" s="32"/>
      <c r="E473">
        <f t="shared" si="88"/>
        <v>-7269.9905492122471</v>
      </c>
      <c r="F473">
        <f t="shared" si="89"/>
        <v>-7270</v>
      </c>
      <c r="G473">
        <f t="shared" si="82"/>
        <v>1.0456000003614463E-2</v>
      </c>
      <c r="I473">
        <f t="shared" si="86"/>
        <v>1.0456000003614463E-2</v>
      </c>
      <c r="P473" s="11">
        <f t="shared" si="90"/>
        <v>-3.0038136895298049E-3</v>
      </c>
      <c r="Q473" s="2">
        <f t="shared" si="91"/>
        <v>31591.97</v>
      </c>
      <c r="R473">
        <f t="shared" si="83"/>
        <v>1.8116658465415397E-4</v>
      </c>
      <c r="S473" s="6">
        <f t="shared" si="87"/>
        <v>0.1</v>
      </c>
      <c r="AJ473" t="s">
        <v>193</v>
      </c>
      <c r="AM473" t="s">
        <v>164</v>
      </c>
      <c r="AO473" t="s">
        <v>197</v>
      </c>
    </row>
    <row r="474" spans="1:41" ht="12.95" customHeight="1" x14ac:dyDescent="0.2">
      <c r="A474" s="17" t="s">
        <v>252</v>
      </c>
      <c r="B474" s="6"/>
      <c r="C474" s="32">
        <v>46610.470999999998</v>
      </c>
      <c r="D474" s="32"/>
      <c r="E474">
        <f t="shared" si="88"/>
        <v>-7269.9896453496112</v>
      </c>
      <c r="F474">
        <f t="shared" si="89"/>
        <v>-7270</v>
      </c>
      <c r="G474">
        <f t="shared" si="82"/>
        <v>1.1456000000180211E-2</v>
      </c>
      <c r="I474">
        <f t="shared" si="86"/>
        <v>1.1456000000180211E-2</v>
      </c>
      <c r="P474" s="11">
        <f t="shared" si="90"/>
        <v>-3.0038136895298049E-3</v>
      </c>
      <c r="Q474" s="2">
        <f t="shared" si="91"/>
        <v>31591.970999999998</v>
      </c>
      <c r="R474">
        <f t="shared" si="83"/>
        <v>2.090862119411252E-4</v>
      </c>
      <c r="S474" s="6">
        <f t="shared" si="87"/>
        <v>0.1</v>
      </c>
      <c r="AJ474" t="s">
        <v>193</v>
      </c>
      <c r="AO474" t="s">
        <v>197</v>
      </c>
    </row>
    <row r="475" spans="1:41" ht="12.95" customHeight="1" x14ac:dyDescent="0.2">
      <c r="A475" s="17" t="s">
        <v>366</v>
      </c>
      <c r="B475" s="6"/>
      <c r="C475" s="32">
        <v>46623.745999999999</v>
      </c>
      <c r="D475" s="32"/>
      <c r="E475">
        <f t="shared" si="88"/>
        <v>-7257.9908688180785</v>
      </c>
      <c r="F475">
        <f t="shared" si="89"/>
        <v>-7258</v>
      </c>
      <c r="G475">
        <f t="shared" si="82"/>
        <v>1.0102399995957967E-2</v>
      </c>
      <c r="I475">
        <f t="shared" si="86"/>
        <v>1.0102399995957967E-2</v>
      </c>
      <c r="P475" s="11">
        <f t="shared" si="90"/>
        <v>-2.9937065596422853E-3</v>
      </c>
      <c r="Q475" s="2">
        <f t="shared" si="91"/>
        <v>31605.245999999999</v>
      </c>
      <c r="R475">
        <f t="shared" si="83"/>
        <v>1.7150800691563594E-4</v>
      </c>
      <c r="S475" s="6">
        <f t="shared" si="87"/>
        <v>0.1</v>
      </c>
    </row>
    <row r="476" spans="1:41" ht="12.95" customHeight="1" x14ac:dyDescent="0.2">
      <c r="A476" s="17" t="s">
        <v>253</v>
      </c>
      <c r="B476" s="6"/>
      <c r="C476" s="32">
        <v>46681.279000000002</v>
      </c>
      <c r="D476" s="32"/>
      <c r="E476">
        <f t="shared" si="88"/>
        <v>-7205.9889396136587</v>
      </c>
      <c r="F476">
        <f t="shared" si="89"/>
        <v>-7206</v>
      </c>
      <c r="G476">
        <f t="shared" si="82"/>
        <v>1.2236800001119263E-2</v>
      </c>
      <c r="I476">
        <f t="shared" si="86"/>
        <v>1.2236800001119263E-2</v>
      </c>
      <c r="P476" s="11">
        <f t="shared" si="90"/>
        <v>-2.9501056805007033E-3</v>
      </c>
      <c r="Q476" s="2">
        <f t="shared" si="91"/>
        <v>31662.779000000002</v>
      </c>
      <c r="R476">
        <f t="shared" si="83"/>
        <v>2.3064210418242081E-4</v>
      </c>
      <c r="S476" s="6">
        <f t="shared" si="87"/>
        <v>0.1</v>
      </c>
      <c r="AJ476" t="s">
        <v>193</v>
      </c>
      <c r="AK476">
        <v>9</v>
      </c>
      <c r="AM476" t="s">
        <v>230</v>
      </c>
      <c r="AO476" t="s">
        <v>164</v>
      </c>
    </row>
    <row r="477" spans="1:41" ht="12.95" customHeight="1" x14ac:dyDescent="0.2">
      <c r="A477" s="17" t="s">
        <v>253</v>
      </c>
      <c r="B477" s="6"/>
      <c r="C477" s="32">
        <v>46692.343000000001</v>
      </c>
      <c r="D477" s="32"/>
      <c r="E477">
        <f t="shared" si="88"/>
        <v>-7195.9886033767589</v>
      </c>
      <c r="F477">
        <f t="shared" si="89"/>
        <v>-7196</v>
      </c>
      <c r="G477">
        <f t="shared" si="82"/>
        <v>1.2608800003363285E-2</v>
      </c>
      <c r="I477">
        <f t="shared" si="86"/>
        <v>1.2608800003363285E-2</v>
      </c>
      <c r="P477" s="11">
        <f t="shared" si="90"/>
        <v>-2.9417575378462785E-3</v>
      </c>
      <c r="Q477" s="2">
        <f t="shared" si="91"/>
        <v>31673.843000000001</v>
      </c>
      <c r="R477">
        <f t="shared" si="83"/>
        <v>2.418198398424696E-4</v>
      </c>
      <c r="S477" s="6">
        <f t="shared" si="87"/>
        <v>0.1</v>
      </c>
      <c r="AJ477" t="s">
        <v>193</v>
      </c>
      <c r="AK477">
        <v>6</v>
      </c>
      <c r="AM477" t="s">
        <v>230</v>
      </c>
      <c r="AO477" t="s">
        <v>164</v>
      </c>
    </row>
    <row r="478" spans="1:41" ht="12.95" customHeight="1" x14ac:dyDescent="0.2">
      <c r="A478" s="17" t="s">
        <v>253</v>
      </c>
      <c r="B478" s="6"/>
      <c r="C478" s="32">
        <v>46713.35</v>
      </c>
      <c r="D478" s="32"/>
      <c r="E478">
        <f t="shared" si="88"/>
        <v>-7177.0011609211761</v>
      </c>
      <c r="F478">
        <f t="shared" si="89"/>
        <v>-7177</v>
      </c>
      <c r="G478">
        <f t="shared" si="82"/>
        <v>-1.284400001168251E-3</v>
      </c>
      <c r="I478">
        <f t="shared" si="86"/>
        <v>-1.284400001168251E-3</v>
      </c>
      <c r="P478" s="11">
        <f t="shared" si="90"/>
        <v>-2.9259286307214689E-3</v>
      </c>
      <c r="Q478" s="2">
        <f t="shared" si="91"/>
        <v>31694.85</v>
      </c>
      <c r="R478">
        <f t="shared" si="83"/>
        <v>2.6946162416428658E-6</v>
      </c>
      <c r="S478" s="6">
        <f t="shared" si="87"/>
        <v>0.1</v>
      </c>
      <c r="AJ478" t="s">
        <v>193</v>
      </c>
      <c r="AK478">
        <v>11</v>
      </c>
      <c r="AM478" t="s">
        <v>230</v>
      </c>
      <c r="AO478" t="s">
        <v>164</v>
      </c>
    </row>
    <row r="479" spans="1:41" ht="12.95" customHeight="1" x14ac:dyDescent="0.2">
      <c r="A479" s="17" t="s">
        <v>254</v>
      </c>
      <c r="B479" s="6"/>
      <c r="C479" s="32">
        <v>46963.398999999998</v>
      </c>
      <c r="D479" s="32"/>
      <c r="E479">
        <f t="shared" si="88"/>
        <v>-6950.9912119243372</v>
      </c>
      <c r="F479">
        <f t="shared" si="89"/>
        <v>-6951</v>
      </c>
      <c r="G479">
        <f t="shared" si="82"/>
        <v>9.7227999940514565E-3</v>
      </c>
      <c r="I479">
        <f t="shared" si="86"/>
        <v>9.7227999940514565E-3</v>
      </c>
      <c r="P479" s="11">
        <f t="shared" si="90"/>
        <v>-2.740920294744484E-3</v>
      </c>
      <c r="Q479" s="2">
        <f t="shared" si="91"/>
        <v>31944.898999999998</v>
      </c>
      <c r="R479">
        <f t="shared" si="83"/>
        <v>1.5534432343734353E-4</v>
      </c>
      <c r="S479" s="6">
        <f t="shared" si="87"/>
        <v>0.1</v>
      </c>
      <c r="AJ479" t="s">
        <v>193</v>
      </c>
      <c r="AO479" t="s">
        <v>197</v>
      </c>
    </row>
    <row r="480" spans="1:41" ht="12.95" customHeight="1" x14ac:dyDescent="0.2">
      <c r="A480" s="17" t="s">
        <v>254</v>
      </c>
      <c r="B480" s="6"/>
      <c r="C480" s="32">
        <v>46964.5</v>
      </c>
      <c r="D480" s="32"/>
      <c r="E480">
        <f t="shared" si="88"/>
        <v>-6949.9960591588952</v>
      </c>
      <c r="F480">
        <f t="shared" si="89"/>
        <v>-6950</v>
      </c>
      <c r="G480">
        <f t="shared" si="82"/>
        <v>4.3599999989964999E-3</v>
      </c>
      <c r="I480">
        <f t="shared" si="86"/>
        <v>4.3599999989964999E-3</v>
      </c>
      <c r="P480" s="11">
        <f t="shared" si="90"/>
        <v>-2.7401150894140994E-3</v>
      </c>
      <c r="Q480" s="2">
        <f t="shared" si="91"/>
        <v>31946</v>
      </c>
      <c r="R480">
        <f t="shared" si="83"/>
        <v>5.0411634268675846E-5</v>
      </c>
      <c r="S480" s="6">
        <f t="shared" si="87"/>
        <v>0.1</v>
      </c>
      <c r="AJ480" t="s">
        <v>193</v>
      </c>
      <c r="AO480" t="s">
        <v>197</v>
      </c>
    </row>
    <row r="481" spans="1:41" ht="12.95" customHeight="1" x14ac:dyDescent="0.2">
      <c r="A481" s="17" t="s">
        <v>255</v>
      </c>
      <c r="B481" s="6"/>
      <c r="C481" s="32">
        <v>46973.357000000004</v>
      </c>
      <c r="D481" s="32"/>
      <c r="E481">
        <f t="shared" si="88"/>
        <v>-6941.990547766065</v>
      </c>
      <c r="F481">
        <f t="shared" si="89"/>
        <v>-6942</v>
      </c>
      <c r="G481">
        <f t="shared" si="82"/>
        <v>1.0457600001245737E-2</v>
      </c>
      <c r="I481">
        <f t="shared" si="86"/>
        <v>1.0457600001245737E-2</v>
      </c>
      <c r="P481" s="11">
        <f t="shared" si="90"/>
        <v>-2.7336777019473174E-3</v>
      </c>
      <c r="Q481" s="2">
        <f t="shared" si="91"/>
        <v>31954.857000000004</v>
      </c>
      <c r="R481">
        <f t="shared" si="83"/>
        <v>1.740098074427582E-4</v>
      </c>
      <c r="S481" s="6">
        <f t="shared" si="87"/>
        <v>0.1</v>
      </c>
      <c r="AJ481" t="s">
        <v>193</v>
      </c>
      <c r="AK481">
        <v>8</v>
      </c>
      <c r="AM481" t="s">
        <v>230</v>
      </c>
      <c r="AO481" t="s">
        <v>164</v>
      </c>
    </row>
    <row r="482" spans="1:41" ht="12.95" customHeight="1" x14ac:dyDescent="0.2">
      <c r="A482" s="17" t="s">
        <v>255</v>
      </c>
      <c r="B482" s="6"/>
      <c r="C482" s="32">
        <v>46974.468000000001</v>
      </c>
      <c r="D482" s="32"/>
      <c r="E482">
        <f t="shared" si="88"/>
        <v>-6940.9863563742383</v>
      </c>
      <c r="F482">
        <f t="shared" si="89"/>
        <v>-6941</v>
      </c>
      <c r="G482">
        <f t="shared" si="82"/>
        <v>1.5094800000952091E-2</v>
      </c>
      <c r="I482">
        <f t="shared" si="86"/>
        <v>1.5094800000952091E-2</v>
      </c>
      <c r="P482" s="11">
        <f t="shared" si="90"/>
        <v>-2.7328735604110065E-3</v>
      </c>
      <c r="Q482" s="2">
        <f t="shared" si="91"/>
        <v>31955.968000000001</v>
      </c>
      <c r="R482">
        <f t="shared" si="83"/>
        <v>3.1782594461052477E-4</v>
      </c>
      <c r="S482" s="6">
        <f t="shared" si="87"/>
        <v>0.1</v>
      </c>
      <c r="AJ482" t="s">
        <v>193</v>
      </c>
      <c r="AK482">
        <v>9</v>
      </c>
      <c r="AM482" t="s">
        <v>230</v>
      </c>
      <c r="AO482" t="s">
        <v>164</v>
      </c>
    </row>
    <row r="483" spans="1:41" ht="12.95" customHeight="1" x14ac:dyDescent="0.2">
      <c r="A483" s="17" t="s">
        <v>366</v>
      </c>
      <c r="B483" s="6"/>
      <c r="C483" s="32">
        <v>46997.697999999997</v>
      </c>
      <c r="D483" s="32"/>
      <c r="E483">
        <f t="shared" si="88"/>
        <v>-6919.9896272723599</v>
      </c>
      <c r="F483">
        <f t="shared" si="89"/>
        <v>-6920</v>
      </c>
      <c r="G483">
        <f t="shared" si="82"/>
        <v>1.1475999992399011E-2</v>
      </c>
      <c r="I483">
        <f t="shared" si="86"/>
        <v>1.1475999992399011E-2</v>
      </c>
      <c r="P483" s="11">
        <f t="shared" si="90"/>
        <v>-2.7160138921963786E-3</v>
      </c>
      <c r="Q483" s="2">
        <f t="shared" si="91"/>
        <v>31979.197999999997</v>
      </c>
      <c r="R483">
        <f t="shared" si="83"/>
        <v>2.0141325810054832E-4</v>
      </c>
      <c r="S483" s="6">
        <f t="shared" si="87"/>
        <v>0.1</v>
      </c>
    </row>
    <row r="484" spans="1:41" ht="12.95" customHeight="1" x14ac:dyDescent="0.2">
      <c r="A484" s="17" t="s">
        <v>256</v>
      </c>
      <c r="B484" s="6"/>
      <c r="C484" s="32">
        <v>47005.447</v>
      </c>
      <c r="D484" s="32"/>
      <c r="E484">
        <f t="shared" si="88"/>
        <v>-6912.9855956834417</v>
      </c>
      <c r="F484">
        <f t="shared" si="89"/>
        <v>-6913</v>
      </c>
      <c r="G484">
        <f t="shared" si="82"/>
        <v>1.5936399999191053E-2</v>
      </c>
      <c r="I484">
        <f t="shared" si="86"/>
        <v>1.5936399999191053E-2</v>
      </c>
      <c r="P484" s="11">
        <f t="shared" si="90"/>
        <v>-2.7104055863269743E-3</v>
      </c>
      <c r="Q484" s="2">
        <f t="shared" si="91"/>
        <v>31986.947</v>
      </c>
      <c r="R484">
        <f t="shared" si="83"/>
        <v>3.4770335854410634E-4</v>
      </c>
      <c r="S484" s="6">
        <f t="shared" si="87"/>
        <v>0.1</v>
      </c>
      <c r="AJ484" t="s">
        <v>193</v>
      </c>
      <c r="AK484">
        <v>8</v>
      </c>
      <c r="AM484" t="s">
        <v>230</v>
      </c>
      <c r="AO484" t="s">
        <v>164</v>
      </c>
    </row>
    <row r="485" spans="1:41" ht="12.95" customHeight="1" x14ac:dyDescent="0.2">
      <c r="A485" s="17" t="s">
        <v>256</v>
      </c>
      <c r="B485" s="6"/>
      <c r="C485" s="32">
        <v>47056.332999999999</v>
      </c>
      <c r="D485" s="32"/>
      <c r="E485">
        <f t="shared" si="88"/>
        <v>-6866.9916414398622</v>
      </c>
      <c r="F485">
        <f t="shared" si="89"/>
        <v>-6867</v>
      </c>
      <c r="G485">
        <f t="shared" si="82"/>
        <v>9.2475999990710989E-3</v>
      </c>
      <c r="I485">
        <f t="shared" si="86"/>
        <v>9.2475999990710989E-3</v>
      </c>
      <c r="P485" s="11">
        <f t="shared" si="90"/>
        <v>-2.6736950898968064E-3</v>
      </c>
      <c r="Q485" s="2">
        <f t="shared" si="91"/>
        <v>32037.832999999999</v>
      </c>
      <c r="R485">
        <f t="shared" si="83"/>
        <v>1.4211727659825028E-4</v>
      </c>
      <c r="S485" s="6">
        <f t="shared" si="87"/>
        <v>0.1</v>
      </c>
      <c r="AJ485" t="s">
        <v>193</v>
      </c>
      <c r="AK485">
        <v>9</v>
      </c>
      <c r="AM485" t="s">
        <v>230</v>
      </c>
      <c r="AO485" t="s">
        <v>164</v>
      </c>
    </row>
    <row r="486" spans="1:41" ht="12.95" customHeight="1" x14ac:dyDescent="0.2">
      <c r="A486" s="17" t="s">
        <v>256</v>
      </c>
      <c r="B486" s="6"/>
      <c r="C486" s="32">
        <v>47056.336000000003</v>
      </c>
      <c r="D486" s="32"/>
      <c r="E486">
        <f t="shared" si="88"/>
        <v>-6866.988929851942</v>
      </c>
      <c r="F486">
        <f t="shared" si="89"/>
        <v>-6867</v>
      </c>
      <c r="G486">
        <f t="shared" si="82"/>
        <v>1.2247600003320258E-2</v>
      </c>
      <c r="I486">
        <f t="shared" si="86"/>
        <v>1.2247600003320258E-2</v>
      </c>
      <c r="P486" s="11">
        <f t="shared" si="90"/>
        <v>-2.6736950898968064E-3</v>
      </c>
      <c r="Q486" s="2">
        <f t="shared" si="91"/>
        <v>32037.836000000003</v>
      </c>
      <c r="R486">
        <f t="shared" si="83"/>
        <v>2.2264504725886362E-4</v>
      </c>
      <c r="S486" s="6">
        <f t="shared" si="87"/>
        <v>0.1</v>
      </c>
      <c r="AJ486" t="s">
        <v>193</v>
      </c>
      <c r="AK486">
        <v>9</v>
      </c>
      <c r="AM486" t="s">
        <v>257</v>
      </c>
      <c r="AO486" t="s">
        <v>164</v>
      </c>
    </row>
    <row r="487" spans="1:41" ht="12.95" customHeight="1" x14ac:dyDescent="0.2">
      <c r="A487" s="17" t="s">
        <v>256</v>
      </c>
      <c r="B487" s="6"/>
      <c r="C487" s="32">
        <v>47087.345000000001</v>
      </c>
      <c r="D487" s="32"/>
      <c r="E487">
        <f t="shared" si="88"/>
        <v>-6838.9610532819797</v>
      </c>
      <c r="F487">
        <f t="shared" si="89"/>
        <v>-6839</v>
      </c>
      <c r="G487">
        <f t="shared" si="82"/>
        <v>4.3089200000395067E-2</v>
      </c>
      <c r="I487">
        <f t="shared" si="86"/>
        <v>4.3089200000395067E-2</v>
      </c>
      <c r="P487" s="11">
        <f t="shared" si="90"/>
        <v>-2.6514720248484607E-3</v>
      </c>
      <c r="Q487" s="2">
        <f t="shared" si="91"/>
        <v>32068.845000000001</v>
      </c>
      <c r="R487">
        <f t="shared" si="83"/>
        <v>2.0922090773208956E-3</v>
      </c>
      <c r="S487" s="6">
        <f t="shared" si="87"/>
        <v>0.1</v>
      </c>
      <c r="AJ487" t="s">
        <v>193</v>
      </c>
      <c r="AK487">
        <v>10</v>
      </c>
      <c r="AM487" t="s">
        <v>257</v>
      </c>
      <c r="AO487" t="s">
        <v>164</v>
      </c>
    </row>
    <row r="488" spans="1:41" ht="12.95" customHeight="1" x14ac:dyDescent="0.2">
      <c r="A488" s="17" t="s">
        <v>258</v>
      </c>
      <c r="B488" s="6"/>
      <c r="C488" s="32">
        <v>47349.519</v>
      </c>
      <c r="D488" s="32"/>
      <c r="E488">
        <f t="shared" si="88"/>
        <v>-6601.9917697883557</v>
      </c>
      <c r="F488">
        <f t="shared" si="89"/>
        <v>-6602</v>
      </c>
      <c r="G488">
        <f t="shared" si="82"/>
        <v>9.1056000019307248E-3</v>
      </c>
      <c r="I488">
        <f t="shared" si="86"/>
        <v>9.1056000019307248E-3</v>
      </c>
      <c r="P488" s="11">
        <f t="shared" si="90"/>
        <v>-2.467081407655068E-3</v>
      </c>
      <c r="Q488" s="2">
        <f t="shared" si="91"/>
        <v>32331.019</v>
      </c>
      <c r="R488">
        <f t="shared" si="83"/>
        <v>1.3392695500777263E-4</v>
      </c>
      <c r="S488" s="6">
        <f t="shared" si="87"/>
        <v>0.1</v>
      </c>
      <c r="AJ488" t="s">
        <v>193</v>
      </c>
      <c r="AO488" t="s">
        <v>197</v>
      </c>
    </row>
    <row r="489" spans="1:41" ht="12.95" customHeight="1" x14ac:dyDescent="0.2">
      <c r="A489" s="17" t="s">
        <v>259</v>
      </c>
      <c r="B489" s="6"/>
      <c r="C489" s="32">
        <v>47359.476000000002</v>
      </c>
      <c r="D489" s="32"/>
      <c r="E489">
        <f t="shared" si="88"/>
        <v>-6592.9920094927256</v>
      </c>
      <c r="F489">
        <f t="shared" si="89"/>
        <v>-6593</v>
      </c>
      <c r="G489">
        <f t="shared" si="82"/>
        <v>8.8404000052832998E-3</v>
      </c>
      <c r="I489">
        <f t="shared" si="86"/>
        <v>8.8404000052832998E-3</v>
      </c>
      <c r="P489" s="11">
        <f t="shared" si="90"/>
        <v>-2.4602100789897037E-3</v>
      </c>
      <c r="Q489" s="2">
        <f t="shared" si="91"/>
        <v>32340.976000000002</v>
      </c>
      <c r="R489">
        <f t="shared" si="83"/>
        <v>1.2770378827677272E-4</v>
      </c>
      <c r="S489" s="6">
        <f t="shared" si="87"/>
        <v>0.1</v>
      </c>
      <c r="AJ489" t="s">
        <v>193</v>
      </c>
      <c r="AO489" t="s">
        <v>197</v>
      </c>
    </row>
    <row r="490" spans="1:41" ht="12.95" customHeight="1" x14ac:dyDescent="0.2">
      <c r="A490" s="17" t="s">
        <v>259</v>
      </c>
      <c r="B490" s="6"/>
      <c r="C490" s="32">
        <v>47359.485000000001</v>
      </c>
      <c r="D490" s="32"/>
      <c r="E490">
        <f t="shared" si="88"/>
        <v>-6592.9838747289768</v>
      </c>
      <c r="F490">
        <f t="shared" si="89"/>
        <v>-6593</v>
      </c>
      <c r="G490">
        <f t="shared" si="82"/>
        <v>1.7840400003478862E-2</v>
      </c>
      <c r="I490">
        <f t="shared" si="86"/>
        <v>1.7840400003478862E-2</v>
      </c>
      <c r="P490" s="11">
        <f t="shared" si="90"/>
        <v>-2.4602100789897037E-3</v>
      </c>
      <c r="Q490" s="2">
        <f t="shared" si="91"/>
        <v>32340.985000000001</v>
      </c>
      <c r="R490">
        <f t="shared" si="83"/>
        <v>4.1211476972042443E-4</v>
      </c>
      <c r="S490" s="6">
        <f t="shared" si="87"/>
        <v>0.1</v>
      </c>
      <c r="AJ490" t="s">
        <v>193</v>
      </c>
      <c r="AO490" t="s">
        <v>197</v>
      </c>
    </row>
    <row r="491" spans="1:41" ht="12.95" customHeight="1" x14ac:dyDescent="0.2">
      <c r="A491" s="17" t="s">
        <v>258</v>
      </c>
      <c r="B491" s="6"/>
      <c r="C491" s="32">
        <v>47369.432000000001</v>
      </c>
      <c r="D491" s="32"/>
      <c r="E491">
        <f t="shared" si="88"/>
        <v>-6583.9931530597378</v>
      </c>
      <c r="F491">
        <f t="shared" si="89"/>
        <v>-6584</v>
      </c>
      <c r="G491">
        <f t="shared" si="82"/>
        <v>7.5751999975182116E-3</v>
      </c>
      <c r="I491">
        <f t="shared" si="86"/>
        <v>7.5751999975182116E-3</v>
      </c>
      <c r="P491" s="11">
        <f t="shared" si="90"/>
        <v>-2.4533483244710045E-3</v>
      </c>
      <c r="Q491" s="2">
        <f t="shared" si="91"/>
        <v>32350.932000000001</v>
      </c>
      <c r="R491">
        <f t="shared" si="83"/>
        <v>1.0057178144647273E-4</v>
      </c>
      <c r="S491" s="6">
        <f t="shared" si="87"/>
        <v>0.1</v>
      </c>
      <c r="AJ491" t="s">
        <v>193</v>
      </c>
      <c r="AO491" t="s">
        <v>197</v>
      </c>
    </row>
    <row r="492" spans="1:41" ht="12.95" customHeight="1" x14ac:dyDescent="0.2">
      <c r="A492" s="17" t="s">
        <v>259</v>
      </c>
      <c r="B492" s="6"/>
      <c r="C492" s="32">
        <v>47369.442999999999</v>
      </c>
      <c r="D492" s="32"/>
      <c r="E492">
        <f t="shared" si="88"/>
        <v>-6583.983210570711</v>
      </c>
      <c r="F492">
        <f t="shared" si="89"/>
        <v>-6584</v>
      </c>
      <c r="G492">
        <f t="shared" si="82"/>
        <v>1.8575199996121228E-2</v>
      </c>
      <c r="I492">
        <f t="shared" si="86"/>
        <v>1.8575199996121228E-2</v>
      </c>
      <c r="P492" s="11">
        <f t="shared" si="90"/>
        <v>-2.4533483244710045E-3</v>
      </c>
      <c r="Q492" s="2">
        <f t="shared" si="91"/>
        <v>32350.942999999999</v>
      </c>
      <c r="R492">
        <f t="shared" si="83"/>
        <v>4.4219984447148232E-4</v>
      </c>
      <c r="S492" s="6">
        <f t="shared" si="87"/>
        <v>0.1</v>
      </c>
      <c r="AJ492" t="s">
        <v>193</v>
      </c>
      <c r="AO492" t="s">
        <v>197</v>
      </c>
    </row>
    <row r="493" spans="1:41" ht="12.95" customHeight="1" x14ac:dyDescent="0.2">
      <c r="A493" s="17" t="s">
        <v>260</v>
      </c>
      <c r="B493" s="6"/>
      <c r="C493" s="32">
        <v>47379.392</v>
      </c>
      <c r="D493" s="32"/>
      <c r="E493">
        <f t="shared" si="88"/>
        <v>-6574.9906811761939</v>
      </c>
      <c r="F493">
        <f t="shared" si="89"/>
        <v>-6575</v>
      </c>
      <c r="G493">
        <f t="shared" ref="G493:G556" si="92">+C493-(C$7+F493*C$8)</f>
        <v>1.0309999997843988E-2</v>
      </c>
      <c r="I493">
        <f t="shared" si="86"/>
        <v>1.0309999997843988E-2</v>
      </c>
      <c r="P493" s="11">
        <f t="shared" si="90"/>
        <v>-2.4464961440989709E-3</v>
      </c>
      <c r="Q493" s="2">
        <f t="shared" si="91"/>
        <v>32360.892</v>
      </c>
      <c r="R493">
        <f t="shared" ref="R493:R556" si="93">+(P493-G493)^2</f>
        <v>1.6272819381940563E-4</v>
      </c>
      <c r="S493" s="6">
        <f t="shared" si="87"/>
        <v>0.1</v>
      </c>
      <c r="AJ493" t="s">
        <v>193</v>
      </c>
      <c r="AK493">
        <v>7</v>
      </c>
      <c r="AM493" t="s">
        <v>230</v>
      </c>
      <c r="AO493" t="s">
        <v>164</v>
      </c>
    </row>
    <row r="494" spans="1:41" ht="12.95" customHeight="1" x14ac:dyDescent="0.2">
      <c r="A494" s="17" t="s">
        <v>258</v>
      </c>
      <c r="B494" s="6"/>
      <c r="C494" s="32">
        <v>47380.49</v>
      </c>
      <c r="D494" s="32"/>
      <c r="E494">
        <f t="shared" si="88"/>
        <v>-6573.998239998672</v>
      </c>
      <c r="F494">
        <f t="shared" si="89"/>
        <v>-6574</v>
      </c>
      <c r="G494">
        <f t="shared" si="92"/>
        <v>1.9471999985398725E-3</v>
      </c>
      <c r="I494">
        <f t="shared" si="86"/>
        <v>1.9471999985398725E-3</v>
      </c>
      <c r="P494" s="11">
        <f t="shared" si="90"/>
        <v>-2.4457353817210082E-3</v>
      </c>
      <c r="Q494" s="2">
        <f t="shared" si="91"/>
        <v>32361.989999999998</v>
      </c>
      <c r="R494">
        <f t="shared" si="93"/>
        <v>1.929788125514781E-5</v>
      </c>
      <c r="S494" s="6">
        <f t="shared" si="87"/>
        <v>0.1</v>
      </c>
      <c r="AJ494" t="s">
        <v>261</v>
      </c>
      <c r="AO494" t="s">
        <v>197</v>
      </c>
    </row>
    <row r="495" spans="1:41" ht="12.95" customHeight="1" x14ac:dyDescent="0.2">
      <c r="A495" s="17" t="s">
        <v>258</v>
      </c>
      <c r="B495" s="6"/>
      <c r="C495" s="32">
        <v>47380.493999999999</v>
      </c>
      <c r="D495" s="32"/>
      <c r="E495">
        <f t="shared" si="88"/>
        <v>-6573.994624548116</v>
      </c>
      <c r="F495">
        <f t="shared" si="89"/>
        <v>-6574</v>
      </c>
      <c r="G495">
        <f t="shared" si="92"/>
        <v>5.9471999993547797E-3</v>
      </c>
      <c r="I495">
        <f t="shared" si="86"/>
        <v>5.9471999993547797E-3</v>
      </c>
      <c r="P495" s="11">
        <f t="shared" si="90"/>
        <v>-2.4457353817210082E-3</v>
      </c>
      <c r="Q495" s="2">
        <f t="shared" si="91"/>
        <v>32361.993999999999</v>
      </c>
      <c r="R495">
        <f t="shared" si="93"/>
        <v>7.0441364310913778E-5</v>
      </c>
      <c r="S495" s="6">
        <f t="shared" si="87"/>
        <v>0.1</v>
      </c>
      <c r="AJ495" t="s">
        <v>193</v>
      </c>
      <c r="AO495" t="s">
        <v>197</v>
      </c>
    </row>
    <row r="496" spans="1:41" ht="12.95" customHeight="1" x14ac:dyDescent="0.2">
      <c r="A496" s="17" t="s">
        <v>258</v>
      </c>
      <c r="B496" s="6"/>
      <c r="C496" s="32">
        <v>47380.495000000003</v>
      </c>
      <c r="D496" s="32"/>
      <c r="E496">
        <f t="shared" si="88"/>
        <v>-6573.9937206854738</v>
      </c>
      <c r="F496">
        <f t="shared" si="89"/>
        <v>-6574</v>
      </c>
      <c r="G496">
        <f t="shared" si="92"/>
        <v>6.9472000031964853E-3</v>
      </c>
      <c r="I496">
        <f t="shared" si="86"/>
        <v>6.9472000031964853E-3</v>
      </c>
      <c r="P496" s="11">
        <f t="shared" si="90"/>
        <v>-2.4457353817210082E-3</v>
      </c>
      <c r="Q496" s="2">
        <f t="shared" si="91"/>
        <v>32361.995000000003</v>
      </c>
      <c r="R496">
        <f t="shared" si="93"/>
        <v>8.8227235145235146E-5</v>
      </c>
      <c r="S496" s="6">
        <f t="shared" si="87"/>
        <v>0.1</v>
      </c>
      <c r="AJ496" t="s">
        <v>193</v>
      </c>
      <c r="AO496" t="s">
        <v>197</v>
      </c>
    </row>
    <row r="497" spans="1:41" ht="12.95" customHeight="1" x14ac:dyDescent="0.2">
      <c r="A497" s="17" t="s">
        <v>262</v>
      </c>
      <c r="B497" s="6"/>
      <c r="C497" s="32">
        <v>47380.498</v>
      </c>
      <c r="D497" s="32"/>
      <c r="E497">
        <f t="shared" si="88"/>
        <v>-6573.99100909756</v>
      </c>
      <c r="F497">
        <f t="shared" si="89"/>
        <v>-6574</v>
      </c>
      <c r="G497">
        <f t="shared" si="92"/>
        <v>9.947200000169687E-3</v>
      </c>
      <c r="I497">
        <f t="shared" si="86"/>
        <v>9.947200000169687E-3</v>
      </c>
      <c r="P497" s="11">
        <f t="shared" si="90"/>
        <v>-2.4457353817210082E-3</v>
      </c>
      <c r="Q497" s="2">
        <f t="shared" si="91"/>
        <v>32361.998</v>
      </c>
      <c r="R497">
        <f t="shared" si="93"/>
        <v>1.5358484737971827E-4</v>
      </c>
      <c r="S497" s="6">
        <f t="shared" si="87"/>
        <v>0.1</v>
      </c>
      <c r="AJ497" t="s">
        <v>193</v>
      </c>
      <c r="AO497" t="s">
        <v>197</v>
      </c>
    </row>
    <row r="498" spans="1:41" ht="12.95" customHeight="1" x14ac:dyDescent="0.2">
      <c r="A498" s="17" t="s">
        <v>366</v>
      </c>
      <c r="B498" s="6"/>
      <c r="C498" s="32">
        <v>47382.707000000002</v>
      </c>
      <c r="D498" s="32"/>
      <c r="E498">
        <f t="shared" si="88"/>
        <v>-6571.9943765282051</v>
      </c>
      <c r="F498">
        <f t="shared" si="89"/>
        <v>-6572</v>
      </c>
      <c r="G498">
        <f t="shared" si="92"/>
        <v>6.2216000005719252E-3</v>
      </c>
      <c r="I498">
        <f t="shared" si="86"/>
        <v>6.2216000005719252E-3</v>
      </c>
      <c r="P498" s="11">
        <f t="shared" si="90"/>
        <v>-2.4442142115631079E-3</v>
      </c>
      <c r="Q498" s="2">
        <f t="shared" si="91"/>
        <v>32364.207000000002</v>
      </c>
      <c r="R498">
        <f t="shared" si="93"/>
        <v>7.509633595924152E-5</v>
      </c>
      <c r="S498" s="6">
        <f t="shared" si="87"/>
        <v>0.1</v>
      </c>
    </row>
    <row r="499" spans="1:41" ht="12.95" customHeight="1" x14ac:dyDescent="0.2">
      <c r="A499" s="17" t="s">
        <v>258</v>
      </c>
      <c r="B499" s="6"/>
      <c r="C499" s="32">
        <v>47390.453500000003</v>
      </c>
      <c r="D499" s="32"/>
      <c r="E499">
        <f t="shared" si="88"/>
        <v>-6564.9926045958864</v>
      </c>
      <c r="F499">
        <f t="shared" si="89"/>
        <v>-6565</v>
      </c>
      <c r="G499">
        <f t="shared" si="92"/>
        <v>8.1820000050356612E-3</v>
      </c>
      <c r="J499">
        <f>G499</f>
        <v>8.1820000050356612E-3</v>
      </c>
      <c r="P499" s="11">
        <f t="shared" si="90"/>
        <v>-2.4388938392897143E-3</v>
      </c>
      <c r="Q499" s="2">
        <f t="shared" si="91"/>
        <v>32371.953500000003</v>
      </c>
      <c r="R499">
        <f t="shared" si="93"/>
        <v>1.1280338605242867E-4</v>
      </c>
      <c r="S499" s="6">
        <f>S$17</f>
        <v>1</v>
      </c>
      <c r="AJ499" t="s">
        <v>241</v>
      </c>
      <c r="AK499" t="s">
        <v>164</v>
      </c>
      <c r="AO499" t="s">
        <v>197</v>
      </c>
    </row>
    <row r="500" spans="1:41" ht="12.95" customHeight="1" x14ac:dyDescent="0.2">
      <c r="A500" s="17" t="s">
        <v>258</v>
      </c>
      <c r="B500" s="6"/>
      <c r="C500" s="32">
        <v>47390.453500000003</v>
      </c>
      <c r="D500" s="32"/>
      <c r="E500">
        <f t="shared" si="88"/>
        <v>-6564.9926045958864</v>
      </c>
      <c r="F500">
        <f t="shared" si="89"/>
        <v>-6565</v>
      </c>
      <c r="G500">
        <f t="shared" si="92"/>
        <v>8.1820000050356612E-3</v>
      </c>
      <c r="J500">
        <f>G500</f>
        <v>8.1820000050356612E-3</v>
      </c>
      <c r="P500" s="11">
        <f t="shared" si="90"/>
        <v>-2.4388938392897143E-3</v>
      </c>
      <c r="Q500" s="2">
        <f t="shared" si="91"/>
        <v>32371.953500000003</v>
      </c>
      <c r="R500">
        <f t="shared" si="93"/>
        <v>1.1280338605242867E-4</v>
      </c>
      <c r="S500" s="6">
        <f>S$17</f>
        <v>1</v>
      </c>
      <c r="AJ500" t="s">
        <v>241</v>
      </c>
      <c r="AK500" t="s">
        <v>263</v>
      </c>
      <c r="AO500" t="s">
        <v>197</v>
      </c>
    </row>
    <row r="501" spans="1:41" ht="12.95" customHeight="1" x14ac:dyDescent="0.2">
      <c r="A501" s="17" t="s">
        <v>366</v>
      </c>
      <c r="B501" s="6"/>
      <c r="C501" s="32">
        <v>47393.764000000003</v>
      </c>
      <c r="D501" s="32"/>
      <c r="E501">
        <f t="shared" si="88"/>
        <v>-6562.0003673297751</v>
      </c>
      <c r="F501">
        <f t="shared" si="89"/>
        <v>-6562</v>
      </c>
      <c r="G501">
        <f t="shared" si="92"/>
        <v>-4.0640000224811956E-4</v>
      </c>
      <c r="I501">
        <f t="shared" ref="I501:I514" si="94">G501</f>
        <v>-4.0640000224811956E-4</v>
      </c>
      <c r="P501" s="11">
        <f t="shared" si="90"/>
        <v>-2.4366154527340972E-3</v>
      </c>
      <c r="Q501" s="2">
        <f t="shared" si="91"/>
        <v>32375.264000000003</v>
      </c>
      <c r="R501">
        <f t="shared" si="93"/>
        <v>4.1217747753919812E-6</v>
      </c>
      <c r="S501" s="6">
        <f t="shared" ref="S501:S514" si="95">S$16</f>
        <v>0.1</v>
      </c>
    </row>
    <row r="502" spans="1:41" ht="12.95" customHeight="1" x14ac:dyDescent="0.2">
      <c r="A502" s="17" t="s">
        <v>262</v>
      </c>
      <c r="B502" s="6"/>
      <c r="C502" s="32">
        <v>47411.476000000002</v>
      </c>
      <c r="D502" s="32"/>
      <c r="E502">
        <f t="shared" si="88"/>
        <v>-6545.9911522693992</v>
      </c>
      <c r="F502">
        <f t="shared" si="89"/>
        <v>-6546</v>
      </c>
      <c r="G502">
        <f t="shared" si="92"/>
        <v>9.7888000018429011E-3</v>
      </c>
      <c r="I502">
        <f t="shared" si="94"/>
        <v>9.7888000018429011E-3</v>
      </c>
      <c r="P502" s="11">
        <f t="shared" si="90"/>
        <v>-2.4244820240707224E-3</v>
      </c>
      <c r="Q502" s="2">
        <f t="shared" si="91"/>
        <v>32392.976000000002</v>
      </c>
      <c r="R502">
        <f t="shared" si="93"/>
        <v>1.491642578445048E-4</v>
      </c>
      <c r="S502" s="6">
        <f t="shared" si="95"/>
        <v>0.1</v>
      </c>
      <c r="AJ502" t="s">
        <v>193</v>
      </c>
      <c r="AO502" t="s">
        <v>197</v>
      </c>
    </row>
    <row r="503" spans="1:41" ht="12.95" customHeight="1" x14ac:dyDescent="0.2">
      <c r="A503" s="17" t="s">
        <v>366</v>
      </c>
      <c r="B503" s="6"/>
      <c r="C503" s="32">
        <v>47412.578999999998</v>
      </c>
      <c r="D503" s="32"/>
      <c r="E503">
        <f t="shared" si="88"/>
        <v>-6544.9941917786855</v>
      </c>
      <c r="F503">
        <f t="shared" si="89"/>
        <v>-6545</v>
      </c>
      <c r="G503">
        <f t="shared" si="92"/>
        <v>6.4259999999194406E-3</v>
      </c>
      <c r="I503">
        <f t="shared" si="94"/>
        <v>6.4259999999194406E-3</v>
      </c>
      <c r="P503" s="11">
        <f t="shared" si="90"/>
        <v>-2.4237246894736643E-3</v>
      </c>
      <c r="Q503" s="2">
        <f t="shared" si="91"/>
        <v>32394.078999999998</v>
      </c>
      <c r="R503">
        <f t="shared" si="93"/>
        <v>7.8317627078053887E-5</v>
      </c>
      <c r="S503" s="6">
        <f t="shared" si="95"/>
        <v>0.1</v>
      </c>
    </row>
    <row r="504" spans="1:41" ht="12.95" customHeight="1" x14ac:dyDescent="0.2">
      <c r="A504" s="17" t="s">
        <v>366</v>
      </c>
      <c r="B504" s="6"/>
      <c r="C504" s="32">
        <v>47413.684999999998</v>
      </c>
      <c r="D504" s="32"/>
      <c r="E504">
        <f t="shared" si="88"/>
        <v>-6543.9945197000507</v>
      </c>
      <c r="F504">
        <f t="shared" si="89"/>
        <v>-6544</v>
      </c>
      <c r="G504">
        <f t="shared" si="92"/>
        <v>6.0631999949691817E-3</v>
      </c>
      <c r="I504">
        <f t="shared" si="94"/>
        <v>6.0631999949691817E-3</v>
      </c>
      <c r="P504" s="11">
        <f t="shared" si="90"/>
        <v>-2.422967473075948E-3</v>
      </c>
      <c r="Q504" s="2">
        <f t="shared" si="91"/>
        <v>32395.184999999998</v>
      </c>
      <c r="R504">
        <f t="shared" si="93"/>
        <v>7.2015038295707487E-5</v>
      </c>
      <c r="S504" s="6">
        <f t="shared" si="95"/>
        <v>0.1</v>
      </c>
    </row>
    <row r="505" spans="1:41" ht="12.95" customHeight="1" x14ac:dyDescent="0.2">
      <c r="A505" s="17" t="s">
        <v>366</v>
      </c>
      <c r="B505" s="6"/>
      <c r="C505" s="32">
        <v>47413.690999999999</v>
      </c>
      <c r="D505" s="32"/>
      <c r="E505">
        <f t="shared" si="88"/>
        <v>-6543.9890965242166</v>
      </c>
      <c r="F505">
        <f t="shared" si="89"/>
        <v>-6544</v>
      </c>
      <c r="G505">
        <f t="shared" si="92"/>
        <v>1.2063199996191543E-2</v>
      </c>
      <c r="I505">
        <f t="shared" si="94"/>
        <v>1.2063199996191543E-2</v>
      </c>
      <c r="P505" s="11">
        <f t="shared" si="90"/>
        <v>-2.422967473075948E-3</v>
      </c>
      <c r="Q505" s="2">
        <f t="shared" si="91"/>
        <v>32395.190999999999</v>
      </c>
      <c r="R505">
        <f t="shared" si="93"/>
        <v>2.0984904794766371E-4</v>
      </c>
      <c r="S505" s="6">
        <f t="shared" si="95"/>
        <v>0.1</v>
      </c>
    </row>
    <row r="506" spans="1:41" ht="12.95" customHeight="1" x14ac:dyDescent="0.2">
      <c r="A506" s="17" t="s">
        <v>264</v>
      </c>
      <c r="B506" s="6"/>
      <c r="C506" s="32">
        <v>47431.392999999996</v>
      </c>
      <c r="D506" s="32"/>
      <c r="E506">
        <f t="shared" si="88"/>
        <v>-6527.9889200902317</v>
      </c>
      <c r="F506">
        <f t="shared" si="89"/>
        <v>-6528</v>
      </c>
      <c r="G506">
        <f t="shared" si="92"/>
        <v>1.2258399998245295E-2</v>
      </c>
      <c r="I506">
        <f t="shared" si="94"/>
        <v>1.2258399998245295E-2</v>
      </c>
      <c r="P506" s="11">
        <f t="shared" si="90"/>
        <v>-2.4108680858229391E-3</v>
      </c>
      <c r="Q506" s="2">
        <f t="shared" si="91"/>
        <v>32412.892999999996</v>
      </c>
      <c r="R506">
        <f t="shared" si="93"/>
        <v>2.1518742612226292E-4</v>
      </c>
      <c r="S506" s="6">
        <f t="shared" si="95"/>
        <v>0.1</v>
      </c>
      <c r="AJ506" t="s">
        <v>193</v>
      </c>
      <c r="AK506">
        <v>17</v>
      </c>
      <c r="AM506" t="s">
        <v>257</v>
      </c>
      <c r="AO506" t="s">
        <v>164</v>
      </c>
    </row>
    <row r="507" spans="1:41" ht="12.95" customHeight="1" x14ac:dyDescent="0.2">
      <c r="A507" s="17" t="s">
        <v>260</v>
      </c>
      <c r="B507" s="6"/>
      <c r="C507" s="32">
        <v>47431.394</v>
      </c>
      <c r="D507" s="32"/>
      <c r="E507">
        <f t="shared" si="88"/>
        <v>-6527.9880162275895</v>
      </c>
      <c r="F507">
        <f t="shared" si="89"/>
        <v>-6528</v>
      </c>
      <c r="G507">
        <f t="shared" si="92"/>
        <v>1.3258400002087001E-2</v>
      </c>
      <c r="I507">
        <f t="shared" si="94"/>
        <v>1.3258400002087001E-2</v>
      </c>
      <c r="P507" s="11">
        <f t="shared" si="90"/>
        <v>-2.4108680858229391E-3</v>
      </c>
      <c r="Q507" s="2">
        <f t="shared" si="91"/>
        <v>32412.894</v>
      </c>
      <c r="R507">
        <f t="shared" si="93"/>
        <v>2.4552596241079284E-4</v>
      </c>
      <c r="S507" s="6">
        <f t="shared" si="95"/>
        <v>0.1</v>
      </c>
      <c r="AJ507" t="s">
        <v>193</v>
      </c>
      <c r="AK507">
        <v>7</v>
      </c>
      <c r="AM507" t="s">
        <v>177</v>
      </c>
      <c r="AO507" t="s">
        <v>164</v>
      </c>
    </row>
    <row r="508" spans="1:41" ht="12.95" customHeight="1" x14ac:dyDescent="0.2">
      <c r="A508" s="17" t="s">
        <v>366</v>
      </c>
      <c r="B508" s="6"/>
      <c r="C508" s="32">
        <v>47434.705999999998</v>
      </c>
      <c r="D508" s="32"/>
      <c r="E508">
        <f t="shared" si="88"/>
        <v>-6524.9944231675208</v>
      </c>
      <c r="F508">
        <f t="shared" si="89"/>
        <v>-6525</v>
      </c>
      <c r="G508">
        <f t="shared" si="92"/>
        <v>6.1700000005657785E-3</v>
      </c>
      <c r="I508">
        <f t="shared" si="94"/>
        <v>6.1700000005657785E-3</v>
      </c>
      <c r="P508" s="11">
        <f t="shared" si="90"/>
        <v>-2.408602819394234E-3</v>
      </c>
      <c r="Q508" s="2">
        <f t="shared" si="91"/>
        <v>32416.205999999998</v>
      </c>
      <c r="R508">
        <f t="shared" si="93"/>
        <v>7.3592426342625872E-5</v>
      </c>
      <c r="S508" s="6">
        <f t="shared" si="95"/>
        <v>0.1</v>
      </c>
    </row>
    <row r="509" spans="1:41" ht="12.95" customHeight="1" x14ac:dyDescent="0.2">
      <c r="A509" s="17" t="s">
        <v>366</v>
      </c>
      <c r="B509" s="6"/>
      <c r="C509" s="32">
        <v>47444.667999999998</v>
      </c>
      <c r="D509" s="32"/>
      <c r="E509">
        <f t="shared" si="88"/>
        <v>-6515.990143558698</v>
      </c>
      <c r="F509">
        <f t="shared" si="89"/>
        <v>-6516</v>
      </c>
      <c r="G509">
        <f t="shared" si="92"/>
        <v>1.0904799994023051E-2</v>
      </c>
      <c r="I509">
        <f t="shared" si="94"/>
        <v>1.0904799994023051E-2</v>
      </c>
      <c r="P509" s="11">
        <f t="shared" si="90"/>
        <v>-2.4018134028725622E-3</v>
      </c>
      <c r="Q509" s="2">
        <f t="shared" si="91"/>
        <v>32426.167999999998</v>
      </c>
      <c r="R509">
        <f t="shared" si="93"/>
        <v>1.7706596009444181E-4</v>
      </c>
      <c r="S509" s="6">
        <f t="shared" si="95"/>
        <v>0.1</v>
      </c>
    </row>
    <row r="510" spans="1:41" ht="12.95" customHeight="1" x14ac:dyDescent="0.2">
      <c r="A510" s="17" t="s">
        <v>264</v>
      </c>
      <c r="B510" s="6"/>
      <c r="C510" s="32">
        <v>47461.260999999999</v>
      </c>
      <c r="D510" s="32"/>
      <c r="E510">
        <f t="shared" si="88"/>
        <v>-6500.9923507912617</v>
      </c>
      <c r="F510">
        <f t="shared" si="89"/>
        <v>-6501</v>
      </c>
      <c r="G510">
        <f t="shared" si="92"/>
        <v>8.4627999967779033E-3</v>
      </c>
      <c r="I510">
        <f t="shared" si="94"/>
        <v>8.4627999967779033E-3</v>
      </c>
      <c r="P510" s="11">
        <f t="shared" si="90"/>
        <v>-2.3905189845512551E-3</v>
      </c>
      <c r="Q510" s="2">
        <f t="shared" si="91"/>
        <v>32442.760999999999</v>
      </c>
      <c r="R510">
        <f t="shared" si="93"/>
        <v>1.1779453291047979E-4</v>
      </c>
      <c r="S510" s="6">
        <f t="shared" si="95"/>
        <v>0.1</v>
      </c>
      <c r="AJ510" t="s">
        <v>193</v>
      </c>
      <c r="AK510">
        <v>7</v>
      </c>
      <c r="AM510" t="s">
        <v>177</v>
      </c>
      <c r="AO510" t="s">
        <v>164</v>
      </c>
    </row>
    <row r="511" spans="1:41" ht="12.95" customHeight="1" x14ac:dyDescent="0.2">
      <c r="A511" s="17" t="s">
        <v>366</v>
      </c>
      <c r="B511" s="6"/>
      <c r="C511" s="32">
        <v>47465.678</v>
      </c>
      <c r="D511" s="32"/>
      <c r="E511">
        <f t="shared" si="88"/>
        <v>-6496.9999895151941</v>
      </c>
      <c r="F511">
        <f t="shared" si="89"/>
        <v>-6497</v>
      </c>
      <c r="G511">
        <f t="shared" si="92"/>
        <v>1.1600001016631722E-5</v>
      </c>
      <c r="I511">
        <f t="shared" si="94"/>
        <v>1.1600001016631722E-5</v>
      </c>
      <c r="P511" s="11">
        <f t="shared" si="90"/>
        <v>-2.3875116312405513E-3</v>
      </c>
      <c r="Q511" s="2">
        <f t="shared" si="91"/>
        <v>32447.178</v>
      </c>
      <c r="R511">
        <f t="shared" si="93"/>
        <v>5.7557366240317253E-6</v>
      </c>
      <c r="S511" s="6">
        <f t="shared" si="95"/>
        <v>0.1</v>
      </c>
    </row>
    <row r="512" spans="1:41" ht="12.95" customHeight="1" x14ac:dyDescent="0.2">
      <c r="A512" s="17" t="s">
        <v>366</v>
      </c>
      <c r="B512" s="6"/>
      <c r="C512" s="32">
        <v>47492.241000000002</v>
      </c>
      <c r="D512" s="32"/>
      <c r="E512">
        <f t="shared" si="88"/>
        <v>-6472.990686237823</v>
      </c>
      <c r="F512">
        <f t="shared" si="89"/>
        <v>-6473</v>
      </c>
      <c r="G512">
        <f t="shared" si="92"/>
        <v>1.0304399998858571E-2</v>
      </c>
      <c r="I512">
        <f t="shared" si="94"/>
        <v>1.0304399998858571E-2</v>
      </c>
      <c r="P512" s="11">
        <f t="shared" si="90"/>
        <v>-2.3695072263550925E-3</v>
      </c>
      <c r="Q512" s="2">
        <f t="shared" si="91"/>
        <v>32473.741000000002</v>
      </c>
      <c r="R512">
        <f t="shared" si="93"/>
        <v>1.606279243533231E-4</v>
      </c>
      <c r="S512" s="6">
        <f t="shared" si="95"/>
        <v>0.1</v>
      </c>
    </row>
    <row r="513" spans="1:41" ht="12.95" customHeight="1" x14ac:dyDescent="0.2">
      <c r="A513" s="17" t="s">
        <v>366</v>
      </c>
      <c r="B513" s="6"/>
      <c r="C513" s="32">
        <v>47506.625</v>
      </c>
      <c r="D513" s="32"/>
      <c r="E513">
        <f t="shared" si="88"/>
        <v>-6459.9895260397416</v>
      </c>
      <c r="F513">
        <f t="shared" si="89"/>
        <v>-6460</v>
      </c>
      <c r="G513">
        <f t="shared" si="92"/>
        <v>1.1588000001211185E-2</v>
      </c>
      <c r="I513">
        <f t="shared" si="94"/>
        <v>1.1588000001211185E-2</v>
      </c>
      <c r="P513" s="11">
        <f t="shared" si="90"/>
        <v>-2.3597832673171114E-3</v>
      </c>
      <c r="Q513" s="2">
        <f t="shared" si="91"/>
        <v>32488.125</v>
      </c>
      <c r="R513">
        <f t="shared" si="93"/>
        <v>1.9454065810583791E-4</v>
      </c>
      <c r="S513" s="6">
        <f t="shared" si="95"/>
        <v>0.1</v>
      </c>
    </row>
    <row r="514" spans="1:41" ht="12.95" customHeight="1" x14ac:dyDescent="0.2">
      <c r="A514" s="17" t="s">
        <v>265</v>
      </c>
      <c r="B514" s="6"/>
      <c r="C514" s="32">
        <v>47702.451999999997</v>
      </c>
      <c r="D514" s="32"/>
      <c r="E514">
        <f t="shared" si="88"/>
        <v>-6282.9888170498898</v>
      </c>
      <c r="F514">
        <f t="shared" si="89"/>
        <v>-6283</v>
      </c>
      <c r="G514">
        <f t="shared" si="92"/>
        <v>1.2372399993182626E-2</v>
      </c>
      <c r="I514">
        <f t="shared" si="94"/>
        <v>1.2372399993182626E-2</v>
      </c>
      <c r="P514" s="11">
        <f t="shared" si="90"/>
        <v>-2.2293753469588783E-3</v>
      </c>
      <c r="Q514" s="2">
        <f t="shared" si="91"/>
        <v>32683.951999999997</v>
      </c>
      <c r="R514">
        <f t="shared" si="93"/>
        <v>2.1321184308396455E-4</v>
      </c>
      <c r="S514" s="6">
        <f t="shared" si="95"/>
        <v>0.1</v>
      </c>
      <c r="AJ514" t="s">
        <v>193</v>
      </c>
      <c r="AK514">
        <v>7</v>
      </c>
      <c r="AM514" t="s">
        <v>177</v>
      </c>
      <c r="AO514" t="s">
        <v>164</v>
      </c>
    </row>
    <row r="515" spans="1:41" ht="12.95" customHeight="1" x14ac:dyDescent="0.2">
      <c r="A515" s="17" t="s">
        <v>266</v>
      </c>
      <c r="B515" s="6"/>
      <c r="C515" s="32">
        <v>47713.510499999997</v>
      </c>
      <c r="D515" s="32"/>
      <c r="E515">
        <f t="shared" si="88"/>
        <v>-6272.9934520575025</v>
      </c>
      <c r="F515">
        <f t="shared" si="89"/>
        <v>-6273</v>
      </c>
      <c r="G515">
        <f t="shared" si="92"/>
        <v>7.2443999961251393E-3</v>
      </c>
      <c r="J515">
        <f>G515</f>
        <v>7.2443999961251393E-3</v>
      </c>
      <c r="P515" s="11">
        <f t="shared" si="90"/>
        <v>-2.2221181842269409E-3</v>
      </c>
      <c r="Q515" s="2">
        <f t="shared" si="91"/>
        <v>32695.010499999997</v>
      </c>
      <c r="R515">
        <f t="shared" si="93"/>
        <v>8.9614966458936466E-5</v>
      </c>
      <c r="S515" s="6">
        <f>S$17</f>
        <v>1</v>
      </c>
      <c r="AJ515" t="s">
        <v>241</v>
      </c>
      <c r="AO515" t="s">
        <v>197</v>
      </c>
    </row>
    <row r="516" spans="1:41" ht="12.95" customHeight="1" x14ac:dyDescent="0.2">
      <c r="A516" s="20" t="s">
        <v>266</v>
      </c>
      <c r="B516" s="16" t="s">
        <v>363</v>
      </c>
      <c r="C516" s="33">
        <v>47713.51051</v>
      </c>
      <c r="D516" s="33">
        <v>5.6999999999999998E-4</v>
      </c>
      <c r="E516">
        <f t="shared" si="88"/>
        <v>-6272.9934430188732</v>
      </c>
      <c r="F516">
        <f t="shared" si="89"/>
        <v>-6273</v>
      </c>
      <c r="G516">
        <f t="shared" si="92"/>
        <v>7.2543999995104969E-3</v>
      </c>
      <c r="J516">
        <f>G516</f>
        <v>7.2543999995104969E-3</v>
      </c>
      <c r="P516" s="11">
        <f t="shared" si="90"/>
        <v>-2.2221181842269409E-3</v>
      </c>
      <c r="Q516" s="2">
        <f t="shared" si="91"/>
        <v>32695.01051</v>
      </c>
      <c r="R516">
        <f t="shared" si="93"/>
        <v>8.9804396886706316E-5</v>
      </c>
      <c r="S516" s="6">
        <f>S$17</f>
        <v>1</v>
      </c>
    </row>
    <row r="517" spans="1:41" ht="12.95" customHeight="1" x14ac:dyDescent="0.2">
      <c r="A517" s="27" t="s">
        <v>1690</v>
      </c>
      <c r="B517" s="6" t="s">
        <v>363</v>
      </c>
      <c r="C517" s="32">
        <v>47734.527999999998</v>
      </c>
      <c r="D517" s="32" t="s">
        <v>391</v>
      </c>
      <c r="E517" s="17">
        <f t="shared" si="88"/>
        <v>-6253.9965190442072</v>
      </c>
      <c r="F517">
        <f t="shared" si="89"/>
        <v>-6254</v>
      </c>
      <c r="G517">
        <f t="shared" si="92"/>
        <v>3.851199995551724E-3</v>
      </c>
      <c r="I517">
        <f t="shared" ref="I517:I526" si="96">G517</f>
        <v>3.851199995551724E-3</v>
      </c>
      <c r="P517" s="11">
        <f t="shared" si="90"/>
        <v>-2.2083621389548573E-3</v>
      </c>
      <c r="Q517" s="2">
        <f t="shared" si="91"/>
        <v>32716.027999999998</v>
      </c>
      <c r="R517">
        <f t="shared" si="93"/>
        <v>3.6718293261945953E-5</v>
      </c>
      <c r="S517" s="6">
        <f t="shared" ref="S517:S526" si="97">S$16</f>
        <v>0.1</v>
      </c>
    </row>
    <row r="518" spans="1:41" ht="12.95" customHeight="1" x14ac:dyDescent="0.2">
      <c r="A518" s="17" t="s">
        <v>265</v>
      </c>
      <c r="B518" s="6"/>
      <c r="C518" s="32">
        <v>47743.387999999999</v>
      </c>
      <c r="D518" s="32"/>
      <c r="E518">
        <f t="shared" si="88"/>
        <v>-6245.9882960634632</v>
      </c>
      <c r="F518">
        <f t="shared" si="89"/>
        <v>-6246</v>
      </c>
      <c r="G518">
        <f t="shared" si="92"/>
        <v>1.2948799994774163E-2</v>
      </c>
      <c r="I518">
        <f t="shared" si="96"/>
        <v>1.2948799994774163E-2</v>
      </c>
      <c r="P518" s="11">
        <f t="shared" si="90"/>
        <v>-2.2025828854218147E-3</v>
      </c>
      <c r="Q518" s="2">
        <f t="shared" si="91"/>
        <v>32724.887999999999</v>
      </c>
      <c r="R518">
        <f t="shared" si="93"/>
        <v>2.2956440318229574E-4</v>
      </c>
      <c r="S518" s="6">
        <f t="shared" si="97"/>
        <v>0.1</v>
      </c>
      <c r="AJ518" t="s">
        <v>193</v>
      </c>
      <c r="AK518">
        <v>8</v>
      </c>
      <c r="AM518" t="s">
        <v>177</v>
      </c>
      <c r="AO518" t="s">
        <v>164</v>
      </c>
    </row>
    <row r="519" spans="1:41" ht="12.95" customHeight="1" x14ac:dyDescent="0.2">
      <c r="A519" s="17" t="s">
        <v>267</v>
      </c>
      <c r="B519" s="6"/>
      <c r="C519" s="32">
        <v>47743.39</v>
      </c>
      <c r="D519" s="32"/>
      <c r="E519">
        <f t="shared" si="88"/>
        <v>-6245.9864883381852</v>
      </c>
      <c r="F519">
        <f t="shared" si="89"/>
        <v>-6246</v>
      </c>
      <c r="G519">
        <f t="shared" si="92"/>
        <v>1.4948799995181616E-2</v>
      </c>
      <c r="I519">
        <f t="shared" si="96"/>
        <v>1.4948799995181616E-2</v>
      </c>
      <c r="P519" s="11">
        <f t="shared" si="90"/>
        <v>-2.2025828854218147E-3</v>
      </c>
      <c r="Q519" s="2">
        <f t="shared" si="91"/>
        <v>32724.89</v>
      </c>
      <c r="R519">
        <f t="shared" si="93"/>
        <v>2.9416993471705641E-4</v>
      </c>
      <c r="S519" s="6">
        <f t="shared" si="97"/>
        <v>0.1</v>
      </c>
      <c r="AJ519" t="s">
        <v>193</v>
      </c>
      <c r="AK519">
        <v>9</v>
      </c>
      <c r="AM519" t="s">
        <v>257</v>
      </c>
      <c r="AO519" t="s">
        <v>164</v>
      </c>
    </row>
    <row r="520" spans="1:41" ht="12.95" customHeight="1" x14ac:dyDescent="0.2">
      <c r="A520" s="17" t="s">
        <v>265</v>
      </c>
      <c r="B520" s="6"/>
      <c r="C520" s="32">
        <v>47775.466999999997</v>
      </c>
      <c r="D520" s="32"/>
      <c r="E520">
        <f t="shared" si="88"/>
        <v>-6216.9932864698667</v>
      </c>
      <c r="F520">
        <f t="shared" si="89"/>
        <v>-6217</v>
      </c>
      <c r="G520">
        <f t="shared" si="92"/>
        <v>7.4275999941164628E-3</v>
      </c>
      <c r="I520">
        <f t="shared" si="96"/>
        <v>7.4275999941164628E-3</v>
      </c>
      <c r="P520" s="11">
        <f t="shared" si="90"/>
        <v>-2.1816965053112741E-3</v>
      </c>
      <c r="Q520" s="2">
        <f t="shared" si="91"/>
        <v>32756.966999999997</v>
      </c>
      <c r="R520">
        <f t="shared" si="93"/>
        <v>9.2338579213914159E-5</v>
      </c>
      <c r="S520" s="6">
        <f t="shared" si="97"/>
        <v>0.1</v>
      </c>
      <c r="AJ520" t="s">
        <v>193</v>
      </c>
      <c r="AK520">
        <v>6</v>
      </c>
      <c r="AM520" t="s">
        <v>177</v>
      </c>
      <c r="AO520" t="s">
        <v>164</v>
      </c>
    </row>
    <row r="521" spans="1:41" ht="12.95" customHeight="1" x14ac:dyDescent="0.2">
      <c r="A521" s="17" t="s">
        <v>366</v>
      </c>
      <c r="B521" s="6"/>
      <c r="C521" s="32">
        <v>47777.677000000003</v>
      </c>
      <c r="D521" s="32"/>
      <c r="E521">
        <f t="shared" si="88"/>
        <v>-6214.9957500378696</v>
      </c>
      <c r="F521">
        <f t="shared" si="89"/>
        <v>-6215</v>
      </c>
      <c r="G521">
        <f t="shared" si="92"/>
        <v>4.7019999983604066E-3</v>
      </c>
      <c r="I521">
        <f t="shared" si="96"/>
        <v>4.7019999983604066E-3</v>
      </c>
      <c r="P521" s="11">
        <f t="shared" si="90"/>
        <v>-2.1802597294832389E-3</v>
      </c>
      <c r="Q521" s="2">
        <f t="shared" si="91"/>
        <v>32759.177000000003</v>
      </c>
      <c r="R521">
        <f t="shared" si="93"/>
        <v>4.7365498961498493E-5</v>
      </c>
      <c r="S521" s="6">
        <f t="shared" si="97"/>
        <v>0.1</v>
      </c>
    </row>
    <row r="522" spans="1:41" ht="12.95" customHeight="1" x14ac:dyDescent="0.2">
      <c r="A522" s="17" t="s">
        <v>268</v>
      </c>
      <c r="B522" s="6"/>
      <c r="C522" s="32">
        <v>47805.339</v>
      </c>
      <c r="D522" s="32"/>
      <c r="E522">
        <f t="shared" si="88"/>
        <v>-6189.9931017203407</v>
      </c>
      <c r="F522">
        <f t="shared" si="89"/>
        <v>-6190</v>
      </c>
      <c r="G522">
        <f t="shared" si="92"/>
        <v>7.6320000007399358E-3</v>
      </c>
      <c r="I522">
        <f t="shared" si="96"/>
        <v>7.6320000007399358E-3</v>
      </c>
      <c r="P522" s="11">
        <f t="shared" si="90"/>
        <v>-2.1623399239105679E-3</v>
      </c>
      <c r="Q522" s="2">
        <f t="shared" si="91"/>
        <v>32786.839</v>
      </c>
      <c r="R522">
        <f t="shared" si="93"/>
        <v>9.5929094559602847E-5</v>
      </c>
      <c r="S522" s="6">
        <f t="shared" si="97"/>
        <v>0.1</v>
      </c>
      <c r="AJ522" t="s">
        <v>193</v>
      </c>
      <c r="AO522" t="s">
        <v>197</v>
      </c>
    </row>
    <row r="523" spans="1:41" ht="12.95" customHeight="1" x14ac:dyDescent="0.2">
      <c r="A523" s="17" t="s">
        <v>267</v>
      </c>
      <c r="B523" s="6"/>
      <c r="C523" s="32">
        <v>47815.296000000002</v>
      </c>
      <c r="D523" s="32"/>
      <c r="E523">
        <f t="shared" si="88"/>
        <v>-6180.9933414247107</v>
      </c>
      <c r="F523">
        <f t="shared" si="89"/>
        <v>-6181</v>
      </c>
      <c r="G523">
        <f t="shared" si="92"/>
        <v>7.3668000040925108E-3</v>
      </c>
      <c r="I523">
        <f t="shared" si="96"/>
        <v>7.3668000040925108E-3</v>
      </c>
      <c r="P523" s="11">
        <f t="shared" si="90"/>
        <v>-2.1559068784036631E-3</v>
      </c>
      <c r="Q523" s="2">
        <f t="shared" si="91"/>
        <v>32796.796000000002</v>
      </c>
      <c r="R523">
        <f t="shared" si="93"/>
        <v>9.0681946369939996E-5</v>
      </c>
      <c r="S523" s="6">
        <f t="shared" si="97"/>
        <v>0.1</v>
      </c>
      <c r="AJ523" t="s">
        <v>193</v>
      </c>
      <c r="AK523">
        <v>6</v>
      </c>
      <c r="AM523" t="s">
        <v>177</v>
      </c>
      <c r="AO523" t="s">
        <v>164</v>
      </c>
    </row>
    <row r="524" spans="1:41" ht="12.95" customHeight="1" x14ac:dyDescent="0.2">
      <c r="A524" s="17" t="s">
        <v>267</v>
      </c>
      <c r="B524" s="6"/>
      <c r="C524" s="32">
        <v>47846.275000000001</v>
      </c>
      <c r="D524" s="32"/>
      <c r="E524">
        <f t="shared" si="88"/>
        <v>-6152.9925807339141</v>
      </c>
      <c r="F524">
        <f t="shared" si="89"/>
        <v>-6153</v>
      </c>
      <c r="G524">
        <f t="shared" si="92"/>
        <v>8.2084000023314729E-3</v>
      </c>
      <c r="I524">
        <f t="shared" si="96"/>
        <v>8.2084000023314729E-3</v>
      </c>
      <c r="P524" s="11">
        <f t="shared" si="90"/>
        <v>-2.1359541863077707E-3</v>
      </c>
      <c r="Q524" s="2">
        <f t="shared" si="91"/>
        <v>32827.775000000001</v>
      </c>
      <c r="R524">
        <f t="shared" si="93"/>
        <v>1.0700566358001826E-4</v>
      </c>
      <c r="S524" s="6">
        <f t="shared" si="97"/>
        <v>0.1</v>
      </c>
      <c r="AJ524" t="s">
        <v>193</v>
      </c>
      <c r="AK524">
        <v>9</v>
      </c>
      <c r="AM524" t="s">
        <v>177</v>
      </c>
      <c r="AO524" t="s">
        <v>164</v>
      </c>
    </row>
    <row r="525" spans="1:41" ht="12.95" customHeight="1" x14ac:dyDescent="0.2">
      <c r="A525" s="17" t="s">
        <v>269</v>
      </c>
      <c r="B525" s="6"/>
      <c r="C525" s="32">
        <v>48087.462</v>
      </c>
      <c r="D525" s="32"/>
      <c r="E525">
        <f t="shared" si="88"/>
        <v>-5934.9926624430991</v>
      </c>
      <c r="F525">
        <f t="shared" si="89"/>
        <v>-5935</v>
      </c>
      <c r="G525">
        <f t="shared" si="92"/>
        <v>8.117999997921288E-3</v>
      </c>
      <c r="I525">
        <f t="shared" si="96"/>
        <v>8.117999997921288E-3</v>
      </c>
      <c r="P525" s="11">
        <f t="shared" si="90"/>
        <v>-1.9837776235625861E-3</v>
      </c>
      <c r="Q525" s="2">
        <f t="shared" si="91"/>
        <v>33068.962</v>
      </c>
      <c r="R525">
        <f t="shared" si="93"/>
        <v>1.020459111139124E-4</v>
      </c>
      <c r="S525" s="6">
        <f t="shared" si="97"/>
        <v>0.1</v>
      </c>
      <c r="AJ525" t="s">
        <v>193</v>
      </c>
      <c r="AO525" t="s">
        <v>197</v>
      </c>
    </row>
    <row r="526" spans="1:41" ht="12.95" customHeight="1" x14ac:dyDescent="0.2">
      <c r="A526" s="17" t="s">
        <v>366</v>
      </c>
      <c r="B526" s="6"/>
      <c r="C526" s="32">
        <v>48089.673000000003</v>
      </c>
      <c r="D526" s="32"/>
      <c r="E526">
        <f t="shared" si="88"/>
        <v>-5932.9942221484662</v>
      </c>
      <c r="F526">
        <f t="shared" si="89"/>
        <v>-5933</v>
      </c>
      <c r="G526">
        <f t="shared" si="92"/>
        <v>6.3923999987309799E-3</v>
      </c>
      <c r="I526">
        <f t="shared" si="96"/>
        <v>6.3923999987309799E-3</v>
      </c>
      <c r="P526" s="11">
        <f t="shared" si="90"/>
        <v>-1.9824075121631832E-3</v>
      </c>
      <c r="Q526" s="2">
        <f t="shared" si="91"/>
        <v>33071.173000000003</v>
      </c>
      <c r="R526">
        <f t="shared" si="93"/>
        <v>7.0137400844529291E-5</v>
      </c>
      <c r="S526" s="6">
        <f t="shared" si="97"/>
        <v>0.1</v>
      </c>
    </row>
    <row r="527" spans="1:41" ht="12.95" customHeight="1" x14ac:dyDescent="0.2">
      <c r="A527" s="17" t="s">
        <v>320</v>
      </c>
      <c r="B527" s="6"/>
      <c r="C527" s="32">
        <v>48097.4182</v>
      </c>
      <c r="D527" s="32"/>
      <c r="E527">
        <f t="shared" si="88"/>
        <v>-5925.993625237581</v>
      </c>
      <c r="F527">
        <f t="shared" si="89"/>
        <v>-5926</v>
      </c>
      <c r="G527">
        <f t="shared" si="92"/>
        <v>7.05279999965569E-3</v>
      </c>
      <c r="J527">
        <f>G527</f>
        <v>7.05279999965569E-3</v>
      </c>
      <c r="P527" s="11">
        <f t="shared" si="90"/>
        <v>-1.9776158455445335E-3</v>
      </c>
      <c r="Q527" s="2">
        <f t="shared" si="91"/>
        <v>33078.9182</v>
      </c>
      <c r="R527">
        <f t="shared" si="93"/>
        <v>8.1548410337243282E-5</v>
      </c>
      <c r="S527" s="6">
        <f>S$17</f>
        <v>1</v>
      </c>
    </row>
    <row r="528" spans="1:41" ht="12.95" customHeight="1" x14ac:dyDescent="0.2">
      <c r="A528" s="17" t="s">
        <v>270</v>
      </c>
      <c r="B528" s="6"/>
      <c r="C528" s="32">
        <v>48097.425000000003</v>
      </c>
      <c r="D528" s="32"/>
      <c r="E528">
        <f t="shared" si="88"/>
        <v>-5925.9874789716341</v>
      </c>
      <c r="F528">
        <f t="shared" si="89"/>
        <v>-5926</v>
      </c>
      <c r="G528">
        <f t="shared" si="92"/>
        <v>1.3852800002496224E-2</v>
      </c>
      <c r="I528">
        <f t="shared" ref="I528:I537" si="98">G528</f>
        <v>1.3852800002496224E-2</v>
      </c>
      <c r="P528" s="11">
        <f t="shared" si="90"/>
        <v>-1.9776158455445335E-3</v>
      </c>
      <c r="Q528" s="2">
        <f t="shared" si="91"/>
        <v>33078.925000000003</v>
      </c>
      <c r="R528">
        <f t="shared" si="93"/>
        <v>2.5060206592189993E-4</v>
      </c>
      <c r="S528" s="6">
        <f t="shared" ref="S528:S537" si="99">S$16</f>
        <v>0.1</v>
      </c>
      <c r="AJ528" t="s">
        <v>193</v>
      </c>
      <c r="AO528" t="s">
        <v>197</v>
      </c>
    </row>
    <row r="529" spans="1:41" ht="12.95" customHeight="1" x14ac:dyDescent="0.2">
      <c r="A529" s="17" t="s">
        <v>271</v>
      </c>
      <c r="B529" s="6"/>
      <c r="C529" s="32">
        <v>48107.385999999999</v>
      </c>
      <c r="D529" s="32"/>
      <c r="E529">
        <f t="shared" si="88"/>
        <v>-5916.9841032254544</v>
      </c>
      <c r="F529">
        <f t="shared" si="89"/>
        <v>-5917</v>
      </c>
      <c r="G529">
        <f t="shared" si="92"/>
        <v>1.7587599999387749E-2</v>
      </c>
      <c r="I529">
        <f t="shared" si="98"/>
        <v>1.7587599999387749E-2</v>
      </c>
      <c r="P529" s="11">
        <f t="shared" si="90"/>
        <v>-1.971463641673147E-3</v>
      </c>
      <c r="Q529" s="2">
        <f t="shared" si="91"/>
        <v>33088.885999999999</v>
      </c>
      <c r="R529">
        <f t="shared" si="93"/>
        <v>3.8255697051507037E-4</v>
      </c>
      <c r="S529" s="6">
        <f t="shared" si="99"/>
        <v>0.1</v>
      </c>
      <c r="AJ529" t="s">
        <v>193</v>
      </c>
      <c r="AK529">
        <v>7</v>
      </c>
      <c r="AM529" t="s">
        <v>177</v>
      </c>
      <c r="AO529" t="s">
        <v>164</v>
      </c>
    </row>
    <row r="530" spans="1:41" ht="12.95" customHeight="1" x14ac:dyDescent="0.2">
      <c r="A530" s="17" t="s">
        <v>366</v>
      </c>
      <c r="B530" s="6"/>
      <c r="C530" s="32">
        <v>48130.608999999997</v>
      </c>
      <c r="D530" s="32"/>
      <c r="E530">
        <f t="shared" si="88"/>
        <v>-5895.9937011620459</v>
      </c>
      <c r="F530">
        <f t="shared" si="89"/>
        <v>-5896</v>
      </c>
      <c r="G530">
        <f t="shared" si="92"/>
        <v>6.9687999930465594E-3</v>
      </c>
      <c r="I530">
        <f t="shared" si="98"/>
        <v>6.9687999930465594E-3</v>
      </c>
      <c r="P530" s="11">
        <f t="shared" si="90"/>
        <v>-1.9571457320991651E-3</v>
      </c>
      <c r="Q530" s="2">
        <f t="shared" si="91"/>
        <v>33112.108999999997</v>
      </c>
      <c r="R530">
        <f t="shared" si="93"/>
        <v>7.9672507088247225E-5</v>
      </c>
      <c r="S530" s="6">
        <f t="shared" si="99"/>
        <v>0.1</v>
      </c>
    </row>
    <row r="531" spans="1:41" ht="12.95" customHeight="1" x14ac:dyDescent="0.2">
      <c r="A531" s="17" t="s">
        <v>366</v>
      </c>
      <c r="B531" s="6"/>
      <c r="C531" s="32">
        <v>48151.625999999997</v>
      </c>
      <c r="D531" s="32"/>
      <c r="E531">
        <f t="shared" si="88"/>
        <v>-5876.9972200800721</v>
      </c>
      <c r="F531">
        <f t="shared" si="89"/>
        <v>-5877</v>
      </c>
      <c r="G531">
        <f t="shared" si="92"/>
        <v>3.0755999978282489E-3</v>
      </c>
      <c r="I531">
        <f t="shared" si="98"/>
        <v>3.0755999978282489E-3</v>
      </c>
      <c r="P531" s="11">
        <f t="shared" si="90"/>
        <v>-1.9442363487105888E-3</v>
      </c>
      <c r="Q531" s="2">
        <f t="shared" si="91"/>
        <v>33133.125999999997</v>
      </c>
      <c r="R531">
        <f t="shared" si="93"/>
        <v>2.5198756946032382E-5</v>
      </c>
      <c r="S531" s="6">
        <f t="shared" si="99"/>
        <v>0.1</v>
      </c>
    </row>
    <row r="532" spans="1:41" ht="12.95" customHeight="1" x14ac:dyDescent="0.2">
      <c r="A532" s="17" t="s">
        <v>366</v>
      </c>
      <c r="B532" s="6"/>
      <c r="C532" s="32">
        <v>48161.59</v>
      </c>
      <c r="D532" s="32"/>
      <c r="E532">
        <f t="shared" si="88"/>
        <v>-5867.9911327459713</v>
      </c>
      <c r="F532">
        <f t="shared" si="89"/>
        <v>-5868</v>
      </c>
      <c r="G532">
        <f t="shared" si="92"/>
        <v>9.8103999916929752E-3</v>
      </c>
      <c r="I532">
        <f t="shared" si="98"/>
        <v>9.8103999916929752E-3</v>
      </c>
      <c r="P532" s="11">
        <f t="shared" si="90"/>
        <v>-1.9381362707488249E-3</v>
      </c>
      <c r="Q532" s="2">
        <f t="shared" si="91"/>
        <v>33143.089999999997</v>
      </c>
      <c r="R532">
        <f t="shared" si="93"/>
        <v>1.3802810430990994E-4</v>
      </c>
      <c r="S532" s="6">
        <f t="shared" si="99"/>
        <v>0.1</v>
      </c>
    </row>
    <row r="533" spans="1:41" ht="12.95" customHeight="1" x14ac:dyDescent="0.2">
      <c r="A533" s="17" t="s">
        <v>366</v>
      </c>
      <c r="B533" s="6"/>
      <c r="C533" s="32">
        <v>48412.73</v>
      </c>
      <c r="D533" s="32"/>
      <c r="E533">
        <f t="shared" ref="E533:E596" si="100">+(C533-C$7)/C$8</f>
        <v>-5640.995069610075</v>
      </c>
      <c r="F533">
        <f t="shared" ref="F533:F596" si="101">ROUND(2*E533,0)/2</f>
        <v>-5641</v>
      </c>
      <c r="G533">
        <f t="shared" si="92"/>
        <v>5.4548000043723732E-3</v>
      </c>
      <c r="I533">
        <f t="shared" si="98"/>
        <v>5.4548000043723732E-3</v>
      </c>
      <c r="P533" s="11">
        <f t="shared" ref="P533:P596" si="102">D$11+D$12*F533+D$13*F533^2</f>
        <v>-1.7874448363870313E-3</v>
      </c>
      <c r="Q533" s="2">
        <f t="shared" ref="Q533:Q596" si="103">+C533-15018.5</f>
        <v>33394.230000000003</v>
      </c>
      <c r="R533">
        <f t="shared" si="93"/>
        <v>5.2450110333506221E-5</v>
      </c>
      <c r="S533" s="6">
        <f t="shared" si="99"/>
        <v>0.1</v>
      </c>
    </row>
    <row r="534" spans="1:41" ht="12.95" customHeight="1" x14ac:dyDescent="0.2">
      <c r="A534" s="17" t="s">
        <v>366</v>
      </c>
      <c r="B534" s="6"/>
      <c r="C534" s="32">
        <v>48453.673000000003</v>
      </c>
      <c r="D534" s="32"/>
      <c r="E534">
        <f t="shared" si="100"/>
        <v>-5603.9882215851785</v>
      </c>
      <c r="F534">
        <f t="shared" si="101"/>
        <v>-5604</v>
      </c>
      <c r="G534">
        <f t="shared" si="92"/>
        <v>1.3031200003752019E-2</v>
      </c>
      <c r="I534">
        <f t="shared" si="98"/>
        <v>1.3031200003752019E-2</v>
      </c>
      <c r="P534" s="11">
        <f t="shared" si="102"/>
        <v>-1.7634600820090967E-3</v>
      </c>
      <c r="Q534" s="2">
        <f t="shared" si="103"/>
        <v>33435.173000000003</v>
      </c>
      <c r="R534">
        <f t="shared" si="93"/>
        <v>2.1888196705321312E-4</v>
      </c>
      <c r="S534" s="6">
        <f t="shared" si="99"/>
        <v>0.1</v>
      </c>
    </row>
    <row r="535" spans="1:41" ht="12.95" customHeight="1" x14ac:dyDescent="0.2">
      <c r="A535" s="17" t="s">
        <v>270</v>
      </c>
      <c r="B535" s="6"/>
      <c r="C535" s="32">
        <v>48482.42</v>
      </c>
      <c r="D535" s="32"/>
      <c r="E535">
        <f t="shared" si="100"/>
        <v>-5578.0048823044326</v>
      </c>
      <c r="F535">
        <f t="shared" si="101"/>
        <v>-5578</v>
      </c>
      <c r="G535">
        <f t="shared" si="92"/>
        <v>-5.4016000067349523E-3</v>
      </c>
      <c r="I535">
        <f t="shared" si="98"/>
        <v>-5.4016000067349523E-3</v>
      </c>
      <c r="P535" s="11">
        <f t="shared" si="102"/>
        <v>-1.7467027355447895E-3</v>
      </c>
      <c r="Q535" s="2">
        <f t="shared" si="103"/>
        <v>33463.919999999998</v>
      </c>
      <c r="R535">
        <f t="shared" si="93"/>
        <v>1.3358274062953301E-5</v>
      </c>
      <c r="S535" s="6">
        <f t="shared" si="99"/>
        <v>0.1</v>
      </c>
      <c r="AJ535" t="s">
        <v>193</v>
      </c>
      <c r="AO535" t="s">
        <v>197</v>
      </c>
    </row>
    <row r="536" spans="1:41" ht="12.95" customHeight="1" x14ac:dyDescent="0.2">
      <c r="A536" s="17" t="s">
        <v>270</v>
      </c>
      <c r="B536" s="6"/>
      <c r="C536" s="32">
        <v>48482.425999999999</v>
      </c>
      <c r="D536" s="32"/>
      <c r="E536">
        <f t="shared" si="100"/>
        <v>-5577.9994591285986</v>
      </c>
      <c r="F536">
        <f t="shared" si="101"/>
        <v>-5578</v>
      </c>
      <c r="G536">
        <f t="shared" si="92"/>
        <v>5.9839999448740855E-4</v>
      </c>
      <c r="I536">
        <f t="shared" si="98"/>
        <v>5.9839999448740855E-4</v>
      </c>
      <c r="P536" s="11">
        <f t="shared" si="102"/>
        <v>-1.7467027355447895E-3</v>
      </c>
      <c r="Q536" s="2">
        <f t="shared" si="103"/>
        <v>33463.925999999999</v>
      </c>
      <c r="R536">
        <f t="shared" si="93"/>
        <v>5.4995068144044675E-6</v>
      </c>
      <c r="S536" s="6">
        <f t="shared" si="99"/>
        <v>0.1</v>
      </c>
      <c r="AJ536" t="s">
        <v>193</v>
      </c>
      <c r="AO536" t="s">
        <v>197</v>
      </c>
    </row>
    <row r="537" spans="1:41" ht="12.95" customHeight="1" x14ac:dyDescent="0.2">
      <c r="A537" s="17" t="s">
        <v>270</v>
      </c>
      <c r="B537" s="6"/>
      <c r="C537" s="32">
        <v>48482.432000000001</v>
      </c>
      <c r="D537" s="32"/>
      <c r="E537">
        <f t="shared" si="100"/>
        <v>-5577.9940359527636</v>
      </c>
      <c r="F537">
        <f t="shared" si="101"/>
        <v>-5578</v>
      </c>
      <c r="G537">
        <f t="shared" si="92"/>
        <v>6.5983999957097694E-3</v>
      </c>
      <c r="I537">
        <f t="shared" si="98"/>
        <v>6.5983999957097694E-3</v>
      </c>
      <c r="P537" s="11">
        <f t="shared" si="102"/>
        <v>-1.7467027355447895E-3</v>
      </c>
      <c r="Q537" s="2">
        <f t="shared" si="103"/>
        <v>33463.932000000001</v>
      </c>
      <c r="R537">
        <f t="shared" si="93"/>
        <v>6.964073959519229E-5</v>
      </c>
      <c r="S537" s="6">
        <f t="shared" si="99"/>
        <v>0.1</v>
      </c>
      <c r="AJ537" t="s">
        <v>193</v>
      </c>
      <c r="AO537" t="s">
        <v>197</v>
      </c>
    </row>
    <row r="538" spans="1:41" ht="12.95" customHeight="1" x14ac:dyDescent="0.2">
      <c r="A538" s="17" t="s">
        <v>319</v>
      </c>
      <c r="B538" s="6"/>
      <c r="C538" s="32">
        <v>48482.432500000003</v>
      </c>
      <c r="D538" s="32"/>
      <c r="E538">
        <f t="shared" si="100"/>
        <v>-5577.993584021443</v>
      </c>
      <c r="F538">
        <f t="shared" si="101"/>
        <v>-5578</v>
      </c>
      <c r="G538">
        <f t="shared" si="92"/>
        <v>7.0983999976306222E-3</v>
      </c>
      <c r="J538">
        <f>G538</f>
        <v>7.0983999976306222E-3</v>
      </c>
      <c r="P538" s="11">
        <f t="shared" si="102"/>
        <v>-1.7467027355447895E-3</v>
      </c>
      <c r="Q538" s="2">
        <f t="shared" si="103"/>
        <v>33463.932500000003</v>
      </c>
      <c r="R538">
        <f t="shared" si="93"/>
        <v>7.8235842360427138E-5</v>
      </c>
      <c r="S538" s="6">
        <f>S$17</f>
        <v>1</v>
      </c>
    </row>
    <row r="539" spans="1:41" ht="12.95" customHeight="1" x14ac:dyDescent="0.2">
      <c r="A539" s="17" t="s">
        <v>270</v>
      </c>
      <c r="B539" s="6"/>
      <c r="C539" s="32">
        <v>48482.44</v>
      </c>
      <c r="D539" s="32"/>
      <c r="E539">
        <f t="shared" si="100"/>
        <v>-5577.9868050516507</v>
      </c>
      <c r="F539">
        <f t="shared" si="101"/>
        <v>-5578</v>
      </c>
      <c r="G539">
        <f t="shared" si="92"/>
        <v>1.4598399997339584E-2</v>
      </c>
      <c r="I539">
        <f t="shared" ref="I539:I570" si="104">G539</f>
        <v>1.4598399997339584E-2</v>
      </c>
      <c r="P539" s="11">
        <f t="shared" si="102"/>
        <v>-1.7467027355447895E-3</v>
      </c>
      <c r="Q539" s="2">
        <f t="shared" si="103"/>
        <v>33463.94</v>
      </c>
      <c r="R539">
        <f t="shared" si="93"/>
        <v>2.6716238334854425E-4</v>
      </c>
      <c r="S539" s="6">
        <f t="shared" ref="S539:S570" si="105">S$16</f>
        <v>0.1</v>
      </c>
      <c r="AJ539" t="s">
        <v>193</v>
      </c>
      <c r="AO539" t="s">
        <v>197</v>
      </c>
    </row>
    <row r="540" spans="1:41" ht="12.95" customHeight="1" x14ac:dyDescent="0.2">
      <c r="A540" s="17" t="s">
        <v>366</v>
      </c>
      <c r="B540" s="6"/>
      <c r="C540" s="32">
        <v>48484.646999999997</v>
      </c>
      <c r="D540" s="32"/>
      <c r="E540">
        <f t="shared" si="100"/>
        <v>-5575.991980207581</v>
      </c>
      <c r="F540">
        <f t="shared" si="101"/>
        <v>-5576</v>
      </c>
      <c r="G540">
        <f t="shared" si="92"/>
        <v>8.8727999973343685E-3</v>
      </c>
      <c r="I540">
        <f t="shared" si="104"/>
        <v>8.8727999973343685E-3</v>
      </c>
      <c r="P540" s="11">
        <f t="shared" si="102"/>
        <v>-1.7454170184752526E-3</v>
      </c>
      <c r="Q540" s="2">
        <f t="shared" si="103"/>
        <v>33466.146999999997</v>
      </c>
      <c r="R540">
        <f t="shared" si="93"/>
        <v>1.1274653259482895E-4</v>
      </c>
      <c r="S540" s="6">
        <f t="shared" si="105"/>
        <v>0.1</v>
      </c>
    </row>
    <row r="541" spans="1:41" ht="12.95" customHeight="1" x14ac:dyDescent="0.2">
      <c r="A541" s="17" t="s">
        <v>270</v>
      </c>
      <c r="B541" s="6"/>
      <c r="C541" s="32">
        <v>48503.457000000002</v>
      </c>
      <c r="D541" s="32"/>
      <c r="E541">
        <f t="shared" si="100"/>
        <v>-5558.9903239696769</v>
      </c>
      <c r="F541">
        <f t="shared" si="101"/>
        <v>-5559</v>
      </c>
      <c r="G541">
        <f t="shared" si="92"/>
        <v>1.0705200002121273E-2</v>
      </c>
      <c r="I541">
        <f t="shared" si="104"/>
        <v>1.0705200002121273E-2</v>
      </c>
      <c r="P541" s="11">
        <f t="shared" si="102"/>
        <v>-1.734507512577846E-3</v>
      </c>
      <c r="Q541" s="2">
        <f t="shared" si="103"/>
        <v>33484.957000000002</v>
      </c>
      <c r="R541">
        <f t="shared" si="93"/>
        <v>1.5474632305126175E-4</v>
      </c>
      <c r="S541" s="6">
        <f t="shared" si="105"/>
        <v>0.1</v>
      </c>
      <c r="AJ541" t="s">
        <v>193</v>
      </c>
      <c r="AO541" t="s">
        <v>197</v>
      </c>
    </row>
    <row r="542" spans="1:41" ht="12.95" customHeight="1" x14ac:dyDescent="0.2">
      <c r="A542" s="17" t="s">
        <v>272</v>
      </c>
      <c r="B542" s="6"/>
      <c r="C542" s="32">
        <v>48503.462</v>
      </c>
      <c r="D542" s="32">
        <v>6.0000000000000001E-3</v>
      </c>
      <c r="E542">
        <f t="shared" si="100"/>
        <v>-5558.985804656485</v>
      </c>
      <c r="F542">
        <f t="shared" si="101"/>
        <v>-5559</v>
      </c>
      <c r="G542">
        <f t="shared" si="92"/>
        <v>1.5705199999501929E-2</v>
      </c>
      <c r="I542">
        <f t="shared" si="104"/>
        <v>1.5705199999501929E-2</v>
      </c>
      <c r="P542" s="11">
        <f t="shared" si="102"/>
        <v>-1.734507512577846E-3</v>
      </c>
      <c r="Q542" s="2">
        <f t="shared" si="103"/>
        <v>33484.962</v>
      </c>
      <c r="R542">
        <f t="shared" si="93"/>
        <v>3.0414339810689168E-4</v>
      </c>
      <c r="S542" s="6">
        <f t="shared" si="105"/>
        <v>0.1</v>
      </c>
      <c r="AJ542" t="s">
        <v>193</v>
      </c>
      <c r="AK542">
        <v>5</v>
      </c>
      <c r="AM542" t="s">
        <v>177</v>
      </c>
      <c r="AO542" t="s">
        <v>164</v>
      </c>
    </row>
    <row r="543" spans="1:41" ht="12.95" customHeight="1" x14ac:dyDescent="0.2">
      <c r="A543" s="17" t="s">
        <v>270</v>
      </c>
      <c r="B543" s="6"/>
      <c r="C543" s="32">
        <v>48503.464999999997</v>
      </c>
      <c r="D543" s="32"/>
      <c r="E543">
        <f t="shared" si="100"/>
        <v>-5558.9830930685712</v>
      </c>
      <c r="F543">
        <f t="shared" si="101"/>
        <v>-5559</v>
      </c>
      <c r="G543">
        <f t="shared" si="92"/>
        <v>1.870519999647513E-2</v>
      </c>
      <c r="I543">
        <f t="shared" si="104"/>
        <v>1.870519999647513E-2</v>
      </c>
      <c r="P543" s="11">
        <f t="shared" si="102"/>
        <v>-1.734507512577846E-3</v>
      </c>
      <c r="Q543" s="2">
        <f t="shared" si="103"/>
        <v>33484.964999999997</v>
      </c>
      <c r="R543">
        <f t="shared" si="93"/>
        <v>4.1778164305563656E-4</v>
      </c>
      <c r="S543" s="6">
        <f t="shared" si="105"/>
        <v>0.1</v>
      </c>
      <c r="AJ543" t="s">
        <v>193</v>
      </c>
      <c r="AO543" t="s">
        <v>197</v>
      </c>
    </row>
    <row r="544" spans="1:41" ht="12.95" customHeight="1" x14ac:dyDescent="0.2">
      <c r="A544" s="17" t="s">
        <v>365</v>
      </c>
      <c r="B544" s="6"/>
      <c r="C544" s="32">
        <v>48505.67</v>
      </c>
      <c r="D544" s="32"/>
      <c r="E544">
        <f t="shared" si="100"/>
        <v>-5556.9900759497723</v>
      </c>
      <c r="F544">
        <f t="shared" si="101"/>
        <v>-5557</v>
      </c>
      <c r="G544">
        <f t="shared" si="92"/>
        <v>1.0979599996062461E-2</v>
      </c>
      <c r="I544">
        <f t="shared" si="104"/>
        <v>1.0979599996062461E-2</v>
      </c>
      <c r="P544" s="11">
        <f t="shared" si="102"/>
        <v>-1.7332262870832875E-3</v>
      </c>
      <c r="Q544" s="2">
        <f t="shared" si="103"/>
        <v>33487.17</v>
      </c>
      <c r="R544">
        <f t="shared" si="93"/>
        <v>1.6161595210544133E-4</v>
      </c>
      <c r="S544" s="6">
        <f t="shared" si="105"/>
        <v>0.1</v>
      </c>
    </row>
    <row r="545" spans="1:41" ht="12.95" customHeight="1" x14ac:dyDescent="0.2">
      <c r="A545" s="17" t="s">
        <v>366</v>
      </c>
      <c r="B545" s="6"/>
      <c r="C545" s="32">
        <v>48506.775000000001</v>
      </c>
      <c r="D545" s="32"/>
      <c r="E545">
        <f t="shared" si="100"/>
        <v>-5555.9913077337742</v>
      </c>
      <c r="F545">
        <f t="shared" si="101"/>
        <v>-5556</v>
      </c>
      <c r="G545">
        <f t="shared" si="92"/>
        <v>9.616800001822412E-3</v>
      </c>
      <c r="I545">
        <f t="shared" si="104"/>
        <v>9.616800001822412E-3</v>
      </c>
      <c r="P545" s="11">
        <f t="shared" si="102"/>
        <v>-1.7325858516350208E-3</v>
      </c>
      <c r="Q545" s="2">
        <f t="shared" si="103"/>
        <v>33488.275000000001</v>
      </c>
      <c r="R545">
        <f t="shared" si="93"/>
        <v>1.288085592506597E-4</v>
      </c>
      <c r="S545" s="6">
        <f t="shared" si="105"/>
        <v>0.1</v>
      </c>
    </row>
    <row r="546" spans="1:41" ht="12.95" customHeight="1" x14ac:dyDescent="0.2">
      <c r="A546" s="17" t="s">
        <v>273</v>
      </c>
      <c r="B546" s="6"/>
      <c r="C546" s="32">
        <v>48513.413</v>
      </c>
      <c r="D546" s="32"/>
      <c r="E546">
        <f t="shared" si="100"/>
        <v>-5549.991467536689</v>
      </c>
      <c r="F546">
        <f t="shared" si="101"/>
        <v>-5550</v>
      </c>
      <c r="G546">
        <f t="shared" si="92"/>
        <v>9.4400000016321428E-3</v>
      </c>
      <c r="I546">
        <f t="shared" si="104"/>
        <v>9.4400000016321428E-3</v>
      </c>
      <c r="P546" s="11">
        <f t="shared" si="102"/>
        <v>-1.728745721131592E-3</v>
      </c>
      <c r="Q546" s="2">
        <f t="shared" si="103"/>
        <v>33494.913</v>
      </c>
      <c r="R546">
        <f t="shared" si="93"/>
        <v>1.2474088101975322E-4</v>
      </c>
      <c r="S546" s="6">
        <f t="shared" si="105"/>
        <v>0.1</v>
      </c>
      <c r="AJ546" t="s">
        <v>193</v>
      </c>
      <c r="AO546" t="s">
        <v>197</v>
      </c>
    </row>
    <row r="547" spans="1:41" ht="12.95" customHeight="1" x14ac:dyDescent="0.2">
      <c r="A547" s="17" t="s">
        <v>272</v>
      </c>
      <c r="B547" s="6"/>
      <c r="C547" s="32">
        <v>48533.324500000002</v>
      </c>
      <c r="D547" s="32">
        <v>1E-3</v>
      </c>
      <c r="E547">
        <f t="shared" si="100"/>
        <v>-5531.9942066020285</v>
      </c>
      <c r="F547">
        <f t="shared" si="101"/>
        <v>-5532</v>
      </c>
      <c r="G547">
        <f t="shared" si="92"/>
        <v>6.4095999987330288E-3</v>
      </c>
      <c r="I547">
        <f t="shared" si="104"/>
        <v>6.4095999987330288E-3</v>
      </c>
      <c r="P547" s="11">
        <f t="shared" si="102"/>
        <v>-1.7172508606790801E-3</v>
      </c>
      <c r="Q547" s="2">
        <f t="shared" si="103"/>
        <v>33514.824500000002</v>
      </c>
      <c r="R547">
        <f t="shared" si="93"/>
        <v>6.6045704891127329E-5</v>
      </c>
      <c r="S547" s="6">
        <f t="shared" si="105"/>
        <v>0.1</v>
      </c>
      <c r="AJ547" t="s">
        <v>241</v>
      </c>
      <c r="AK547">
        <v>20</v>
      </c>
      <c r="AM547" t="s">
        <v>274</v>
      </c>
      <c r="AO547" t="s">
        <v>164</v>
      </c>
    </row>
    <row r="548" spans="1:41" ht="12.95" customHeight="1" x14ac:dyDescent="0.2">
      <c r="A548" s="17" t="s">
        <v>272</v>
      </c>
      <c r="B548" s="6"/>
      <c r="C548" s="32">
        <v>48533.33</v>
      </c>
      <c r="D548" s="32">
        <v>5.0000000000000001E-3</v>
      </c>
      <c r="E548">
        <f t="shared" si="100"/>
        <v>-5531.9892353575151</v>
      </c>
      <c r="F548">
        <f t="shared" si="101"/>
        <v>-5532</v>
      </c>
      <c r="G548">
        <f t="shared" si="92"/>
        <v>1.1909599998034537E-2</v>
      </c>
      <c r="I548">
        <f t="shared" si="104"/>
        <v>1.1909599998034537E-2</v>
      </c>
      <c r="P548" s="11">
        <f t="shared" si="102"/>
        <v>-1.7172508606790801E-3</v>
      </c>
      <c r="Q548" s="2">
        <f t="shared" si="103"/>
        <v>33514.83</v>
      </c>
      <c r="R548">
        <f t="shared" si="93"/>
        <v>1.8569106432562405E-4</v>
      </c>
      <c r="S548" s="6">
        <f t="shared" si="105"/>
        <v>0.1</v>
      </c>
      <c r="AJ548" t="s">
        <v>193</v>
      </c>
      <c r="AK548">
        <v>9</v>
      </c>
      <c r="AM548" t="s">
        <v>177</v>
      </c>
      <c r="AO548" t="s">
        <v>164</v>
      </c>
    </row>
    <row r="549" spans="1:41" ht="12.95" customHeight="1" x14ac:dyDescent="0.2">
      <c r="A549" s="17" t="s">
        <v>270</v>
      </c>
      <c r="B549" s="6"/>
      <c r="C549" s="32">
        <v>48825.41</v>
      </c>
      <c r="D549" s="32"/>
      <c r="E549">
        <f t="shared" si="100"/>
        <v>-5267.9890357846425</v>
      </c>
      <c r="F549">
        <f t="shared" si="101"/>
        <v>-5268</v>
      </c>
      <c r="G549">
        <f t="shared" si="92"/>
        <v>1.2130400005844422E-2</v>
      </c>
      <c r="I549">
        <f t="shared" si="104"/>
        <v>1.2130400005844422E-2</v>
      </c>
      <c r="P549" s="11">
        <f t="shared" si="102"/>
        <v>-1.5530594263320195E-3</v>
      </c>
      <c r="Q549" s="2">
        <f t="shared" si="103"/>
        <v>33806.910000000003</v>
      </c>
      <c r="R549">
        <f t="shared" si="93"/>
        <v>1.8723706203201839E-4</v>
      </c>
      <c r="S549" s="6">
        <f t="shared" si="105"/>
        <v>0.1</v>
      </c>
      <c r="AJ549" t="s">
        <v>193</v>
      </c>
      <c r="AO549" t="s">
        <v>197</v>
      </c>
    </row>
    <row r="550" spans="1:41" ht="12.95" customHeight="1" x14ac:dyDescent="0.2">
      <c r="A550" s="17" t="s">
        <v>270</v>
      </c>
      <c r="B550" s="6"/>
      <c r="C550" s="32">
        <v>48825.417999999998</v>
      </c>
      <c r="D550" s="32"/>
      <c r="E550">
        <f t="shared" si="100"/>
        <v>-5267.9818048835368</v>
      </c>
      <c r="F550">
        <f t="shared" si="101"/>
        <v>-5268</v>
      </c>
      <c r="G550">
        <f t="shared" si="92"/>
        <v>2.0130400000198279E-2</v>
      </c>
      <c r="I550">
        <f t="shared" si="104"/>
        <v>2.0130400000198279E-2</v>
      </c>
      <c r="P550" s="11">
        <f t="shared" si="102"/>
        <v>-1.5530594263320195E-3</v>
      </c>
      <c r="Q550" s="2">
        <f t="shared" si="103"/>
        <v>33806.917999999998</v>
      </c>
      <c r="R550">
        <f t="shared" si="93"/>
        <v>4.7017241270198569E-4</v>
      </c>
      <c r="S550" s="6">
        <f t="shared" si="105"/>
        <v>0.1</v>
      </c>
      <c r="AJ550" t="s">
        <v>193</v>
      </c>
      <c r="AO550" t="s">
        <v>197</v>
      </c>
    </row>
    <row r="551" spans="1:41" ht="12.95" customHeight="1" x14ac:dyDescent="0.2">
      <c r="A551" s="17" t="s">
        <v>270</v>
      </c>
      <c r="B551" s="6"/>
      <c r="C551" s="32">
        <v>48825.417999999998</v>
      </c>
      <c r="D551" s="32"/>
      <c r="E551">
        <f t="shared" si="100"/>
        <v>-5267.9818048835368</v>
      </c>
      <c r="F551">
        <f t="shared" si="101"/>
        <v>-5268</v>
      </c>
      <c r="G551">
        <f t="shared" si="92"/>
        <v>2.0130400000198279E-2</v>
      </c>
      <c r="I551">
        <f t="shared" si="104"/>
        <v>2.0130400000198279E-2</v>
      </c>
      <c r="P551" s="11">
        <f t="shared" si="102"/>
        <v>-1.5530594263320195E-3</v>
      </c>
      <c r="Q551" s="2">
        <f t="shared" si="103"/>
        <v>33806.917999999998</v>
      </c>
      <c r="R551">
        <f t="shared" si="93"/>
        <v>4.7017241270198569E-4</v>
      </c>
      <c r="S551" s="6">
        <f t="shared" si="105"/>
        <v>0.1</v>
      </c>
      <c r="AJ551" t="s">
        <v>193</v>
      </c>
      <c r="AO551" t="s">
        <v>197</v>
      </c>
    </row>
    <row r="552" spans="1:41" ht="12.95" customHeight="1" x14ac:dyDescent="0.2">
      <c r="A552" s="17" t="s">
        <v>275</v>
      </c>
      <c r="B552" s="6"/>
      <c r="C552" s="32">
        <v>48867.451999999997</v>
      </c>
      <c r="D552" s="32"/>
      <c r="E552">
        <f t="shared" si="100"/>
        <v>-5229.9888427195883</v>
      </c>
      <c r="F552">
        <f t="shared" si="101"/>
        <v>-5230</v>
      </c>
      <c r="G552">
        <f t="shared" si="92"/>
        <v>1.2343999995209742E-2</v>
      </c>
      <c r="I552">
        <f t="shared" si="104"/>
        <v>1.2343999995209742E-2</v>
      </c>
      <c r="P552" s="11">
        <f t="shared" si="102"/>
        <v>-1.5301040386038658E-3</v>
      </c>
      <c r="Q552" s="2">
        <f t="shared" si="103"/>
        <v>33848.951999999997</v>
      </c>
      <c r="R552">
        <f t="shared" si="93"/>
        <v>1.9249076274108304E-4</v>
      </c>
      <c r="S552" s="6">
        <f t="shared" si="105"/>
        <v>0.1</v>
      </c>
      <c r="AJ552" t="s">
        <v>193</v>
      </c>
      <c r="AO552" t="s">
        <v>197</v>
      </c>
    </row>
    <row r="553" spans="1:41" ht="12.95" customHeight="1" x14ac:dyDescent="0.2">
      <c r="A553" s="17" t="s">
        <v>365</v>
      </c>
      <c r="B553" s="6"/>
      <c r="C553" s="32">
        <v>48889.572999999997</v>
      </c>
      <c r="D553" s="32"/>
      <c r="E553">
        <f t="shared" si="100"/>
        <v>-5209.9944972842586</v>
      </c>
      <c r="F553">
        <f t="shared" si="101"/>
        <v>-5210</v>
      </c>
      <c r="G553">
        <f t="shared" si="92"/>
        <v>6.0879999946337193E-3</v>
      </c>
      <c r="I553">
        <f t="shared" si="104"/>
        <v>6.0879999946337193E-3</v>
      </c>
      <c r="P553" s="11">
        <f t="shared" si="102"/>
        <v>-1.5180908112071459E-3</v>
      </c>
      <c r="Q553" s="2">
        <f t="shared" si="103"/>
        <v>33871.072999999997</v>
      </c>
      <c r="R553">
        <f t="shared" si="93"/>
        <v>5.785261734669695E-5</v>
      </c>
      <c r="S553" s="6">
        <f t="shared" si="105"/>
        <v>0.1</v>
      </c>
    </row>
    <row r="554" spans="1:41" ht="12.95" customHeight="1" x14ac:dyDescent="0.2">
      <c r="A554" s="17" t="s">
        <v>365</v>
      </c>
      <c r="B554" s="6"/>
      <c r="C554" s="32">
        <v>48889.582000000002</v>
      </c>
      <c r="D554" s="32"/>
      <c r="E554">
        <f t="shared" si="100"/>
        <v>-5209.9863625205035</v>
      </c>
      <c r="F554">
        <f t="shared" si="101"/>
        <v>-5210</v>
      </c>
      <c r="G554">
        <f t="shared" si="92"/>
        <v>1.5088000000105239E-2</v>
      </c>
      <c r="I554">
        <f t="shared" si="104"/>
        <v>1.5088000000105239E-2</v>
      </c>
      <c r="P554" s="11">
        <f t="shared" si="102"/>
        <v>-1.5180908112071459E-3</v>
      </c>
      <c r="Q554" s="2">
        <f t="shared" si="103"/>
        <v>33871.082000000002</v>
      </c>
      <c r="R554">
        <f t="shared" si="93"/>
        <v>2.7576225203355367E-4</v>
      </c>
      <c r="S554" s="6">
        <f t="shared" si="105"/>
        <v>0.1</v>
      </c>
    </row>
    <row r="555" spans="1:41" ht="12.95" customHeight="1" x14ac:dyDescent="0.2">
      <c r="A555" s="17" t="s">
        <v>365</v>
      </c>
      <c r="B555" s="6"/>
      <c r="C555" s="32">
        <v>48890.677000000003</v>
      </c>
      <c r="D555" s="32"/>
      <c r="E555">
        <f t="shared" si="100"/>
        <v>-5208.9966329308954</v>
      </c>
      <c r="F555">
        <f t="shared" si="101"/>
        <v>-5209</v>
      </c>
      <c r="G555">
        <f t="shared" si="92"/>
        <v>3.725200003827922E-3</v>
      </c>
      <c r="I555">
        <f t="shared" si="104"/>
        <v>3.725200003827922E-3</v>
      </c>
      <c r="P555" s="11">
        <f t="shared" si="102"/>
        <v>-1.5174913909303961E-3</v>
      </c>
      <c r="Q555" s="2">
        <f t="shared" si="103"/>
        <v>33872.177000000003</v>
      </c>
      <c r="R555">
        <f t="shared" si="93"/>
        <v>2.7485813060672915E-5</v>
      </c>
      <c r="S555" s="6">
        <f t="shared" si="105"/>
        <v>0.1</v>
      </c>
    </row>
    <row r="556" spans="1:41" ht="12.95" customHeight="1" x14ac:dyDescent="0.2">
      <c r="A556" s="17" t="s">
        <v>276</v>
      </c>
      <c r="B556" s="6"/>
      <c r="C556" s="32">
        <v>49158.42</v>
      </c>
      <c r="D556" s="32">
        <v>5.0000000000000001E-3</v>
      </c>
      <c r="E556">
        <f t="shared" si="100"/>
        <v>-4966.9937384011855</v>
      </c>
      <c r="F556">
        <f t="shared" si="101"/>
        <v>-4967</v>
      </c>
      <c r="G556">
        <f t="shared" si="92"/>
        <v>6.9275999994715676E-3</v>
      </c>
      <c r="I556">
        <f t="shared" si="104"/>
        <v>6.9275999994715676E-3</v>
      </c>
      <c r="P556" s="11">
        <f t="shared" si="102"/>
        <v>-1.3759070991964917E-3</v>
      </c>
      <c r="Q556" s="2">
        <f t="shared" si="103"/>
        <v>34139.919999999998</v>
      </c>
      <c r="R556">
        <f t="shared" si="93"/>
        <v>6.8948230137630854E-5</v>
      </c>
      <c r="S556" s="6">
        <f t="shared" si="105"/>
        <v>0.1</v>
      </c>
      <c r="AJ556" t="s">
        <v>193</v>
      </c>
      <c r="AK556">
        <v>8</v>
      </c>
      <c r="AM556" t="s">
        <v>177</v>
      </c>
      <c r="AO556" t="s">
        <v>164</v>
      </c>
    </row>
    <row r="557" spans="1:41" ht="12.95" customHeight="1" x14ac:dyDescent="0.2">
      <c r="A557" s="17" t="s">
        <v>365</v>
      </c>
      <c r="B557" s="6"/>
      <c r="C557" s="32">
        <v>49161.737999999998</v>
      </c>
      <c r="D557" s="32"/>
      <c r="E557">
        <f t="shared" si="100"/>
        <v>-4963.9947221652819</v>
      </c>
      <c r="F557">
        <f t="shared" si="101"/>
        <v>-4964</v>
      </c>
      <c r="G557">
        <f t="shared" ref="G557:G620" si="106">+C557-(C$7+F557*C$8)</f>
        <v>5.8391999991727062E-3</v>
      </c>
      <c r="I557">
        <f t="shared" si="104"/>
        <v>5.8391999991727062E-3</v>
      </c>
      <c r="P557" s="11">
        <f t="shared" si="102"/>
        <v>-1.3741953602842557E-3</v>
      </c>
      <c r="Q557" s="2">
        <f t="shared" si="103"/>
        <v>34143.237999999998</v>
      </c>
      <c r="R557">
        <f t="shared" ref="R557:R620" si="107">+(P557-G557)^2</f>
        <v>5.2033072611835227E-5</v>
      </c>
      <c r="S557" s="6">
        <f t="shared" si="105"/>
        <v>0.1</v>
      </c>
    </row>
    <row r="558" spans="1:41" ht="12.95" customHeight="1" x14ac:dyDescent="0.2">
      <c r="A558" s="17" t="s">
        <v>365</v>
      </c>
      <c r="B558" s="6"/>
      <c r="C558" s="32">
        <v>49213.739000000001</v>
      </c>
      <c r="D558" s="32"/>
      <c r="E558">
        <f t="shared" si="100"/>
        <v>-4916.9929610793133</v>
      </c>
      <c r="F558">
        <f t="shared" si="101"/>
        <v>-4917</v>
      </c>
      <c r="G558">
        <f t="shared" si="106"/>
        <v>7.7875999995740131E-3</v>
      </c>
      <c r="I558">
        <f t="shared" si="104"/>
        <v>7.7875999995740131E-3</v>
      </c>
      <c r="P558" s="11">
        <f t="shared" si="102"/>
        <v>-1.3475170015522081E-3</v>
      </c>
      <c r="Q558" s="2">
        <f t="shared" si="103"/>
        <v>34195.239000000001</v>
      </c>
      <c r="R558">
        <f t="shared" si="107"/>
        <v>8.3450362624265314E-5</v>
      </c>
      <c r="S558" s="6">
        <f t="shared" si="105"/>
        <v>0.1</v>
      </c>
    </row>
    <row r="559" spans="1:41" ht="12.95" customHeight="1" x14ac:dyDescent="0.2">
      <c r="A559" s="17" t="s">
        <v>365</v>
      </c>
      <c r="B559" s="6"/>
      <c r="C559" s="32">
        <v>49213.74</v>
      </c>
      <c r="D559" s="32"/>
      <c r="E559">
        <f t="shared" si="100"/>
        <v>-4916.9920572166775</v>
      </c>
      <c r="F559">
        <f t="shared" si="101"/>
        <v>-4917</v>
      </c>
      <c r="G559">
        <f t="shared" si="106"/>
        <v>8.7875999961397611E-3</v>
      </c>
      <c r="I559">
        <f t="shared" si="104"/>
        <v>8.7875999961397611E-3</v>
      </c>
      <c r="P559" s="11">
        <f t="shared" si="102"/>
        <v>-1.3475170015522081E-3</v>
      </c>
      <c r="Q559" s="2">
        <f t="shared" si="103"/>
        <v>34195.24</v>
      </c>
      <c r="R559">
        <f t="shared" si="107"/>
        <v>1.0272059655690466E-4</v>
      </c>
      <c r="S559" s="6">
        <f t="shared" si="105"/>
        <v>0.1</v>
      </c>
    </row>
    <row r="560" spans="1:41" ht="12.95" customHeight="1" x14ac:dyDescent="0.2">
      <c r="A560" s="17" t="s">
        <v>277</v>
      </c>
      <c r="B560" s="6"/>
      <c r="C560" s="32">
        <v>49220.379000000001</v>
      </c>
      <c r="D560" s="32">
        <v>8.0000000000000002E-3</v>
      </c>
      <c r="E560">
        <f t="shared" si="100"/>
        <v>-4910.9913131569501</v>
      </c>
      <c r="F560">
        <f t="shared" si="101"/>
        <v>-4911</v>
      </c>
      <c r="G560">
        <f t="shared" si="106"/>
        <v>9.6107999997911975E-3</v>
      </c>
      <c r="I560">
        <f t="shared" si="104"/>
        <v>9.6107999997911975E-3</v>
      </c>
      <c r="P560" s="11">
        <f t="shared" si="102"/>
        <v>-1.3441300473242743E-3</v>
      </c>
      <c r="Q560" s="2">
        <f t="shared" si="103"/>
        <v>34201.879000000001</v>
      </c>
      <c r="R560">
        <f t="shared" si="107"/>
        <v>1.2001049233719338E-4</v>
      </c>
      <c r="S560" s="6">
        <f t="shared" si="105"/>
        <v>0.1</v>
      </c>
      <c r="AJ560" t="s">
        <v>193</v>
      </c>
      <c r="AK560">
        <v>8</v>
      </c>
      <c r="AM560" t="s">
        <v>177</v>
      </c>
      <c r="AO560" t="s">
        <v>164</v>
      </c>
    </row>
    <row r="561" spans="1:41" ht="12.95" customHeight="1" x14ac:dyDescent="0.2">
      <c r="A561" s="17" t="s">
        <v>278</v>
      </c>
      <c r="B561" s="6"/>
      <c r="C561" s="32">
        <v>49220.383000000002</v>
      </c>
      <c r="D561" s="32"/>
      <c r="E561">
        <f t="shared" si="100"/>
        <v>-4910.9876977063941</v>
      </c>
      <c r="F561">
        <f t="shared" si="101"/>
        <v>-4911</v>
      </c>
      <c r="G561">
        <f t="shared" si="106"/>
        <v>1.3610800000606105E-2</v>
      </c>
      <c r="I561">
        <f t="shared" si="104"/>
        <v>1.3610800000606105E-2</v>
      </c>
      <c r="P561" s="11">
        <f t="shared" si="102"/>
        <v>-1.3441300473242743E-3</v>
      </c>
      <c r="Q561" s="2">
        <f t="shared" si="103"/>
        <v>34201.883000000002</v>
      </c>
      <c r="R561">
        <f t="shared" si="107"/>
        <v>2.2364993273849091E-4</v>
      </c>
      <c r="S561" s="6">
        <f t="shared" si="105"/>
        <v>0.1</v>
      </c>
      <c r="AJ561" t="s">
        <v>193</v>
      </c>
      <c r="AM561" t="s">
        <v>164</v>
      </c>
      <c r="AO561" t="s">
        <v>197</v>
      </c>
    </row>
    <row r="562" spans="1:41" ht="12.95" customHeight="1" x14ac:dyDescent="0.2">
      <c r="A562" s="17" t="s">
        <v>365</v>
      </c>
      <c r="B562" s="6"/>
      <c r="C562" s="32">
        <v>49243.612999999998</v>
      </c>
      <c r="D562" s="32"/>
      <c r="E562">
        <f t="shared" si="100"/>
        <v>-4889.9909686045157</v>
      </c>
      <c r="F562">
        <f t="shared" si="101"/>
        <v>-4890</v>
      </c>
      <c r="G562">
        <f t="shared" si="106"/>
        <v>9.9919999993289821E-3</v>
      </c>
      <c r="I562">
        <f t="shared" si="104"/>
        <v>9.9919999993289821E-3</v>
      </c>
      <c r="P562" s="11">
        <f t="shared" si="102"/>
        <v>-1.3323092170398341E-3</v>
      </c>
      <c r="Q562" s="2">
        <f t="shared" si="103"/>
        <v>34225.112999999998</v>
      </c>
      <c r="R562">
        <f t="shared" si="107"/>
        <v>1.2823997922793571E-4</v>
      </c>
      <c r="S562" s="6">
        <f t="shared" si="105"/>
        <v>0.1</v>
      </c>
    </row>
    <row r="563" spans="1:41" ht="12.95" customHeight="1" x14ac:dyDescent="0.2">
      <c r="A563" s="17" t="s">
        <v>365</v>
      </c>
      <c r="B563" s="6"/>
      <c r="C563" s="32">
        <v>49264.633000000002</v>
      </c>
      <c r="D563" s="32"/>
      <c r="E563">
        <f t="shared" si="100"/>
        <v>-4870.9917759346208</v>
      </c>
      <c r="F563">
        <f t="shared" si="101"/>
        <v>-4871</v>
      </c>
      <c r="G563">
        <f t="shared" si="106"/>
        <v>9.0988000010838732E-3</v>
      </c>
      <c r="I563">
        <f t="shared" si="104"/>
        <v>9.0988000010838732E-3</v>
      </c>
      <c r="P563" s="11">
        <f t="shared" si="102"/>
        <v>-1.3216590958656052E-3</v>
      </c>
      <c r="Q563" s="2">
        <f t="shared" si="103"/>
        <v>34246.133000000002</v>
      </c>
      <c r="R563">
        <f t="shared" si="107"/>
        <v>1.0858596779119713E-4</v>
      </c>
      <c r="S563" s="6">
        <f t="shared" si="105"/>
        <v>0.1</v>
      </c>
    </row>
    <row r="564" spans="1:41" ht="12.95" customHeight="1" x14ac:dyDescent="0.2">
      <c r="A564" s="17" t="s">
        <v>365</v>
      </c>
      <c r="B564" s="6"/>
      <c r="C564" s="32">
        <v>49284.546000000002</v>
      </c>
      <c r="D564" s="32"/>
      <c r="E564">
        <f t="shared" si="100"/>
        <v>-4852.9931592060029</v>
      </c>
      <c r="F564">
        <f t="shared" si="101"/>
        <v>-4853</v>
      </c>
      <c r="G564">
        <f t="shared" si="106"/>
        <v>7.5684000039473176E-3</v>
      </c>
      <c r="I564">
        <f t="shared" si="104"/>
        <v>7.5684000039473176E-3</v>
      </c>
      <c r="P564" s="11">
        <f t="shared" si="102"/>
        <v>-1.3116088677654922E-3</v>
      </c>
      <c r="Q564" s="2">
        <f t="shared" si="103"/>
        <v>34266.046000000002</v>
      </c>
      <c r="R564">
        <f t="shared" si="107"/>
        <v>7.8854557561698201E-5</v>
      </c>
      <c r="S564" s="6">
        <f t="shared" si="105"/>
        <v>0.1</v>
      </c>
    </row>
    <row r="565" spans="1:41" ht="12.95" customHeight="1" x14ac:dyDescent="0.2">
      <c r="A565" s="17" t="s">
        <v>270</v>
      </c>
      <c r="B565" s="6"/>
      <c r="C565" s="32">
        <v>49564.459000000003</v>
      </c>
      <c r="D565" s="32"/>
      <c r="E565">
        <f t="shared" si="100"/>
        <v>-4599.9902563607511</v>
      </c>
      <c r="F565">
        <f t="shared" si="101"/>
        <v>-4600</v>
      </c>
      <c r="G565">
        <f t="shared" si="106"/>
        <v>1.0780000004160684E-2</v>
      </c>
      <c r="I565">
        <f t="shared" si="104"/>
        <v>1.0780000004160684E-2</v>
      </c>
      <c r="P565" s="11">
        <f t="shared" si="102"/>
        <v>-1.1743993790856221E-3</v>
      </c>
      <c r="Q565" s="2">
        <f t="shared" si="103"/>
        <v>34545.959000000003</v>
      </c>
      <c r="R565">
        <f t="shared" si="107"/>
        <v>1.4290766461415964E-4</v>
      </c>
      <c r="S565" s="6">
        <f t="shared" si="105"/>
        <v>0.1</v>
      </c>
      <c r="AJ565" t="s">
        <v>193</v>
      </c>
      <c r="AO565" t="s">
        <v>197</v>
      </c>
    </row>
    <row r="566" spans="1:41" ht="12.95" customHeight="1" x14ac:dyDescent="0.2">
      <c r="A566" s="17" t="s">
        <v>279</v>
      </c>
      <c r="B566" s="6"/>
      <c r="C566" s="32">
        <v>49564.466</v>
      </c>
      <c r="D566" s="32">
        <v>4.0000000000000001E-3</v>
      </c>
      <c r="E566">
        <f t="shared" si="100"/>
        <v>-4599.9839293222813</v>
      </c>
      <c r="F566">
        <f t="shared" si="101"/>
        <v>-4600</v>
      </c>
      <c r="G566">
        <f t="shared" si="106"/>
        <v>1.7780000001948792E-2</v>
      </c>
      <c r="I566">
        <f t="shared" si="104"/>
        <v>1.7780000001948792E-2</v>
      </c>
      <c r="P566" s="11">
        <f t="shared" si="102"/>
        <v>-1.1743993790856221E-3</v>
      </c>
      <c r="Q566" s="2">
        <f t="shared" si="103"/>
        <v>34545.966</v>
      </c>
      <c r="R566">
        <f t="shared" si="107"/>
        <v>3.5926925589575788E-4</v>
      </c>
      <c r="S566" s="6">
        <f t="shared" si="105"/>
        <v>0.1</v>
      </c>
      <c r="AJ566" t="s">
        <v>193</v>
      </c>
      <c r="AK566">
        <v>7</v>
      </c>
      <c r="AM566" t="s">
        <v>177</v>
      </c>
      <c r="AO566" t="s">
        <v>164</v>
      </c>
    </row>
    <row r="567" spans="1:41" ht="12.95" customHeight="1" x14ac:dyDescent="0.2">
      <c r="A567" s="38" t="s">
        <v>392</v>
      </c>
      <c r="B567" s="39"/>
      <c r="C567" s="38">
        <v>49565.561999999998</v>
      </c>
      <c r="D567" s="38" t="s">
        <v>391</v>
      </c>
      <c r="E567">
        <f t="shared" si="100"/>
        <v>-4598.9932958700374</v>
      </c>
      <c r="F567">
        <f t="shared" si="101"/>
        <v>-4599</v>
      </c>
      <c r="G567">
        <f t="shared" si="106"/>
        <v>7.4171999949612655E-3</v>
      </c>
      <c r="I567">
        <f t="shared" si="104"/>
        <v>7.4171999949612655E-3</v>
      </c>
      <c r="N567" s="27"/>
      <c r="P567" s="11">
        <f t="shared" si="102"/>
        <v>-1.1738720604072166E-3</v>
      </c>
      <c r="Q567" s="2">
        <f t="shared" si="103"/>
        <v>34547.061999999998</v>
      </c>
      <c r="R567">
        <f t="shared" si="107"/>
        <v>7.3806519060533234E-5</v>
      </c>
      <c r="S567" s="6">
        <f t="shared" si="105"/>
        <v>0.1</v>
      </c>
    </row>
    <row r="568" spans="1:41" ht="12.95" customHeight="1" x14ac:dyDescent="0.2">
      <c r="A568" s="17" t="s">
        <v>280</v>
      </c>
      <c r="B568" s="6"/>
      <c r="C568" s="32">
        <v>49574.415000000001</v>
      </c>
      <c r="D568" s="32"/>
      <c r="E568">
        <f t="shared" si="100"/>
        <v>-4590.9913999277633</v>
      </c>
      <c r="F568">
        <f t="shared" si="101"/>
        <v>-4591</v>
      </c>
      <c r="G568">
        <f t="shared" si="106"/>
        <v>9.514800003671553E-3</v>
      </c>
      <c r="I568">
        <f t="shared" si="104"/>
        <v>9.514800003671553E-3</v>
      </c>
      <c r="P568" s="11">
        <f t="shared" si="102"/>
        <v>-1.1696577661562681E-3</v>
      </c>
      <c r="Q568" s="2">
        <f t="shared" si="103"/>
        <v>34555.915000000001</v>
      </c>
      <c r="R568">
        <f t="shared" si="107"/>
        <v>1.1415763783523409E-4</v>
      </c>
      <c r="S568" s="6">
        <f t="shared" si="105"/>
        <v>0.1</v>
      </c>
      <c r="AJ568" t="s">
        <v>193</v>
      </c>
      <c r="AO568" t="s">
        <v>197</v>
      </c>
    </row>
    <row r="569" spans="1:41" ht="12.95" customHeight="1" x14ac:dyDescent="0.2">
      <c r="A569" s="38" t="s">
        <v>392</v>
      </c>
      <c r="B569" s="39"/>
      <c r="C569" s="38">
        <v>49574.415000000001</v>
      </c>
      <c r="D569" s="38" t="s">
        <v>391</v>
      </c>
      <c r="E569">
        <f t="shared" si="100"/>
        <v>-4590.9913999277633</v>
      </c>
      <c r="F569">
        <f t="shared" si="101"/>
        <v>-4591</v>
      </c>
      <c r="G569">
        <f t="shared" si="106"/>
        <v>9.514800003671553E-3</v>
      </c>
      <c r="I569">
        <f t="shared" si="104"/>
        <v>9.514800003671553E-3</v>
      </c>
      <c r="N569" s="27"/>
      <c r="P569" s="11">
        <f t="shared" si="102"/>
        <v>-1.1696577661562681E-3</v>
      </c>
      <c r="Q569" s="2">
        <f t="shared" si="103"/>
        <v>34555.915000000001</v>
      </c>
      <c r="R569">
        <f t="shared" si="107"/>
        <v>1.1415763783523409E-4</v>
      </c>
      <c r="S569" s="6">
        <f t="shared" si="105"/>
        <v>0.1</v>
      </c>
    </row>
    <row r="570" spans="1:41" ht="12.95" customHeight="1" x14ac:dyDescent="0.2">
      <c r="A570" s="17" t="s">
        <v>270</v>
      </c>
      <c r="B570" s="6"/>
      <c r="C570" s="32">
        <v>49574.417000000001</v>
      </c>
      <c r="D570" s="32"/>
      <c r="E570">
        <f t="shared" si="100"/>
        <v>-4590.9895922024853</v>
      </c>
      <c r="F570">
        <f t="shared" si="101"/>
        <v>-4591</v>
      </c>
      <c r="G570">
        <f t="shared" si="106"/>
        <v>1.1514800004079007E-2</v>
      </c>
      <c r="I570">
        <f t="shared" si="104"/>
        <v>1.1514800004079007E-2</v>
      </c>
      <c r="P570" s="11">
        <f t="shared" si="102"/>
        <v>-1.1696577661562681E-3</v>
      </c>
      <c r="Q570" s="2">
        <f t="shared" si="103"/>
        <v>34555.917000000001</v>
      </c>
      <c r="R570">
        <f t="shared" si="107"/>
        <v>1.6089546892488203E-4</v>
      </c>
      <c r="S570" s="6">
        <f t="shared" si="105"/>
        <v>0.1</v>
      </c>
      <c r="AJ570" t="s">
        <v>193</v>
      </c>
      <c r="AO570" t="s">
        <v>197</v>
      </c>
    </row>
    <row r="571" spans="1:41" ht="12.95" customHeight="1" x14ac:dyDescent="0.2">
      <c r="A571" s="17" t="s">
        <v>270</v>
      </c>
      <c r="B571" s="6"/>
      <c r="C571" s="32">
        <v>49574.417000000001</v>
      </c>
      <c r="D571" s="32"/>
      <c r="E571">
        <f t="shared" si="100"/>
        <v>-4590.9895922024853</v>
      </c>
      <c r="F571">
        <f t="shared" si="101"/>
        <v>-4591</v>
      </c>
      <c r="G571">
        <f t="shared" si="106"/>
        <v>1.1514800004079007E-2</v>
      </c>
      <c r="I571">
        <f t="shared" ref="I571:I590" si="108">G571</f>
        <v>1.1514800004079007E-2</v>
      </c>
      <c r="P571" s="11">
        <f t="shared" si="102"/>
        <v>-1.1696577661562681E-3</v>
      </c>
      <c r="Q571" s="2">
        <f t="shared" si="103"/>
        <v>34555.917000000001</v>
      </c>
      <c r="R571">
        <f t="shared" si="107"/>
        <v>1.6089546892488203E-4</v>
      </c>
      <c r="S571" s="6">
        <f t="shared" ref="S571:S590" si="109">S$16</f>
        <v>0.1</v>
      </c>
      <c r="AJ571" t="s">
        <v>193</v>
      </c>
      <c r="AO571" t="s">
        <v>197</v>
      </c>
    </row>
    <row r="572" spans="1:41" ht="12.95" customHeight="1" x14ac:dyDescent="0.2">
      <c r="A572" s="17" t="s">
        <v>270</v>
      </c>
      <c r="B572" s="6"/>
      <c r="C572" s="32">
        <v>49574.419000000002</v>
      </c>
      <c r="D572" s="32"/>
      <c r="E572">
        <f t="shared" si="100"/>
        <v>-4590.9877844772072</v>
      </c>
      <c r="F572">
        <f t="shared" si="101"/>
        <v>-4591</v>
      </c>
      <c r="G572">
        <f t="shared" si="106"/>
        <v>1.351480000448646E-2</v>
      </c>
      <c r="I572">
        <f t="shared" si="108"/>
        <v>1.351480000448646E-2</v>
      </c>
      <c r="P572" s="11">
        <f t="shared" si="102"/>
        <v>-1.1696577661562681E-3</v>
      </c>
      <c r="Q572" s="2">
        <f t="shared" si="103"/>
        <v>34555.919000000002</v>
      </c>
      <c r="R572">
        <f t="shared" si="107"/>
        <v>2.156333000177896E-4</v>
      </c>
      <c r="S572" s="6">
        <f t="shared" si="109"/>
        <v>0.1</v>
      </c>
      <c r="AJ572" t="s">
        <v>193</v>
      </c>
      <c r="AO572" t="s">
        <v>197</v>
      </c>
    </row>
    <row r="573" spans="1:41" ht="12.95" customHeight="1" x14ac:dyDescent="0.2">
      <c r="A573" s="17" t="s">
        <v>270</v>
      </c>
      <c r="B573" s="6"/>
      <c r="C573" s="32">
        <v>49574.419000000002</v>
      </c>
      <c r="D573" s="32"/>
      <c r="E573">
        <f t="shared" si="100"/>
        <v>-4590.9877844772072</v>
      </c>
      <c r="F573">
        <f t="shared" si="101"/>
        <v>-4591</v>
      </c>
      <c r="G573">
        <f t="shared" si="106"/>
        <v>1.351480000448646E-2</v>
      </c>
      <c r="I573">
        <f t="shared" si="108"/>
        <v>1.351480000448646E-2</v>
      </c>
      <c r="P573" s="11">
        <f t="shared" si="102"/>
        <v>-1.1696577661562681E-3</v>
      </c>
      <c r="Q573" s="2">
        <f t="shared" si="103"/>
        <v>34555.919000000002</v>
      </c>
      <c r="R573">
        <f t="shared" si="107"/>
        <v>2.156333000177896E-4</v>
      </c>
      <c r="S573" s="6">
        <f t="shared" si="109"/>
        <v>0.1</v>
      </c>
      <c r="AJ573" t="s">
        <v>193</v>
      </c>
      <c r="AO573" t="s">
        <v>197</v>
      </c>
    </row>
    <row r="574" spans="1:41" ht="12.95" customHeight="1" x14ac:dyDescent="0.2">
      <c r="A574" s="17" t="s">
        <v>270</v>
      </c>
      <c r="B574" s="6"/>
      <c r="C574" s="32">
        <v>49574.42</v>
      </c>
      <c r="D574" s="32"/>
      <c r="E574">
        <f t="shared" si="100"/>
        <v>-4590.9868806145714</v>
      </c>
      <c r="F574">
        <f t="shared" si="101"/>
        <v>-4591</v>
      </c>
      <c r="G574">
        <f t="shared" si="106"/>
        <v>1.4514800001052208E-2</v>
      </c>
      <c r="I574">
        <f t="shared" si="108"/>
        <v>1.4514800001052208E-2</v>
      </c>
      <c r="P574" s="11">
        <f t="shared" si="102"/>
        <v>-1.1696577661562681E-3</v>
      </c>
      <c r="Q574" s="2">
        <f t="shared" si="103"/>
        <v>34555.919999999998</v>
      </c>
      <c r="R574">
        <f t="shared" si="107"/>
        <v>2.4600221545134632E-4</v>
      </c>
      <c r="S574" s="6">
        <f t="shared" si="109"/>
        <v>0.1</v>
      </c>
      <c r="AJ574" t="s">
        <v>193</v>
      </c>
      <c r="AO574" t="s">
        <v>197</v>
      </c>
    </row>
    <row r="575" spans="1:41" ht="12.95" customHeight="1" x14ac:dyDescent="0.2">
      <c r="A575" s="17" t="s">
        <v>270</v>
      </c>
      <c r="B575" s="6"/>
      <c r="C575" s="32">
        <v>49574.423999999999</v>
      </c>
      <c r="D575" s="32"/>
      <c r="E575">
        <f t="shared" si="100"/>
        <v>-4590.9832651640154</v>
      </c>
      <c r="F575">
        <f t="shared" si="101"/>
        <v>-4591</v>
      </c>
      <c r="G575">
        <f t="shared" si="106"/>
        <v>1.8514800001867115E-2</v>
      </c>
      <c r="I575">
        <f t="shared" si="108"/>
        <v>1.8514800001867115E-2</v>
      </c>
      <c r="P575" s="11">
        <f t="shared" si="102"/>
        <v>-1.1696577661562681E-3</v>
      </c>
      <c r="Q575" s="2">
        <f t="shared" si="103"/>
        <v>34555.923999999999</v>
      </c>
      <c r="R575">
        <f t="shared" si="107"/>
        <v>3.8747787762109613E-4</v>
      </c>
      <c r="S575" s="6">
        <f t="shared" si="109"/>
        <v>0.1</v>
      </c>
      <c r="AJ575" t="s">
        <v>193</v>
      </c>
      <c r="AO575" t="s">
        <v>197</v>
      </c>
    </row>
    <row r="576" spans="1:41" ht="12.95" customHeight="1" x14ac:dyDescent="0.2">
      <c r="A576" s="17" t="s">
        <v>270</v>
      </c>
      <c r="B576" s="6"/>
      <c r="C576" s="32">
        <v>49574.425000000003</v>
      </c>
      <c r="D576" s="32"/>
      <c r="E576">
        <f t="shared" si="100"/>
        <v>-4590.9823613013723</v>
      </c>
      <c r="F576">
        <f t="shared" si="101"/>
        <v>-4591</v>
      </c>
      <c r="G576">
        <f t="shared" si="106"/>
        <v>1.9514800005708821E-2</v>
      </c>
      <c r="I576">
        <f t="shared" si="108"/>
        <v>1.9514800005708821E-2</v>
      </c>
      <c r="P576" s="11">
        <f t="shared" si="102"/>
        <v>-1.1696577661562681E-3</v>
      </c>
      <c r="Q576" s="2">
        <f t="shared" si="103"/>
        <v>34555.925000000003</v>
      </c>
      <c r="R576">
        <f t="shared" si="107"/>
        <v>4.2784679331607007E-4</v>
      </c>
      <c r="S576" s="6">
        <f t="shared" si="109"/>
        <v>0.1</v>
      </c>
      <c r="AJ576" t="s">
        <v>193</v>
      </c>
      <c r="AO576" t="s">
        <v>197</v>
      </c>
    </row>
    <row r="577" spans="1:41" ht="12.95" customHeight="1" x14ac:dyDescent="0.2">
      <c r="A577" s="17" t="s">
        <v>270</v>
      </c>
      <c r="B577" s="6"/>
      <c r="C577" s="32">
        <v>49574.425000000003</v>
      </c>
      <c r="D577" s="32"/>
      <c r="E577">
        <f t="shared" si="100"/>
        <v>-4590.9823613013723</v>
      </c>
      <c r="F577">
        <f t="shared" si="101"/>
        <v>-4591</v>
      </c>
      <c r="G577">
        <f t="shared" si="106"/>
        <v>1.9514800005708821E-2</v>
      </c>
      <c r="I577">
        <f t="shared" si="108"/>
        <v>1.9514800005708821E-2</v>
      </c>
      <c r="P577" s="11">
        <f t="shared" si="102"/>
        <v>-1.1696577661562681E-3</v>
      </c>
      <c r="Q577" s="2">
        <f t="shared" si="103"/>
        <v>34555.925000000003</v>
      </c>
      <c r="R577">
        <f t="shared" si="107"/>
        <v>4.2784679331607007E-4</v>
      </c>
      <c r="S577" s="6">
        <f t="shared" si="109"/>
        <v>0.1</v>
      </c>
      <c r="AJ577" t="s">
        <v>193</v>
      </c>
      <c r="AO577" t="s">
        <v>197</v>
      </c>
    </row>
    <row r="578" spans="1:41" ht="12.95" customHeight="1" x14ac:dyDescent="0.2">
      <c r="A578" s="38" t="s">
        <v>392</v>
      </c>
      <c r="B578" s="39"/>
      <c r="C578" s="38">
        <v>49594.328000000001</v>
      </c>
      <c r="D578" s="38" t="s">
        <v>391</v>
      </c>
      <c r="E578">
        <f t="shared" si="100"/>
        <v>-4572.9927831991454</v>
      </c>
      <c r="F578">
        <f t="shared" si="101"/>
        <v>-4573</v>
      </c>
      <c r="G578">
        <f t="shared" si="106"/>
        <v>7.9843999992590398E-3</v>
      </c>
      <c r="I578">
        <f t="shared" si="108"/>
        <v>7.9843999992590398E-3</v>
      </c>
      <c r="N578" s="27"/>
      <c r="P578" s="11">
        <f t="shared" si="102"/>
        <v>-1.1602032627375568E-3</v>
      </c>
      <c r="Q578" s="2">
        <f t="shared" si="103"/>
        <v>34575.828000000001</v>
      </c>
      <c r="R578">
        <f t="shared" si="107"/>
        <v>8.3623768819318778E-5</v>
      </c>
      <c r="S578" s="6">
        <f t="shared" si="109"/>
        <v>0.1</v>
      </c>
    </row>
    <row r="579" spans="1:41" ht="12.95" customHeight="1" x14ac:dyDescent="0.2">
      <c r="A579" s="17" t="s">
        <v>365</v>
      </c>
      <c r="B579" s="6"/>
      <c r="C579" s="32">
        <v>49597.646000000001</v>
      </c>
      <c r="D579" s="32"/>
      <c r="E579">
        <f t="shared" si="100"/>
        <v>-4569.9937669632427</v>
      </c>
      <c r="F579">
        <f t="shared" si="101"/>
        <v>-4570</v>
      </c>
      <c r="G579">
        <f t="shared" si="106"/>
        <v>6.8959999989601783E-3</v>
      </c>
      <c r="I579">
        <f t="shared" si="108"/>
        <v>6.8959999989601783E-3</v>
      </c>
      <c r="P579" s="11">
        <f t="shared" si="102"/>
        <v>-1.1586312354470302E-3</v>
      </c>
      <c r="Q579" s="2">
        <f t="shared" si="103"/>
        <v>34579.146000000001</v>
      </c>
      <c r="R579">
        <f t="shared" si="107"/>
        <v>6.4877084322288188E-5</v>
      </c>
      <c r="S579" s="6">
        <f t="shared" si="109"/>
        <v>0.1</v>
      </c>
    </row>
    <row r="580" spans="1:41" ht="12.95" customHeight="1" x14ac:dyDescent="0.2">
      <c r="A580" s="38" t="s">
        <v>392</v>
      </c>
      <c r="B580" s="39"/>
      <c r="C580" s="38">
        <v>49605.392999999996</v>
      </c>
      <c r="D580" s="38" t="s">
        <v>391</v>
      </c>
      <c r="E580">
        <f t="shared" si="100"/>
        <v>-4562.9915430996098</v>
      </c>
      <c r="F580">
        <f t="shared" si="101"/>
        <v>-4563</v>
      </c>
      <c r="G580">
        <f t="shared" si="106"/>
        <v>9.3563999980688095E-3</v>
      </c>
      <c r="I580">
        <f t="shared" si="108"/>
        <v>9.3563999980688095E-3</v>
      </c>
      <c r="N580" s="27"/>
      <c r="P580" s="11">
        <f t="shared" si="102"/>
        <v>-1.1549673087460893E-3</v>
      </c>
      <c r="Q580" s="2">
        <f t="shared" si="103"/>
        <v>34586.892999999996</v>
      </c>
      <c r="R580">
        <f t="shared" si="107"/>
        <v>1.104888426587771E-4</v>
      </c>
      <c r="S580" s="6">
        <f t="shared" si="109"/>
        <v>0.1</v>
      </c>
    </row>
    <row r="581" spans="1:41" ht="12.95" customHeight="1" x14ac:dyDescent="0.2">
      <c r="A581" s="17" t="s">
        <v>365</v>
      </c>
      <c r="B581" s="6"/>
      <c r="C581" s="32">
        <v>49619.775999999998</v>
      </c>
      <c r="D581" s="32"/>
      <c r="E581">
        <f t="shared" si="100"/>
        <v>-4549.9912867641642</v>
      </c>
      <c r="F581">
        <f t="shared" si="101"/>
        <v>-4550</v>
      </c>
      <c r="G581">
        <f t="shared" si="106"/>
        <v>9.6399999965797178E-3</v>
      </c>
      <c r="I581">
        <f t="shared" si="108"/>
        <v>9.6399999965797178E-3</v>
      </c>
      <c r="P581" s="11">
        <f t="shared" si="102"/>
        <v>-1.148178239358743E-3</v>
      </c>
      <c r="Q581" s="2">
        <f t="shared" si="103"/>
        <v>34601.275999999998</v>
      </c>
      <c r="R581">
        <f t="shared" si="107"/>
        <v>1.1638478965037627E-4</v>
      </c>
      <c r="S581" s="6">
        <f t="shared" si="109"/>
        <v>0.1</v>
      </c>
    </row>
    <row r="582" spans="1:41" ht="12.95" customHeight="1" x14ac:dyDescent="0.2">
      <c r="A582" s="38" t="s">
        <v>392</v>
      </c>
      <c r="B582" s="39"/>
      <c r="C582" s="38">
        <v>49636.370999999999</v>
      </c>
      <c r="D582" s="38" t="s">
        <v>391</v>
      </c>
      <c r="E582">
        <f t="shared" si="100"/>
        <v>-4534.991686271449</v>
      </c>
      <c r="F582">
        <f t="shared" si="101"/>
        <v>-4535</v>
      </c>
      <c r="G582">
        <f t="shared" si="106"/>
        <v>9.1979999997420236E-3</v>
      </c>
      <c r="I582">
        <f t="shared" si="108"/>
        <v>9.1979999997420236E-3</v>
      </c>
      <c r="N582" s="27"/>
      <c r="P582" s="11">
        <f t="shared" si="102"/>
        <v>-1.1403695196196837E-3</v>
      </c>
      <c r="Q582" s="2">
        <f t="shared" si="103"/>
        <v>34617.870999999999</v>
      </c>
      <c r="R582">
        <f t="shared" si="107"/>
        <v>1.0688188431886721E-4</v>
      </c>
      <c r="S582" s="6">
        <f t="shared" si="109"/>
        <v>0.1</v>
      </c>
    </row>
    <row r="583" spans="1:41" ht="12.95" customHeight="1" x14ac:dyDescent="0.2">
      <c r="A583" s="38" t="s">
        <v>392</v>
      </c>
      <c r="B583" s="39"/>
      <c r="C583" s="38">
        <v>49646.326999999997</v>
      </c>
      <c r="D583" s="38" t="s">
        <v>391</v>
      </c>
      <c r="E583">
        <f t="shared" si="100"/>
        <v>-4525.9928298384611</v>
      </c>
      <c r="F583">
        <f t="shared" si="101"/>
        <v>-4526</v>
      </c>
      <c r="G583">
        <f t="shared" si="106"/>
        <v>7.932799999252893E-3</v>
      </c>
      <c r="I583">
        <f t="shared" si="108"/>
        <v>7.932799999252893E-3</v>
      </c>
      <c r="N583" s="27"/>
      <c r="P583" s="11">
        <f t="shared" si="102"/>
        <v>-1.1356970533051354E-3</v>
      </c>
      <c r="Q583" s="2">
        <f t="shared" si="103"/>
        <v>34627.826999999997</v>
      </c>
      <c r="R583">
        <f t="shared" si="107"/>
        <v>8.2237638792253664E-5</v>
      </c>
      <c r="S583" s="6">
        <f t="shared" si="109"/>
        <v>0.1</v>
      </c>
    </row>
    <row r="584" spans="1:41" ht="12.95" customHeight="1" x14ac:dyDescent="0.2">
      <c r="A584" s="17" t="s">
        <v>281</v>
      </c>
      <c r="B584" s="6"/>
      <c r="C584" s="32">
        <v>49866.491099999999</v>
      </c>
      <c r="D584" s="32">
        <v>5.0000000000000001E-4</v>
      </c>
      <c r="E584">
        <f t="shared" si="100"/>
        <v>-4326.9947254191866</v>
      </c>
      <c r="F584">
        <f t="shared" si="101"/>
        <v>-4327</v>
      </c>
      <c r="G584">
        <f t="shared" si="106"/>
        <v>5.8356000008643605E-3</v>
      </c>
      <c r="I584">
        <f t="shared" si="108"/>
        <v>5.8356000008643605E-3</v>
      </c>
      <c r="P584" s="11">
        <f t="shared" si="102"/>
        <v>-1.03482988503391E-3</v>
      </c>
      <c r="Q584" s="2">
        <f t="shared" si="103"/>
        <v>34847.991099999999</v>
      </c>
      <c r="R584">
        <f t="shared" si="107"/>
        <v>4.7202806817044123E-5</v>
      </c>
      <c r="S584" s="6">
        <f t="shared" si="109"/>
        <v>0.1</v>
      </c>
      <c r="AJ584" t="s">
        <v>241</v>
      </c>
      <c r="AK584">
        <v>30</v>
      </c>
      <c r="AM584" t="s">
        <v>168</v>
      </c>
      <c r="AO584" t="s">
        <v>164</v>
      </c>
    </row>
    <row r="585" spans="1:41" ht="12.95" customHeight="1" x14ac:dyDescent="0.2">
      <c r="A585" s="38" t="s">
        <v>392</v>
      </c>
      <c r="B585" s="39"/>
      <c r="C585" s="38">
        <v>49866.493000000002</v>
      </c>
      <c r="D585" s="38" t="s">
        <v>391</v>
      </c>
      <c r="E585">
        <f t="shared" si="100"/>
        <v>-4326.9930080801696</v>
      </c>
      <c r="F585">
        <f t="shared" si="101"/>
        <v>-4327</v>
      </c>
      <c r="G585">
        <f t="shared" si="106"/>
        <v>7.7356000037980266E-3</v>
      </c>
      <c r="I585">
        <f t="shared" si="108"/>
        <v>7.7356000037980266E-3</v>
      </c>
      <c r="N585" s="27"/>
      <c r="P585" s="11">
        <f t="shared" si="102"/>
        <v>-1.03482988503391E-3</v>
      </c>
      <c r="Q585" s="2">
        <f t="shared" si="103"/>
        <v>34847.993000000002</v>
      </c>
      <c r="R585">
        <f t="shared" si="107"/>
        <v>7.6920440434916581E-5</v>
      </c>
      <c r="S585" s="6">
        <f t="shared" si="109"/>
        <v>0.1</v>
      </c>
    </row>
    <row r="586" spans="1:41" ht="12.95" customHeight="1" x14ac:dyDescent="0.2">
      <c r="A586" s="38" t="s">
        <v>392</v>
      </c>
      <c r="B586" s="39"/>
      <c r="C586" s="38">
        <v>49897.470999999998</v>
      </c>
      <c r="D586" s="38" t="s">
        <v>391</v>
      </c>
      <c r="E586">
        <f t="shared" si="100"/>
        <v>-4298.9931512520161</v>
      </c>
      <c r="F586">
        <f t="shared" si="101"/>
        <v>-4299</v>
      </c>
      <c r="G586">
        <f t="shared" si="106"/>
        <v>7.5771999981952831E-3</v>
      </c>
      <c r="I586">
        <f t="shared" si="108"/>
        <v>7.5771999981952831E-3</v>
      </c>
      <c r="N586" s="27"/>
      <c r="P586" s="11">
        <f t="shared" si="102"/>
        <v>-1.0210131571564531E-3</v>
      </c>
      <c r="Q586" s="2">
        <f t="shared" si="103"/>
        <v>34878.970999999998</v>
      </c>
      <c r="R586">
        <f t="shared" si="107"/>
        <v>7.3929269464863647E-5</v>
      </c>
      <c r="S586" s="6">
        <f t="shared" si="109"/>
        <v>0.1</v>
      </c>
    </row>
    <row r="587" spans="1:41" ht="12.95" customHeight="1" x14ac:dyDescent="0.2">
      <c r="A587" s="17" t="s">
        <v>365</v>
      </c>
      <c r="B587" s="6"/>
      <c r="C587" s="32">
        <v>49900.777000000002</v>
      </c>
      <c r="D587" s="32"/>
      <c r="E587">
        <f t="shared" si="100"/>
        <v>-4296.0049813677751</v>
      </c>
      <c r="F587">
        <f t="shared" si="101"/>
        <v>-4296</v>
      </c>
      <c r="G587">
        <f t="shared" si="106"/>
        <v>-5.5111999972723424E-3</v>
      </c>
      <c r="I587">
        <f t="shared" si="108"/>
        <v>-5.5111999972723424E-3</v>
      </c>
      <c r="P587" s="11">
        <f t="shared" si="102"/>
        <v>-1.0195382897246791E-3</v>
      </c>
      <c r="Q587" s="2">
        <f t="shared" si="103"/>
        <v>34882.277000000002</v>
      </c>
      <c r="R587">
        <f t="shared" si="107"/>
        <v>2.0175024895049996E-5</v>
      </c>
      <c r="S587" s="6">
        <f t="shared" si="109"/>
        <v>0.1</v>
      </c>
    </row>
    <row r="588" spans="1:41" ht="12.95" customHeight="1" x14ac:dyDescent="0.2">
      <c r="A588" s="17" t="s">
        <v>365</v>
      </c>
      <c r="B588" s="6"/>
      <c r="C588" s="32">
        <v>49900.792999999998</v>
      </c>
      <c r="D588" s="32"/>
      <c r="E588">
        <f t="shared" si="100"/>
        <v>-4295.9905195655565</v>
      </c>
      <c r="F588">
        <f t="shared" si="101"/>
        <v>-4296</v>
      </c>
      <c r="G588">
        <f t="shared" si="106"/>
        <v>1.0488799998711329E-2</v>
      </c>
      <c r="I588">
        <f t="shared" si="108"/>
        <v>1.0488799998711329E-2</v>
      </c>
      <c r="P588" s="11">
        <f t="shared" si="102"/>
        <v>-1.0195382897246791E-3</v>
      </c>
      <c r="Q588" s="2">
        <f t="shared" si="103"/>
        <v>34882.292999999998</v>
      </c>
      <c r="R588">
        <f t="shared" si="107"/>
        <v>1.3244185016108223E-4</v>
      </c>
      <c r="S588" s="6">
        <f t="shared" si="109"/>
        <v>0.1</v>
      </c>
    </row>
    <row r="589" spans="1:41" ht="12.95" customHeight="1" x14ac:dyDescent="0.2">
      <c r="A589" s="17" t="s">
        <v>365</v>
      </c>
      <c r="B589" s="6"/>
      <c r="C589" s="32">
        <v>49900.794999999998</v>
      </c>
      <c r="D589" s="32"/>
      <c r="E589">
        <f t="shared" si="100"/>
        <v>-4295.9887118402776</v>
      </c>
      <c r="F589">
        <f t="shared" si="101"/>
        <v>-4296</v>
      </c>
      <c r="G589">
        <f t="shared" si="106"/>
        <v>1.2488799999118783E-2</v>
      </c>
      <c r="I589">
        <f t="shared" si="108"/>
        <v>1.2488799999118783E-2</v>
      </c>
      <c r="P589" s="11">
        <f t="shared" si="102"/>
        <v>-1.0195382897246791E-3</v>
      </c>
      <c r="Q589" s="2">
        <f t="shared" si="103"/>
        <v>34882.294999999998</v>
      </c>
      <c r="R589">
        <f t="shared" si="107"/>
        <v>1.8247520332583428E-4</v>
      </c>
      <c r="S589" s="6">
        <f t="shared" si="109"/>
        <v>0.1</v>
      </c>
    </row>
    <row r="590" spans="1:41" ht="12.95" customHeight="1" x14ac:dyDescent="0.2">
      <c r="A590" s="38" t="s">
        <v>392</v>
      </c>
      <c r="B590" s="39"/>
      <c r="C590" s="38">
        <v>49907.427000000003</v>
      </c>
      <c r="D590" s="38" t="s">
        <v>391</v>
      </c>
      <c r="E590">
        <f t="shared" si="100"/>
        <v>-4289.994294819021</v>
      </c>
      <c r="F590">
        <f t="shared" si="101"/>
        <v>-4290</v>
      </c>
      <c r="G590">
        <f t="shared" si="106"/>
        <v>6.3120000049821101E-3</v>
      </c>
      <c r="I590">
        <f t="shared" si="108"/>
        <v>6.3120000049821101E-3</v>
      </c>
      <c r="N590" s="27"/>
      <c r="P590" s="11">
        <f t="shared" si="102"/>
        <v>-1.0165917462433526E-3</v>
      </c>
      <c r="Q590" s="2">
        <f t="shared" si="103"/>
        <v>34888.927000000003</v>
      </c>
      <c r="R590">
        <f t="shared" si="107"/>
        <v>5.3708257056129896E-5</v>
      </c>
      <c r="S590" s="6">
        <f t="shared" si="109"/>
        <v>0.1</v>
      </c>
    </row>
    <row r="591" spans="1:41" ht="12.95" customHeight="1" x14ac:dyDescent="0.2">
      <c r="A591" s="27" t="s">
        <v>1875</v>
      </c>
      <c r="B591" s="6" t="s">
        <v>363</v>
      </c>
      <c r="C591" s="32">
        <v>49907.427600000003</v>
      </c>
      <c r="D591" s="32" t="s">
        <v>391</v>
      </c>
      <c r="E591" s="17">
        <f t="shared" si="100"/>
        <v>-4289.9937525014384</v>
      </c>
      <c r="F591">
        <f t="shared" si="101"/>
        <v>-4290</v>
      </c>
      <c r="G591">
        <f t="shared" si="106"/>
        <v>6.9120000043767504E-3</v>
      </c>
      <c r="J591">
        <f>G591</f>
        <v>6.9120000043767504E-3</v>
      </c>
      <c r="P591" s="11">
        <f t="shared" si="102"/>
        <v>-1.0165917462433526E-3</v>
      </c>
      <c r="Q591" s="2">
        <f t="shared" si="103"/>
        <v>34888.927600000003</v>
      </c>
      <c r="R591">
        <f t="shared" si="107"/>
        <v>6.2862567148001152E-5</v>
      </c>
      <c r="S591" s="6">
        <f>S$17</f>
        <v>1</v>
      </c>
    </row>
    <row r="592" spans="1:41" ht="12.95" customHeight="1" x14ac:dyDescent="0.2">
      <c r="A592" s="17" t="s">
        <v>282</v>
      </c>
      <c r="B592" s="6"/>
      <c r="C592" s="32">
        <v>49907.436999999998</v>
      </c>
      <c r="D592" s="32">
        <v>4.0000000000000001E-3</v>
      </c>
      <c r="E592">
        <f t="shared" si="100"/>
        <v>-4289.9852561926373</v>
      </c>
      <c r="F592">
        <f t="shared" si="101"/>
        <v>-4290</v>
      </c>
      <c r="G592">
        <f t="shared" si="106"/>
        <v>1.6311999999743421E-2</v>
      </c>
      <c r="I592">
        <f t="shared" ref="I592:I598" si="110">G592</f>
        <v>1.6311999999743421E-2</v>
      </c>
      <c r="P592" s="11">
        <f t="shared" si="102"/>
        <v>-1.0165917462433526E-3</v>
      </c>
      <c r="Q592" s="2">
        <f t="shared" si="103"/>
        <v>34888.936999999998</v>
      </c>
      <c r="R592">
        <f t="shared" si="107"/>
        <v>3.0028009189908095E-4</v>
      </c>
      <c r="S592" s="6">
        <f t="shared" ref="S592:S598" si="111">S$16</f>
        <v>0.1</v>
      </c>
      <c r="AJ592" t="s">
        <v>193</v>
      </c>
      <c r="AK592">
        <v>7</v>
      </c>
      <c r="AM592" t="s">
        <v>177</v>
      </c>
      <c r="AO592" t="s">
        <v>164</v>
      </c>
    </row>
    <row r="593" spans="1:41" ht="12.95" customHeight="1" x14ac:dyDescent="0.2">
      <c r="A593" s="38" t="s">
        <v>392</v>
      </c>
      <c r="B593" s="39"/>
      <c r="C593" s="38">
        <v>49918.49</v>
      </c>
      <c r="D593" s="38" t="s">
        <v>391</v>
      </c>
      <c r="E593">
        <f t="shared" si="100"/>
        <v>-4279.9948624447634</v>
      </c>
      <c r="F593">
        <f t="shared" si="101"/>
        <v>-4280</v>
      </c>
      <c r="G593">
        <f t="shared" si="106"/>
        <v>5.6839999961084686E-3</v>
      </c>
      <c r="I593">
        <f t="shared" si="110"/>
        <v>5.6839999961084686E-3</v>
      </c>
      <c r="N593" s="27"/>
      <c r="P593" s="11">
        <f t="shared" si="102"/>
        <v>-1.0116902963884658E-3</v>
      </c>
      <c r="Q593" s="2">
        <f t="shared" si="103"/>
        <v>34899.99</v>
      </c>
      <c r="R593">
        <f t="shared" si="107"/>
        <v>4.4832268493037685E-5</v>
      </c>
      <c r="S593" s="6">
        <f t="shared" si="111"/>
        <v>0.1</v>
      </c>
    </row>
    <row r="594" spans="1:41" ht="12.95" customHeight="1" x14ac:dyDescent="0.2">
      <c r="A594" s="38" t="s">
        <v>392</v>
      </c>
      <c r="B594" s="39"/>
      <c r="C594" s="38">
        <v>49939.512999999999</v>
      </c>
      <c r="D594" s="38" t="s">
        <v>391</v>
      </c>
      <c r="E594">
        <f t="shared" si="100"/>
        <v>-4260.9929581869546</v>
      </c>
      <c r="F594">
        <f t="shared" si="101"/>
        <v>-4261</v>
      </c>
      <c r="G594">
        <f t="shared" si="106"/>
        <v>7.7907999948365614E-3</v>
      </c>
      <c r="I594">
        <f t="shared" si="110"/>
        <v>7.7907999948365614E-3</v>
      </c>
      <c r="N594" s="27"/>
      <c r="P594" s="11">
        <f t="shared" si="102"/>
        <v>-1.0024101055827773E-3</v>
      </c>
      <c r="Q594" s="2">
        <f t="shared" si="103"/>
        <v>34921.012999999999</v>
      </c>
      <c r="R594">
        <f t="shared" si="107"/>
        <v>7.7320543870116679E-5</v>
      </c>
      <c r="S594" s="6">
        <f t="shared" si="111"/>
        <v>0.1</v>
      </c>
    </row>
    <row r="595" spans="1:41" ht="12.95" customHeight="1" x14ac:dyDescent="0.2">
      <c r="A595" s="17" t="s">
        <v>365</v>
      </c>
      <c r="B595" s="6"/>
      <c r="C595" s="32">
        <v>49940.62</v>
      </c>
      <c r="D595" s="32"/>
      <c r="E595">
        <f t="shared" si="100"/>
        <v>-4259.9923822456776</v>
      </c>
      <c r="F595">
        <f t="shared" si="101"/>
        <v>-4260</v>
      </c>
      <c r="G595">
        <f t="shared" si="106"/>
        <v>8.4280000010039657E-3</v>
      </c>
      <c r="I595">
        <f t="shared" si="110"/>
        <v>8.4280000010039657E-3</v>
      </c>
      <c r="P595" s="11">
        <f t="shared" si="102"/>
        <v>-1.0019228564811565E-3</v>
      </c>
      <c r="Q595" s="2">
        <f t="shared" si="103"/>
        <v>34922.120000000003</v>
      </c>
      <c r="R595">
        <f t="shared" si="107"/>
        <v>8.8923445098120364E-5</v>
      </c>
      <c r="S595" s="6">
        <f t="shared" si="111"/>
        <v>0.1</v>
      </c>
    </row>
    <row r="596" spans="1:41" ht="12.95" customHeight="1" x14ac:dyDescent="0.2">
      <c r="A596" s="17" t="s">
        <v>365</v>
      </c>
      <c r="B596" s="6"/>
      <c r="C596" s="32">
        <v>49951.682000000001</v>
      </c>
      <c r="D596" s="32"/>
      <c r="E596">
        <f t="shared" si="100"/>
        <v>-4249.9938537340558</v>
      </c>
      <c r="F596">
        <f t="shared" si="101"/>
        <v>-4250</v>
      </c>
      <c r="G596">
        <f t="shared" si="106"/>
        <v>6.8000000028405339E-3</v>
      </c>
      <c r="I596">
        <f t="shared" si="110"/>
        <v>6.8000000028405339E-3</v>
      </c>
      <c r="P596" s="11">
        <f t="shared" si="102"/>
        <v>-9.9705686642873417E-4</v>
      </c>
      <c r="Q596" s="2">
        <f t="shared" si="103"/>
        <v>34933.182000000001</v>
      </c>
      <c r="R596">
        <f t="shared" si="107"/>
        <v>6.0794095822619073E-5</v>
      </c>
      <c r="S596" s="6">
        <f t="shared" si="111"/>
        <v>0.1</v>
      </c>
    </row>
    <row r="597" spans="1:41" ht="12.95" customHeight="1" x14ac:dyDescent="0.2">
      <c r="A597" s="17" t="s">
        <v>365</v>
      </c>
      <c r="B597" s="6"/>
      <c r="C597" s="32">
        <v>50013.637999999999</v>
      </c>
      <c r="D597" s="32"/>
      <c r="E597">
        <f t="shared" ref="E597:E660" si="112">+(C597-C$7)/C$8</f>
        <v>-4193.9941400777416</v>
      </c>
      <c r="F597">
        <f t="shared" ref="F597:F660" si="113">ROUND(2*E597,0)/2</f>
        <v>-4194</v>
      </c>
      <c r="G597">
        <f t="shared" si="106"/>
        <v>6.4831999989110045E-3</v>
      </c>
      <c r="I597">
        <f t="shared" si="110"/>
        <v>6.4831999989110045E-3</v>
      </c>
      <c r="P597" s="11">
        <f t="shared" ref="P597:P660" si="114">D$11+D$12*F597+D$13*F597^2</f>
        <v>-9.7002575451834885E-4</v>
      </c>
      <c r="Q597" s="2">
        <f t="shared" ref="Q597:Q660" si="115">+C597-15018.5</f>
        <v>34995.137999999999</v>
      </c>
      <c r="R597">
        <f t="shared" si="107"/>
        <v>5.5550574131582555E-5</v>
      </c>
      <c r="S597" s="6">
        <f t="shared" si="111"/>
        <v>0.1</v>
      </c>
    </row>
    <row r="598" spans="1:41" ht="12.95" customHeight="1" x14ac:dyDescent="0.2">
      <c r="A598" s="17" t="s">
        <v>365</v>
      </c>
      <c r="B598" s="6"/>
      <c r="C598" s="32">
        <v>50284.701999999997</v>
      </c>
      <c r="D598" s="32"/>
      <c r="E598">
        <f t="shared" si="112"/>
        <v>-3948.9895177242074</v>
      </c>
      <c r="F598">
        <f t="shared" si="113"/>
        <v>-3949</v>
      </c>
      <c r="G598">
        <f t="shared" si="106"/>
        <v>1.1597199998504948E-2</v>
      </c>
      <c r="I598">
        <f t="shared" si="110"/>
        <v>1.1597199998504948E-2</v>
      </c>
      <c r="P598" s="11">
        <f t="shared" si="114"/>
        <v>-8.5612294513163936E-4</v>
      </c>
      <c r="Q598" s="2">
        <f t="shared" si="115"/>
        <v>35266.201999999997</v>
      </c>
      <c r="R598">
        <f t="shared" si="107"/>
        <v>1.5508525233850541E-4</v>
      </c>
      <c r="S598" s="6">
        <f t="shared" si="111"/>
        <v>0.1</v>
      </c>
    </row>
    <row r="599" spans="1:41" ht="12.95" customHeight="1" x14ac:dyDescent="0.2">
      <c r="A599" s="27" t="s">
        <v>1875</v>
      </c>
      <c r="B599" s="6" t="s">
        <v>363</v>
      </c>
      <c r="C599" s="32">
        <v>50292.438300000002</v>
      </c>
      <c r="D599" s="32" t="s">
        <v>391</v>
      </c>
      <c r="E599" s="17">
        <f t="shared" si="112"/>
        <v>-3941.9969651908032</v>
      </c>
      <c r="F599">
        <f t="shared" si="113"/>
        <v>-3942</v>
      </c>
      <c r="G599">
        <f t="shared" si="106"/>
        <v>3.3575999987078831E-3</v>
      </c>
      <c r="J599">
        <f>G599</f>
        <v>3.3575999987078831E-3</v>
      </c>
      <c r="P599" s="11">
        <f t="shared" si="114"/>
        <v>-8.5297283096840727E-4</v>
      </c>
      <c r="Q599" s="2">
        <f t="shared" si="115"/>
        <v>35273.938300000002</v>
      </c>
      <c r="R599">
        <f t="shared" si="107"/>
        <v>1.7728923554008203E-5</v>
      </c>
      <c r="S599" s="6">
        <f>S$17</f>
        <v>1</v>
      </c>
    </row>
    <row r="600" spans="1:41" ht="12.95" customHeight="1" x14ac:dyDescent="0.2">
      <c r="A600" s="27" t="s">
        <v>1875</v>
      </c>
      <c r="B600" s="6" t="s">
        <v>363</v>
      </c>
      <c r="C600" s="32">
        <v>50292.438999999998</v>
      </c>
      <c r="D600" s="32" t="s">
        <v>391</v>
      </c>
      <c r="E600" s="17">
        <f t="shared" si="112"/>
        <v>-3941.9963324869591</v>
      </c>
      <c r="F600">
        <f t="shared" si="113"/>
        <v>-3942</v>
      </c>
      <c r="G600">
        <f t="shared" si="106"/>
        <v>4.0575999955763109E-3</v>
      </c>
      <c r="J600">
        <f>G600</f>
        <v>4.0575999955763109E-3</v>
      </c>
      <c r="P600" s="11">
        <f t="shared" si="114"/>
        <v>-8.5297283096840727E-4</v>
      </c>
      <c r="Q600" s="2">
        <f t="shared" si="115"/>
        <v>35273.938999999998</v>
      </c>
      <c r="R600">
        <f t="shared" si="107"/>
        <v>2.4113725484799383E-5</v>
      </c>
      <c r="S600" s="6">
        <f>S$17</f>
        <v>1</v>
      </c>
    </row>
    <row r="601" spans="1:41" ht="12.95" customHeight="1" x14ac:dyDescent="0.2">
      <c r="A601" s="17" t="s">
        <v>283</v>
      </c>
      <c r="B601" s="6"/>
      <c r="C601" s="32">
        <v>50312.37</v>
      </c>
      <c r="D601" s="32">
        <v>5.0000000000000001E-3</v>
      </c>
      <c r="E601">
        <f t="shared" si="112"/>
        <v>-3923.9814462308373</v>
      </c>
      <c r="F601">
        <f t="shared" si="113"/>
        <v>-3924</v>
      </c>
      <c r="G601">
        <f t="shared" si="106"/>
        <v>2.0527200002106838E-2</v>
      </c>
      <c r="I601">
        <f>G601</f>
        <v>2.0527200002106838E-2</v>
      </c>
      <c r="P601" s="11">
        <f t="shared" si="114"/>
        <v>-8.4489913225765858E-4</v>
      </c>
      <c r="Q601" s="2">
        <f t="shared" si="115"/>
        <v>35293.870000000003</v>
      </c>
      <c r="R601">
        <f t="shared" si="107"/>
        <v>4.567666214091037E-4</v>
      </c>
      <c r="S601" s="6">
        <f>S$16</f>
        <v>0.1</v>
      </c>
      <c r="AJ601" t="s">
        <v>193</v>
      </c>
      <c r="AK601">
        <v>6</v>
      </c>
      <c r="AM601" t="s">
        <v>177</v>
      </c>
      <c r="AO601" t="s">
        <v>164</v>
      </c>
    </row>
    <row r="602" spans="1:41" ht="12.95" customHeight="1" x14ac:dyDescent="0.2">
      <c r="A602" s="17" t="s">
        <v>365</v>
      </c>
      <c r="B602" s="6"/>
      <c r="C602" s="32">
        <v>50325.629000000001</v>
      </c>
      <c r="D602" s="32"/>
      <c r="E602">
        <f t="shared" si="112"/>
        <v>-3911.9971315015296</v>
      </c>
      <c r="F602">
        <f t="shared" si="113"/>
        <v>-3912</v>
      </c>
      <c r="G602">
        <f t="shared" si="106"/>
        <v>3.1736000019009225E-3</v>
      </c>
      <c r="I602">
        <f>G602</f>
        <v>3.1736000019009225E-3</v>
      </c>
      <c r="P602" s="11">
        <f t="shared" si="114"/>
        <v>-8.3953794233197158E-4</v>
      </c>
      <c r="Q602" s="2">
        <f t="shared" si="115"/>
        <v>35307.129000000001</v>
      </c>
      <c r="R602">
        <f t="shared" si="107"/>
        <v>1.610527615944182E-5</v>
      </c>
      <c r="S602" s="6">
        <f>S$16</f>
        <v>0.1</v>
      </c>
    </row>
    <row r="603" spans="1:41" ht="12.95" customHeight="1" x14ac:dyDescent="0.2">
      <c r="A603" s="17" t="s">
        <v>283</v>
      </c>
      <c r="B603" s="6"/>
      <c r="C603" s="32">
        <v>50343.330999999998</v>
      </c>
      <c r="D603" s="32">
        <v>5.0000000000000001E-3</v>
      </c>
      <c r="E603">
        <f t="shared" si="112"/>
        <v>-3895.9969550675446</v>
      </c>
      <c r="F603">
        <f t="shared" si="113"/>
        <v>-3896</v>
      </c>
      <c r="G603">
        <f t="shared" si="106"/>
        <v>3.3687999966787174E-3</v>
      </c>
      <c r="I603">
        <f>G603</f>
        <v>3.3687999966787174E-3</v>
      </c>
      <c r="P603" s="11">
        <f t="shared" si="114"/>
        <v>-8.3241616575022875E-4</v>
      </c>
      <c r="Q603" s="2">
        <f t="shared" si="115"/>
        <v>35324.830999999998</v>
      </c>
      <c r="R603">
        <f t="shared" si="107"/>
        <v>1.7650217243454199E-5</v>
      </c>
      <c r="S603" s="6">
        <f>S$16</f>
        <v>0.1</v>
      </c>
      <c r="AJ603" t="s">
        <v>193</v>
      </c>
      <c r="AK603">
        <v>7</v>
      </c>
      <c r="AM603" t="s">
        <v>177</v>
      </c>
      <c r="AO603" t="s">
        <v>164</v>
      </c>
    </row>
    <row r="604" spans="1:41" ht="12.95" customHeight="1" x14ac:dyDescent="0.2">
      <c r="A604" s="17" t="s">
        <v>284</v>
      </c>
      <c r="B604" s="6"/>
      <c r="C604" s="32">
        <v>50343.332900000001</v>
      </c>
      <c r="D604" s="32"/>
      <c r="E604">
        <f t="shared" si="112"/>
        <v>-3895.9952377285281</v>
      </c>
      <c r="F604">
        <f t="shared" si="113"/>
        <v>-3896</v>
      </c>
      <c r="G604">
        <f t="shared" si="106"/>
        <v>5.2687999996123835E-3</v>
      </c>
      <c r="J604">
        <f>G604</f>
        <v>5.2687999996123835E-3</v>
      </c>
      <c r="P604" s="11">
        <f t="shared" si="114"/>
        <v>-8.3241616575022875E-4</v>
      </c>
      <c r="Q604" s="2">
        <f t="shared" si="115"/>
        <v>35324.832900000001</v>
      </c>
      <c r="R604">
        <f t="shared" si="107"/>
        <v>3.7224838696482057E-5</v>
      </c>
      <c r="S604" s="6">
        <f>S$17</f>
        <v>1</v>
      </c>
      <c r="AJ604" t="s">
        <v>241</v>
      </c>
      <c r="AO604" t="s">
        <v>197</v>
      </c>
    </row>
    <row r="605" spans="1:41" ht="12.95" customHeight="1" x14ac:dyDescent="0.2">
      <c r="A605" s="17" t="s">
        <v>318</v>
      </c>
      <c r="B605" s="6"/>
      <c r="C605" s="37">
        <v>50343.332900000001</v>
      </c>
      <c r="D605" s="32"/>
      <c r="E605">
        <f t="shared" si="112"/>
        <v>-3895.9952377285281</v>
      </c>
      <c r="F605">
        <f t="shared" si="113"/>
        <v>-3896</v>
      </c>
      <c r="G605">
        <f t="shared" si="106"/>
        <v>5.2687999996123835E-3</v>
      </c>
      <c r="J605">
        <f>G605</f>
        <v>5.2687999996123835E-3</v>
      </c>
      <c r="P605" s="11">
        <f t="shared" si="114"/>
        <v>-8.3241616575022875E-4</v>
      </c>
      <c r="Q605" s="2">
        <f t="shared" si="115"/>
        <v>35324.832900000001</v>
      </c>
      <c r="R605">
        <f t="shared" si="107"/>
        <v>3.7224838696482057E-5</v>
      </c>
      <c r="S605" s="6">
        <f>S$17</f>
        <v>1</v>
      </c>
    </row>
    <row r="606" spans="1:41" ht="12.95" customHeight="1" x14ac:dyDescent="0.2">
      <c r="A606" s="17" t="s">
        <v>365</v>
      </c>
      <c r="B606" s="6"/>
      <c r="C606" s="32">
        <v>50387.582999999999</v>
      </c>
      <c r="D606" s="32"/>
      <c r="E606">
        <f t="shared" si="112"/>
        <v>-3855.9992255704933</v>
      </c>
      <c r="F606">
        <f t="shared" si="113"/>
        <v>-3856</v>
      </c>
      <c r="G606">
        <f t="shared" si="106"/>
        <v>8.5679999756393954E-4</v>
      </c>
      <c r="I606">
        <f>G606</f>
        <v>8.5679999756393954E-4</v>
      </c>
      <c r="P606" s="11">
        <f t="shared" si="114"/>
        <v>-8.1474410755840538E-4</v>
      </c>
      <c r="Q606" s="2">
        <f t="shared" si="115"/>
        <v>35369.082999999999</v>
      </c>
      <c r="R606">
        <f t="shared" si="107"/>
        <v>2.7940596953692607E-6</v>
      </c>
      <c r="S606" s="6">
        <f>S$16</f>
        <v>0.1</v>
      </c>
    </row>
    <row r="607" spans="1:41" ht="12.95" customHeight="1" x14ac:dyDescent="0.2">
      <c r="A607" s="27" t="s">
        <v>1875</v>
      </c>
      <c r="B607" s="6" t="s">
        <v>363</v>
      </c>
      <c r="C607" s="32">
        <v>50604.4398</v>
      </c>
      <c r="D607" s="32" t="s">
        <v>391</v>
      </c>
      <c r="E607" s="17">
        <f t="shared" si="112"/>
        <v>-3659.9904660568859</v>
      </c>
      <c r="F607">
        <f t="shared" si="113"/>
        <v>-3660</v>
      </c>
      <c r="G607">
        <f t="shared" si="106"/>
        <v>1.0547999998379964E-2</v>
      </c>
      <c r="J607">
        <f>G607</f>
        <v>1.0547999998379964E-2</v>
      </c>
      <c r="P607" s="11">
        <f t="shared" si="114"/>
        <v>-7.3088473678979183E-4</v>
      </c>
      <c r="Q607" s="2">
        <f t="shared" si="115"/>
        <v>35585.9398</v>
      </c>
      <c r="R607">
        <f t="shared" si="107"/>
        <v>1.2721324086924533E-4</v>
      </c>
      <c r="S607" s="6">
        <f>S$17</f>
        <v>1</v>
      </c>
    </row>
    <row r="608" spans="1:41" ht="12.95" customHeight="1" x14ac:dyDescent="0.2">
      <c r="A608" s="17" t="s">
        <v>365</v>
      </c>
      <c r="B608" s="6"/>
      <c r="C608" s="32">
        <v>50628.775000000001</v>
      </c>
      <c r="D608" s="32"/>
      <c r="E608">
        <f t="shared" si="112"/>
        <v>-3637.9947879664787</v>
      </c>
      <c r="F608">
        <f t="shared" si="113"/>
        <v>-3638</v>
      </c>
      <c r="G608">
        <f t="shared" si="106"/>
        <v>5.7663999978103675E-3</v>
      </c>
      <c r="I608">
        <f>G608</f>
        <v>5.7663999978103675E-3</v>
      </c>
      <c r="P608" s="11">
        <f t="shared" si="114"/>
        <v>-7.2175539229597926E-4</v>
      </c>
      <c r="Q608" s="2">
        <f t="shared" si="115"/>
        <v>35610.275000000001</v>
      </c>
      <c r="R608">
        <f t="shared" si="107"/>
        <v>4.2096160366166044E-5</v>
      </c>
      <c r="S608" s="6">
        <f>S$16</f>
        <v>0.1</v>
      </c>
    </row>
    <row r="609" spans="1:41" ht="12.95" customHeight="1" x14ac:dyDescent="0.2">
      <c r="A609" s="17" t="s">
        <v>364</v>
      </c>
      <c r="B609" s="6"/>
      <c r="C609" s="32">
        <v>50658.650999999998</v>
      </c>
      <c r="D609" s="32"/>
      <c r="E609">
        <f t="shared" si="112"/>
        <v>-3610.9909877664031</v>
      </c>
      <c r="F609">
        <f t="shared" si="113"/>
        <v>-3611</v>
      </c>
      <c r="G609">
        <f t="shared" si="106"/>
        <v>9.9707999979727902E-3</v>
      </c>
      <c r="I609">
        <f>G609</f>
        <v>9.9707999979727902E-3</v>
      </c>
      <c r="P609" s="11">
        <f t="shared" si="114"/>
        <v>-7.1062938564527976E-4</v>
      </c>
      <c r="Q609" s="2">
        <f t="shared" si="115"/>
        <v>35640.150999999998</v>
      </c>
      <c r="R609">
        <f t="shared" si="107"/>
        <v>1.1409293367721951E-4</v>
      </c>
      <c r="S609" s="6">
        <f>S$16</f>
        <v>0.1</v>
      </c>
    </row>
    <row r="610" spans="1:41" ht="12.95" customHeight="1" x14ac:dyDescent="0.2">
      <c r="A610" s="27" t="s">
        <v>1875</v>
      </c>
      <c r="B610" s="6" t="s">
        <v>363</v>
      </c>
      <c r="C610" s="32">
        <v>50667.482100000001</v>
      </c>
      <c r="D610" s="32" t="s">
        <v>391</v>
      </c>
      <c r="E610" s="17">
        <f t="shared" si="112"/>
        <v>-3603.0088864159211</v>
      </c>
      <c r="F610">
        <f t="shared" si="113"/>
        <v>-3603</v>
      </c>
      <c r="G610">
        <f t="shared" si="106"/>
        <v>-9.8316000003251247E-3</v>
      </c>
      <c r="J610">
        <f>G610</f>
        <v>-9.8316000003251247E-3</v>
      </c>
      <c r="P610" s="11">
        <f t="shared" si="114"/>
        <v>-7.0734933898992632E-4</v>
      </c>
      <c r="Q610" s="2">
        <f t="shared" si="115"/>
        <v>35648.982100000001</v>
      </c>
      <c r="R610">
        <f t="shared" si="107"/>
        <v>8.3251950130875811E-5</v>
      </c>
      <c r="S610" s="6">
        <f>S$17</f>
        <v>1</v>
      </c>
    </row>
    <row r="611" spans="1:41" ht="12.95" customHeight="1" x14ac:dyDescent="0.2">
      <c r="A611" s="27" t="s">
        <v>1875</v>
      </c>
      <c r="B611" s="6" t="s">
        <v>363</v>
      </c>
      <c r="C611" s="32">
        <v>50667.489699999998</v>
      </c>
      <c r="D611" s="32" t="s">
        <v>391</v>
      </c>
      <c r="E611" s="17">
        <f t="shared" si="112"/>
        <v>-3603.0020170598677</v>
      </c>
      <c r="F611">
        <f t="shared" si="113"/>
        <v>-3603</v>
      </c>
      <c r="G611">
        <f t="shared" si="106"/>
        <v>-2.2316000031423755E-3</v>
      </c>
      <c r="J611">
        <f>G611</f>
        <v>-2.2316000031423755E-3</v>
      </c>
      <c r="P611" s="11">
        <f t="shared" si="114"/>
        <v>-7.0734933898992632E-4</v>
      </c>
      <c r="Q611" s="2">
        <f t="shared" si="115"/>
        <v>35648.989699999998</v>
      </c>
      <c r="R611">
        <f t="shared" si="107"/>
        <v>2.3233400871691822E-6</v>
      </c>
      <c r="S611" s="6">
        <f>S$17</f>
        <v>1</v>
      </c>
    </row>
    <row r="612" spans="1:41" ht="12.95" customHeight="1" x14ac:dyDescent="0.2">
      <c r="A612" s="27" t="s">
        <v>1875</v>
      </c>
      <c r="B612" s="6" t="s">
        <v>363</v>
      </c>
      <c r="C612" s="32">
        <v>50667.499400000001</v>
      </c>
      <c r="D612" s="32" t="s">
        <v>391</v>
      </c>
      <c r="E612" s="17">
        <f t="shared" si="112"/>
        <v>-3602.9932495922681</v>
      </c>
      <c r="F612">
        <f t="shared" si="113"/>
        <v>-3603</v>
      </c>
      <c r="G612">
        <f t="shared" si="106"/>
        <v>7.4683999991975725E-3</v>
      </c>
      <c r="J612">
        <f>G612</f>
        <v>7.4683999991975725E-3</v>
      </c>
      <c r="P612" s="11">
        <f t="shared" si="114"/>
        <v>-7.0734933898992632E-4</v>
      </c>
      <c r="Q612" s="2">
        <f t="shared" si="115"/>
        <v>35648.999400000001</v>
      </c>
      <c r="R612">
        <f t="shared" si="107"/>
        <v>6.6842877240873321E-5</v>
      </c>
      <c r="S612" s="6">
        <f>S$17</f>
        <v>1</v>
      </c>
    </row>
    <row r="613" spans="1:41" ht="12.95" customHeight="1" x14ac:dyDescent="0.2">
      <c r="A613" s="27" t="s">
        <v>1875</v>
      </c>
      <c r="B613" s="6" t="s">
        <v>363</v>
      </c>
      <c r="C613" s="32">
        <v>50667.499400000001</v>
      </c>
      <c r="D613" s="32" t="s">
        <v>391</v>
      </c>
      <c r="E613" s="17">
        <f t="shared" si="112"/>
        <v>-3602.9932495922681</v>
      </c>
      <c r="F613">
        <f t="shared" si="113"/>
        <v>-3603</v>
      </c>
      <c r="G613">
        <f t="shared" si="106"/>
        <v>7.4683999991975725E-3</v>
      </c>
      <c r="J613">
        <f>G613</f>
        <v>7.4683999991975725E-3</v>
      </c>
      <c r="P613" s="11">
        <f t="shared" si="114"/>
        <v>-7.0734933898992632E-4</v>
      </c>
      <c r="Q613" s="2">
        <f t="shared" si="115"/>
        <v>35648.999400000001</v>
      </c>
      <c r="R613">
        <f t="shared" si="107"/>
        <v>6.6842877240873321E-5</v>
      </c>
      <c r="S613" s="6">
        <f>S$17</f>
        <v>1</v>
      </c>
    </row>
    <row r="614" spans="1:41" ht="12.95" customHeight="1" x14ac:dyDescent="0.2">
      <c r="A614" s="17" t="s">
        <v>364</v>
      </c>
      <c r="B614" s="6"/>
      <c r="C614" s="32">
        <v>50668.608</v>
      </c>
      <c r="D614" s="32"/>
      <c r="E614">
        <f t="shared" si="112"/>
        <v>-3601.9912274707726</v>
      </c>
      <c r="F614">
        <f t="shared" si="113"/>
        <v>-3602</v>
      </c>
      <c r="G614">
        <f t="shared" si="106"/>
        <v>9.7056000013253652E-3</v>
      </c>
      <c r="I614">
        <f>G614</f>
        <v>9.7056000013253652E-3</v>
      </c>
      <c r="P614" s="11">
        <f t="shared" si="114"/>
        <v>-7.0693986505504416E-4</v>
      </c>
      <c r="Q614" s="2">
        <f t="shared" si="115"/>
        <v>35650.108</v>
      </c>
      <c r="R614">
        <f t="shared" si="107"/>
        <v>1.0842098646896134E-4</v>
      </c>
      <c r="S614" s="6">
        <f>S$16</f>
        <v>0.1</v>
      </c>
    </row>
    <row r="615" spans="1:41" ht="12.95" customHeight="1" x14ac:dyDescent="0.2">
      <c r="A615" s="17" t="s">
        <v>364</v>
      </c>
      <c r="B615" s="6"/>
      <c r="C615" s="32">
        <v>50669.711000000003</v>
      </c>
      <c r="D615" s="32"/>
      <c r="E615">
        <f t="shared" si="112"/>
        <v>-3600.9942669800525</v>
      </c>
      <c r="F615">
        <f t="shared" si="113"/>
        <v>-3601</v>
      </c>
      <c r="G615">
        <f t="shared" si="106"/>
        <v>6.3427999994019046E-3</v>
      </c>
      <c r="I615">
        <f>G615</f>
        <v>6.3427999994019046E-3</v>
      </c>
      <c r="P615" s="11">
        <f t="shared" si="114"/>
        <v>-7.0653050931950337E-4</v>
      </c>
      <c r="Q615" s="2">
        <f t="shared" si="115"/>
        <v>35651.211000000003</v>
      </c>
      <c r="R615">
        <f t="shared" si="107"/>
        <v>4.9693060621190427E-5</v>
      </c>
      <c r="S615" s="6">
        <f>S$16</f>
        <v>0.1</v>
      </c>
    </row>
    <row r="616" spans="1:41" ht="12.95" customHeight="1" x14ac:dyDescent="0.2">
      <c r="A616" s="27" t="s">
        <v>1875</v>
      </c>
      <c r="B616" s="6" t="s">
        <v>363</v>
      </c>
      <c r="C616" s="32">
        <v>50687.407299999999</v>
      </c>
      <c r="D616" s="32" t="s">
        <v>391</v>
      </c>
      <c r="E616" s="17">
        <f t="shared" si="112"/>
        <v>-3584.9992425631108</v>
      </c>
      <c r="F616">
        <f t="shared" si="113"/>
        <v>-3585</v>
      </c>
      <c r="G616">
        <f t="shared" si="106"/>
        <v>8.3799999993061647E-4</v>
      </c>
      <c r="J616">
        <f>G616</f>
        <v>8.3799999993061647E-4</v>
      </c>
      <c r="P616" s="11">
        <f t="shared" si="114"/>
        <v>-6.999968926613032E-4</v>
      </c>
      <c r="Q616" s="2">
        <f t="shared" si="115"/>
        <v>35668.907299999999</v>
      </c>
      <c r="R616">
        <f t="shared" si="107"/>
        <v>2.3654344416224008E-6</v>
      </c>
      <c r="S616" s="6">
        <f>S$17</f>
        <v>1</v>
      </c>
    </row>
    <row r="617" spans="1:41" ht="12.95" customHeight="1" x14ac:dyDescent="0.2">
      <c r="A617" s="27" t="s">
        <v>1875</v>
      </c>
      <c r="B617" s="6" t="s">
        <v>363</v>
      </c>
      <c r="C617" s="32">
        <v>50687.415000000001</v>
      </c>
      <c r="D617" s="32" t="s">
        <v>391</v>
      </c>
      <c r="E617" s="17">
        <f t="shared" si="112"/>
        <v>-3584.9922828207896</v>
      </c>
      <c r="F617">
        <f t="shared" si="113"/>
        <v>-3585</v>
      </c>
      <c r="G617">
        <f t="shared" si="106"/>
        <v>8.5380000018631108E-3</v>
      </c>
      <c r="J617">
        <f>G617</f>
        <v>8.5380000018631108E-3</v>
      </c>
      <c r="P617" s="11">
        <f t="shared" si="114"/>
        <v>-6.999968926613032E-4</v>
      </c>
      <c r="Q617" s="2">
        <f t="shared" si="115"/>
        <v>35668.915000000001</v>
      </c>
      <c r="R617">
        <f t="shared" si="107"/>
        <v>8.5340586623242732E-5</v>
      </c>
      <c r="S617" s="6">
        <f>S$17</f>
        <v>1</v>
      </c>
    </row>
    <row r="618" spans="1:41" ht="12.95" customHeight="1" x14ac:dyDescent="0.2">
      <c r="A618" s="27" t="s">
        <v>1875</v>
      </c>
      <c r="B618" s="6" t="s">
        <v>363</v>
      </c>
      <c r="C618" s="32">
        <v>50687.417099999999</v>
      </c>
      <c r="D618" s="32" t="s">
        <v>391</v>
      </c>
      <c r="E618" s="17">
        <f t="shared" si="112"/>
        <v>-3584.9903847092496</v>
      </c>
      <c r="F618">
        <f t="shared" si="113"/>
        <v>-3585</v>
      </c>
      <c r="G618">
        <f t="shared" si="106"/>
        <v>1.0637999999744352E-2</v>
      </c>
      <c r="J618">
        <f>G618</f>
        <v>1.0637999999744352E-2</v>
      </c>
      <c r="P618" s="11">
        <f t="shared" si="114"/>
        <v>-6.999968926613032E-4</v>
      </c>
      <c r="Q618" s="2">
        <f t="shared" si="115"/>
        <v>35668.917099999999</v>
      </c>
      <c r="R618">
        <f t="shared" si="107"/>
        <v>1.2855017353220031E-4</v>
      </c>
      <c r="S618" s="6">
        <f>S$17</f>
        <v>1</v>
      </c>
    </row>
    <row r="619" spans="1:41" ht="12.95" customHeight="1" x14ac:dyDescent="0.2">
      <c r="A619" s="17" t="s">
        <v>364</v>
      </c>
      <c r="B619" s="6"/>
      <c r="C619" s="32">
        <v>50689.625</v>
      </c>
      <c r="D619" s="32"/>
      <c r="E619">
        <f t="shared" si="112"/>
        <v>-3582.9947463887988</v>
      </c>
      <c r="F619">
        <f t="shared" si="113"/>
        <v>-3583</v>
      </c>
      <c r="G619">
        <f t="shared" si="106"/>
        <v>5.812399998831097E-3</v>
      </c>
      <c r="I619">
        <f>G619</f>
        <v>5.812399998831097E-3</v>
      </c>
      <c r="P619" s="11">
        <f t="shared" si="114"/>
        <v>-6.99182318167176E-4</v>
      </c>
      <c r="Q619" s="2">
        <f t="shared" si="115"/>
        <v>35671.125</v>
      </c>
      <c r="R619">
        <f t="shared" si="107"/>
        <v>4.24007042710446E-5</v>
      </c>
      <c r="S619" s="6">
        <f>S$16</f>
        <v>0.1</v>
      </c>
    </row>
    <row r="620" spans="1:41" ht="12.95" customHeight="1" x14ac:dyDescent="0.2">
      <c r="A620" s="17" t="s">
        <v>285</v>
      </c>
      <c r="B620" s="6"/>
      <c r="C620" s="32">
        <v>50717.288</v>
      </c>
      <c r="D620" s="32">
        <v>5.0000000000000001E-3</v>
      </c>
      <c r="E620">
        <f t="shared" si="112"/>
        <v>-3557.9911942086273</v>
      </c>
      <c r="F620">
        <f t="shared" si="113"/>
        <v>-3558</v>
      </c>
      <c r="G620">
        <f t="shared" si="106"/>
        <v>9.7423999977763742E-3</v>
      </c>
      <c r="I620">
        <f>G620</f>
        <v>9.7423999977763742E-3</v>
      </c>
      <c r="P620" s="11">
        <f t="shared" si="114"/>
        <v>-6.8904002926835871E-4</v>
      </c>
      <c r="Q620" s="2">
        <f t="shared" si="115"/>
        <v>35698.788</v>
      </c>
      <c r="R620">
        <f t="shared" si="107"/>
        <v>1.0881494103783103E-4</v>
      </c>
      <c r="S620" s="6">
        <f>S$16</f>
        <v>0.1</v>
      </c>
      <c r="AJ620" t="s">
        <v>193</v>
      </c>
      <c r="AK620">
        <v>9</v>
      </c>
      <c r="AM620" t="s">
        <v>177</v>
      </c>
      <c r="AO620" t="s">
        <v>164</v>
      </c>
    </row>
    <row r="621" spans="1:41" ht="12.95" customHeight="1" x14ac:dyDescent="0.2">
      <c r="A621" s="17" t="s">
        <v>286</v>
      </c>
      <c r="B621" s="6"/>
      <c r="C621" s="32">
        <v>50718.385000000002</v>
      </c>
      <c r="D621" s="32"/>
      <c r="E621">
        <f t="shared" si="112"/>
        <v>-3556.9996568937418</v>
      </c>
      <c r="F621">
        <f t="shared" si="113"/>
        <v>-3557</v>
      </c>
      <c r="G621">
        <f t="shared" ref="G621:G684" si="116">+C621-(C$7+F621*C$8)</f>
        <v>3.7960000190651044E-4</v>
      </c>
      <c r="I621">
        <f>G621</f>
        <v>3.7960000190651044E-4</v>
      </c>
      <c r="P621" s="11">
        <f t="shared" si="114"/>
        <v>-6.8863587430384617E-4</v>
      </c>
      <c r="Q621" s="2">
        <f t="shared" si="115"/>
        <v>35699.885000000002</v>
      </c>
      <c r="R621">
        <f t="shared" ref="R621:R684" si="117">+(P621-G621)^2</f>
        <v>1.1411278872229086E-6</v>
      </c>
      <c r="S621" s="6">
        <f>S$16</f>
        <v>0.1</v>
      </c>
      <c r="AJ621" t="s">
        <v>193</v>
      </c>
      <c r="AO621" t="s">
        <v>197</v>
      </c>
    </row>
    <row r="622" spans="1:41" ht="12.95" customHeight="1" x14ac:dyDescent="0.2">
      <c r="A622" s="27" t="s">
        <v>1875</v>
      </c>
      <c r="B622" s="6" t="s">
        <v>363</v>
      </c>
      <c r="C622" s="32">
        <v>50718.388299999999</v>
      </c>
      <c r="D622" s="32" t="s">
        <v>391</v>
      </c>
      <c r="E622" s="17">
        <f t="shared" si="112"/>
        <v>-3556.9966741470362</v>
      </c>
      <c r="F622">
        <f t="shared" si="113"/>
        <v>-3557</v>
      </c>
      <c r="G622">
        <f t="shared" si="116"/>
        <v>3.6795999985770322E-3</v>
      </c>
      <c r="J622">
        <f>G622</f>
        <v>3.6795999985770322E-3</v>
      </c>
      <c r="P622" s="11">
        <f t="shared" si="114"/>
        <v>-6.8863587430384617E-4</v>
      </c>
      <c r="Q622" s="2">
        <f t="shared" si="115"/>
        <v>35699.888299999999</v>
      </c>
      <c r="R622">
        <f t="shared" si="117"/>
        <v>1.9081484641123371E-5</v>
      </c>
      <c r="S622" s="6">
        <f>S$17</f>
        <v>1</v>
      </c>
    </row>
    <row r="623" spans="1:41" ht="12.95" customHeight="1" x14ac:dyDescent="0.2">
      <c r="A623" s="17" t="s">
        <v>288</v>
      </c>
      <c r="B623" s="6"/>
      <c r="C623" s="32">
        <v>50718.388800000001</v>
      </c>
      <c r="D623" s="32">
        <v>2.0000000000000001E-4</v>
      </c>
      <c r="E623">
        <f t="shared" si="112"/>
        <v>-3556.9962222157151</v>
      </c>
      <c r="F623">
        <f t="shared" si="113"/>
        <v>-3557</v>
      </c>
      <c r="G623">
        <f t="shared" si="116"/>
        <v>4.179600000497885E-3</v>
      </c>
      <c r="J623">
        <f>G623</f>
        <v>4.179600000497885E-3</v>
      </c>
      <c r="P623" s="11">
        <f t="shared" si="114"/>
        <v>-6.8863587430384617E-4</v>
      </c>
      <c r="Q623" s="2">
        <f t="shared" si="115"/>
        <v>35699.888800000001</v>
      </c>
      <c r="R623">
        <f t="shared" si="117"/>
        <v>2.3699720532706577E-5</v>
      </c>
      <c r="S623" s="6">
        <f>S$17</f>
        <v>1</v>
      </c>
      <c r="AJ623" t="s">
        <v>241</v>
      </c>
      <c r="AM623" t="s">
        <v>287</v>
      </c>
      <c r="AO623" t="s">
        <v>197</v>
      </c>
    </row>
    <row r="624" spans="1:41" ht="12.95" customHeight="1" x14ac:dyDescent="0.2">
      <c r="A624" s="17" t="s">
        <v>317</v>
      </c>
      <c r="B624" s="6"/>
      <c r="C624" s="32">
        <v>50718.388800000001</v>
      </c>
      <c r="D624" s="32">
        <v>2.0000000000000001E-4</v>
      </c>
      <c r="E624">
        <f t="shared" si="112"/>
        <v>-3556.9962222157151</v>
      </c>
      <c r="F624">
        <f t="shared" si="113"/>
        <v>-3557</v>
      </c>
      <c r="G624">
        <f t="shared" si="116"/>
        <v>4.179600000497885E-3</v>
      </c>
      <c r="J624">
        <f>G624</f>
        <v>4.179600000497885E-3</v>
      </c>
      <c r="P624" s="11">
        <f t="shared" si="114"/>
        <v>-6.8863587430384617E-4</v>
      </c>
      <c r="Q624" s="2">
        <f t="shared" si="115"/>
        <v>35699.888800000001</v>
      </c>
      <c r="R624">
        <f t="shared" si="117"/>
        <v>2.3699720532706577E-5</v>
      </c>
      <c r="S624" s="6">
        <f>S$17</f>
        <v>1</v>
      </c>
    </row>
    <row r="625" spans="1:19" ht="12.95" customHeight="1" x14ac:dyDescent="0.2">
      <c r="A625" s="17" t="s">
        <v>364</v>
      </c>
      <c r="B625" s="6"/>
      <c r="C625" s="32">
        <v>50720.595999999998</v>
      </c>
      <c r="D625" s="32"/>
      <c r="E625">
        <f t="shared" si="112"/>
        <v>-3555.0012165991152</v>
      </c>
      <c r="F625">
        <f t="shared" si="113"/>
        <v>-3555</v>
      </c>
      <c r="G625">
        <f t="shared" si="116"/>
        <v>-1.3460000045597553E-3</v>
      </c>
      <c r="I625">
        <f>G625</f>
        <v>-1.3460000045597553E-3</v>
      </c>
      <c r="P625" s="11">
        <f t="shared" si="114"/>
        <v>-6.8782791897284564E-4</v>
      </c>
      <c r="Q625" s="2">
        <f t="shared" si="115"/>
        <v>35702.095999999998</v>
      </c>
      <c r="R625">
        <f t="shared" si="117"/>
        <v>4.3319049424582238E-7</v>
      </c>
      <c r="S625" s="6">
        <f>S$16</f>
        <v>0.1</v>
      </c>
    </row>
    <row r="626" spans="1:19" ht="12.95" customHeight="1" x14ac:dyDescent="0.2">
      <c r="A626" s="17" t="s">
        <v>364</v>
      </c>
      <c r="B626" s="6"/>
      <c r="C626" s="32">
        <v>50731.667000000001</v>
      </c>
      <c r="D626" s="32"/>
      <c r="E626">
        <f t="shared" si="112"/>
        <v>-3544.9945533237378</v>
      </c>
      <c r="F626">
        <f t="shared" si="113"/>
        <v>-3545</v>
      </c>
      <c r="G626">
        <f t="shared" si="116"/>
        <v>6.0260000027483329E-3</v>
      </c>
      <c r="I626">
        <f>G626</f>
        <v>6.0260000027483329E-3</v>
      </c>
      <c r="P626" s="11">
        <f t="shared" si="114"/>
        <v>-6.8379523427833605E-4</v>
      </c>
      <c r="Q626" s="2">
        <f t="shared" si="115"/>
        <v>35713.167000000001</v>
      </c>
      <c r="R626">
        <f t="shared" si="117"/>
        <v>4.5021352122825779E-5</v>
      </c>
      <c r="S626" s="6">
        <f>S$16</f>
        <v>0.1</v>
      </c>
    </row>
    <row r="627" spans="1:19" ht="12.95" customHeight="1" x14ac:dyDescent="0.2">
      <c r="A627" s="17" t="s">
        <v>364</v>
      </c>
      <c r="B627" s="6"/>
      <c r="C627" s="32">
        <v>50991.66</v>
      </c>
      <c r="D627" s="32"/>
      <c r="E627">
        <f t="shared" si="112"/>
        <v>-3309.9965942455747</v>
      </c>
      <c r="F627">
        <f t="shared" si="113"/>
        <v>-3310</v>
      </c>
      <c r="G627">
        <f t="shared" si="116"/>
        <v>3.7680000023101456E-3</v>
      </c>
      <c r="I627">
        <f>G627</f>
        <v>3.7680000023101456E-3</v>
      </c>
      <c r="P627" s="11">
        <f t="shared" si="114"/>
        <v>-5.9242980750217201E-4</v>
      </c>
      <c r="Q627" s="2">
        <f t="shared" si="115"/>
        <v>35973.160000000003</v>
      </c>
      <c r="R627">
        <f t="shared" si="117"/>
        <v>1.9013348126299884E-5</v>
      </c>
      <c r="S627" s="6">
        <f>S$16</f>
        <v>0.1</v>
      </c>
    </row>
    <row r="628" spans="1:19" ht="12.95" customHeight="1" x14ac:dyDescent="0.2">
      <c r="A628" s="17" t="s">
        <v>364</v>
      </c>
      <c r="B628" s="6"/>
      <c r="C628" s="32">
        <v>51012.684999999998</v>
      </c>
      <c r="D628" s="32"/>
      <c r="E628">
        <f t="shared" si="112"/>
        <v>-3290.9928822624943</v>
      </c>
      <c r="F628">
        <f t="shared" si="113"/>
        <v>-3291</v>
      </c>
      <c r="G628">
        <f t="shared" si="116"/>
        <v>7.8747999941697344E-3</v>
      </c>
      <c r="I628">
        <f>G628</f>
        <v>7.8747999941697344E-3</v>
      </c>
      <c r="P628" s="11">
        <f t="shared" si="114"/>
        <v>-5.8532803056121174E-4</v>
      </c>
      <c r="Q628" s="2">
        <f t="shared" si="115"/>
        <v>35994.184999999998</v>
      </c>
      <c r="R628">
        <f t="shared" si="117"/>
        <v>7.1573766194837937E-5</v>
      </c>
      <c r="S628" s="6">
        <f>S$16</f>
        <v>0.1</v>
      </c>
    </row>
    <row r="629" spans="1:19" ht="12.95" customHeight="1" x14ac:dyDescent="0.2">
      <c r="A629" s="17" t="s">
        <v>364</v>
      </c>
      <c r="B629" s="6"/>
      <c r="C629" s="32">
        <v>51013.788</v>
      </c>
      <c r="D629" s="32"/>
      <c r="E629">
        <f t="shared" si="112"/>
        <v>-3289.9959217717742</v>
      </c>
      <c r="F629">
        <f t="shared" si="113"/>
        <v>-3290</v>
      </c>
      <c r="G629">
        <f t="shared" si="116"/>
        <v>4.5119999995222315E-3</v>
      </c>
      <c r="I629">
        <f>G629</f>
        <v>4.5119999995222315E-3</v>
      </c>
      <c r="P629" s="11">
        <f t="shared" si="114"/>
        <v>-5.8495543482089247E-4</v>
      </c>
      <c r="Q629" s="2">
        <f t="shared" si="115"/>
        <v>35995.288</v>
      </c>
      <c r="R629">
        <f t="shared" si="117"/>
        <v>2.5978954699679905E-5</v>
      </c>
      <c r="S629" s="6">
        <f>S$16</f>
        <v>0.1</v>
      </c>
    </row>
    <row r="630" spans="1:19" ht="12.95" customHeight="1" x14ac:dyDescent="0.2">
      <c r="A630" s="19" t="s">
        <v>316</v>
      </c>
      <c r="B630" s="16" t="s">
        <v>363</v>
      </c>
      <c r="C630" s="33">
        <v>51040.339180000003</v>
      </c>
      <c r="D630" s="33">
        <v>2.5000000000000001E-4</v>
      </c>
      <c r="E630">
        <f t="shared" si="112"/>
        <v>-3265.997302150794</v>
      </c>
      <c r="F630">
        <f t="shared" si="113"/>
        <v>-3266</v>
      </c>
      <c r="G630">
        <f t="shared" si="116"/>
        <v>2.9848000049241818E-3</v>
      </c>
      <c r="J630">
        <f>G630</f>
        <v>2.9848000049241818E-3</v>
      </c>
      <c r="P630" s="11">
        <f t="shared" si="114"/>
        <v>-5.7604859685569444E-4</v>
      </c>
      <c r="Q630" s="2">
        <f t="shared" si="115"/>
        <v>36021.839180000003</v>
      </c>
      <c r="R630">
        <f t="shared" si="117"/>
        <v>1.2679642764797698E-5</v>
      </c>
      <c r="S630" s="6">
        <f>S$17</f>
        <v>1</v>
      </c>
    </row>
    <row r="631" spans="1:19" ht="12.95" customHeight="1" x14ac:dyDescent="0.2">
      <c r="A631" s="17" t="s">
        <v>316</v>
      </c>
      <c r="B631" s="6" t="s">
        <v>363</v>
      </c>
      <c r="C631" s="32">
        <v>51041.446799999998</v>
      </c>
      <c r="D631" s="32">
        <v>2.5000000000000001E-4</v>
      </c>
      <c r="E631">
        <f t="shared" si="112"/>
        <v>-3264.996165814689</v>
      </c>
      <c r="F631">
        <f t="shared" si="113"/>
        <v>-3265</v>
      </c>
      <c r="G631">
        <f t="shared" si="116"/>
        <v>4.2419999954290688E-3</v>
      </c>
      <c r="J631">
        <f>G631</f>
        <v>4.2419999954290688E-3</v>
      </c>
      <c r="P631" s="11">
        <f t="shared" si="114"/>
        <v>-5.7567895609891373E-4</v>
      </c>
      <c r="Q631" s="2">
        <f t="shared" si="115"/>
        <v>36022.946799999998</v>
      </c>
      <c r="R631">
        <f t="shared" si="117"/>
        <v>2.3210030479995765E-5</v>
      </c>
      <c r="S631" s="6">
        <f>S$17</f>
        <v>1</v>
      </c>
    </row>
    <row r="632" spans="1:19" ht="12.95" customHeight="1" x14ac:dyDescent="0.2">
      <c r="A632" s="27" t="s">
        <v>1875</v>
      </c>
      <c r="B632" s="6" t="s">
        <v>363</v>
      </c>
      <c r="C632" s="32">
        <v>51041.448600000003</v>
      </c>
      <c r="D632" s="32" t="s">
        <v>391</v>
      </c>
      <c r="E632" s="17">
        <f t="shared" si="112"/>
        <v>-3264.994538861934</v>
      </c>
      <c r="F632">
        <f t="shared" si="113"/>
        <v>-3265</v>
      </c>
      <c r="G632">
        <f t="shared" si="116"/>
        <v>6.0420000008889474E-3</v>
      </c>
      <c r="J632">
        <f>G632</f>
        <v>6.0420000008889474E-3</v>
      </c>
      <c r="P632" s="11">
        <f t="shared" si="114"/>
        <v>-5.7567895609891373E-4</v>
      </c>
      <c r="Q632" s="2">
        <f t="shared" si="115"/>
        <v>36022.948600000003</v>
      </c>
      <c r="R632">
        <f t="shared" si="117"/>
        <v>4.3793674777759953E-5</v>
      </c>
      <c r="S632" s="6">
        <f>S$17</f>
        <v>1</v>
      </c>
    </row>
    <row r="633" spans="1:19" ht="12.95" customHeight="1" x14ac:dyDescent="0.2">
      <c r="A633" s="27" t="s">
        <v>1875</v>
      </c>
      <c r="B633" s="6" t="s">
        <v>363</v>
      </c>
      <c r="C633" s="32">
        <v>51041.454899999997</v>
      </c>
      <c r="D633" s="32" t="s">
        <v>391</v>
      </c>
      <c r="E633" s="17">
        <f t="shared" si="112"/>
        <v>-3264.9888445273145</v>
      </c>
      <c r="F633">
        <f t="shared" si="113"/>
        <v>-3265</v>
      </c>
      <c r="G633">
        <f t="shared" si="116"/>
        <v>1.2341999994532671E-2</v>
      </c>
      <c r="J633">
        <f>G633</f>
        <v>1.2341999994532671E-2</v>
      </c>
      <c r="P633" s="11">
        <f t="shared" si="114"/>
        <v>-5.7567895609891373E-4</v>
      </c>
      <c r="Q633" s="2">
        <f t="shared" si="115"/>
        <v>36022.954899999997</v>
      </c>
      <c r="R633">
        <f t="shared" si="117"/>
        <v>1.6686642947159031E-4</v>
      </c>
      <c r="S633" s="6">
        <f>S$17</f>
        <v>1</v>
      </c>
    </row>
    <row r="634" spans="1:19" ht="12.95" customHeight="1" x14ac:dyDescent="0.2">
      <c r="A634" s="27" t="s">
        <v>1875</v>
      </c>
      <c r="B634" s="6" t="s">
        <v>363</v>
      </c>
      <c r="C634" s="32">
        <v>51041.458299999998</v>
      </c>
      <c r="D634" s="32" t="s">
        <v>391</v>
      </c>
      <c r="E634" s="17">
        <f t="shared" si="112"/>
        <v>-3264.9857713943411</v>
      </c>
      <c r="F634">
        <f t="shared" si="113"/>
        <v>-3265</v>
      </c>
      <c r="G634">
        <f t="shared" si="116"/>
        <v>1.5741999995952938E-2</v>
      </c>
      <c r="J634">
        <f>G634</f>
        <v>1.5741999995952938E-2</v>
      </c>
      <c r="P634" s="11">
        <f t="shared" si="114"/>
        <v>-5.7567895609891373E-4</v>
      </c>
      <c r="Q634" s="2">
        <f t="shared" si="115"/>
        <v>36022.958299999998</v>
      </c>
      <c r="R634">
        <f t="shared" si="117"/>
        <v>2.6626664638223607E-4</v>
      </c>
      <c r="S634" s="6">
        <f>S$17</f>
        <v>1</v>
      </c>
    </row>
    <row r="635" spans="1:19" ht="12.95" customHeight="1" x14ac:dyDescent="0.2">
      <c r="A635" s="17" t="s">
        <v>364</v>
      </c>
      <c r="B635" s="6"/>
      <c r="C635" s="32">
        <v>51044.767</v>
      </c>
      <c r="D635" s="32"/>
      <c r="E635">
        <f t="shared" si="112"/>
        <v>-3261.9951610809776</v>
      </c>
      <c r="F635">
        <f t="shared" si="113"/>
        <v>-3262</v>
      </c>
      <c r="G635">
        <f t="shared" si="116"/>
        <v>5.3535999977611937E-3</v>
      </c>
      <c r="I635">
        <f t="shared" ref="I635:I640" si="118">G635</f>
        <v>5.3535999977611937E-3</v>
      </c>
      <c r="P635" s="11">
        <f t="shared" si="114"/>
        <v>-5.7457074302462137E-4</v>
      </c>
      <c r="Q635" s="2">
        <f t="shared" si="115"/>
        <v>36026.267</v>
      </c>
      <c r="R635">
        <f t="shared" si="117"/>
        <v>3.5143208331909035E-5</v>
      </c>
      <c r="S635" s="6">
        <f t="shared" ref="S635:S640" si="119">S$16</f>
        <v>0.1</v>
      </c>
    </row>
    <row r="636" spans="1:19" ht="12.95" customHeight="1" x14ac:dyDescent="0.2">
      <c r="A636" s="17" t="s">
        <v>364</v>
      </c>
      <c r="B636" s="6"/>
      <c r="C636" s="32">
        <v>51053.62</v>
      </c>
      <c r="D636" s="32"/>
      <c r="E636">
        <f t="shared" si="112"/>
        <v>-3253.9932651387039</v>
      </c>
      <c r="F636">
        <f t="shared" si="113"/>
        <v>-3254</v>
      </c>
      <c r="G636">
        <f t="shared" si="116"/>
        <v>7.4511999991955236E-3</v>
      </c>
      <c r="I636">
        <f t="shared" si="118"/>
        <v>7.4511999991955236E-3</v>
      </c>
      <c r="P636" s="11">
        <f t="shared" si="114"/>
        <v>-5.7162070893086963E-4</v>
      </c>
      <c r="Q636" s="2">
        <f t="shared" si="115"/>
        <v>36035.120000000003</v>
      </c>
      <c r="R636">
        <f t="shared" si="117"/>
        <v>6.4365652114741666E-5</v>
      </c>
      <c r="S636" s="6">
        <f t="shared" si="119"/>
        <v>0.1</v>
      </c>
    </row>
    <row r="637" spans="1:19" ht="12.95" customHeight="1" x14ac:dyDescent="0.2">
      <c r="A637" s="17" t="s">
        <v>364</v>
      </c>
      <c r="B637" s="6"/>
      <c r="C637" s="32">
        <v>51074.637999999999</v>
      </c>
      <c r="D637" s="32"/>
      <c r="E637">
        <f t="shared" si="112"/>
        <v>-3234.9958801940938</v>
      </c>
      <c r="F637">
        <f t="shared" si="113"/>
        <v>-3235</v>
      </c>
      <c r="G637">
        <f t="shared" si="116"/>
        <v>4.5580000005429611E-3</v>
      </c>
      <c r="I637">
        <f t="shared" si="118"/>
        <v>4.5580000005429611E-3</v>
      </c>
      <c r="P637" s="11">
        <f t="shared" si="114"/>
        <v>-5.646446960893165E-4</v>
      </c>
      <c r="Q637" s="2">
        <f t="shared" si="115"/>
        <v>36056.137999999999</v>
      </c>
      <c r="R637">
        <f t="shared" si="117"/>
        <v>2.6241488687934803E-5</v>
      </c>
      <c r="S637" s="6">
        <f t="shared" si="119"/>
        <v>0.1</v>
      </c>
    </row>
    <row r="638" spans="1:19" ht="12.95" customHeight="1" x14ac:dyDescent="0.2">
      <c r="A638" s="17" t="s">
        <v>364</v>
      </c>
      <c r="B638" s="6"/>
      <c r="C638" s="32">
        <v>51084.597999999998</v>
      </c>
      <c r="D638" s="32"/>
      <c r="E638">
        <f t="shared" si="112"/>
        <v>-3225.99340831055</v>
      </c>
      <c r="F638">
        <f t="shared" si="113"/>
        <v>-3226</v>
      </c>
      <c r="G638">
        <f t="shared" si="116"/>
        <v>7.2927999935927801E-3</v>
      </c>
      <c r="I638">
        <f t="shared" si="118"/>
        <v>7.2927999935927801E-3</v>
      </c>
      <c r="P638" s="11">
        <f t="shared" si="114"/>
        <v>-5.6135516207087889E-4</v>
      </c>
      <c r="Q638" s="2">
        <f t="shared" si="115"/>
        <v>36066.097999999998</v>
      </c>
      <c r="R638">
        <f t="shared" si="117"/>
        <v>6.168775320923803E-5</v>
      </c>
      <c r="S638" s="6">
        <f t="shared" si="119"/>
        <v>0.1</v>
      </c>
    </row>
    <row r="639" spans="1:19" ht="12.95" customHeight="1" x14ac:dyDescent="0.2">
      <c r="A639" s="17" t="s">
        <v>364</v>
      </c>
      <c r="B639" s="6"/>
      <c r="C639" s="32">
        <v>51105.616999999998</v>
      </c>
      <c r="D639" s="32"/>
      <c r="E639">
        <f t="shared" si="112"/>
        <v>-3206.9951195032977</v>
      </c>
      <c r="F639">
        <f t="shared" si="113"/>
        <v>-3207</v>
      </c>
      <c r="G639">
        <f t="shared" si="116"/>
        <v>5.3995999987819232E-3</v>
      </c>
      <c r="I639">
        <f t="shared" si="118"/>
        <v>5.3995999987819232E-3</v>
      </c>
      <c r="P639" s="11">
        <f t="shared" si="114"/>
        <v>-5.5444203127902911E-4</v>
      </c>
      <c r="Q639" s="2">
        <f t="shared" si="115"/>
        <v>36087.116999999998</v>
      </c>
      <c r="R639">
        <f t="shared" si="117"/>
        <v>3.5450616495732347E-5</v>
      </c>
      <c r="S639" s="6">
        <f t="shared" si="119"/>
        <v>0.1</v>
      </c>
    </row>
    <row r="640" spans="1:19" ht="12.95" customHeight="1" x14ac:dyDescent="0.2">
      <c r="A640" s="17" t="s">
        <v>364</v>
      </c>
      <c r="B640" s="6"/>
      <c r="C640" s="32">
        <v>51376.677000000003</v>
      </c>
      <c r="D640" s="32"/>
      <c r="E640">
        <f t="shared" si="112"/>
        <v>-2961.9941126003137</v>
      </c>
      <c r="F640">
        <f t="shared" si="113"/>
        <v>-2962</v>
      </c>
      <c r="G640">
        <f t="shared" si="116"/>
        <v>6.5136000048369169E-3</v>
      </c>
      <c r="I640">
        <f t="shared" si="118"/>
        <v>6.5136000048369169E-3</v>
      </c>
      <c r="P640" s="11">
        <f t="shared" si="114"/>
        <v>-4.6912159566873181E-4</v>
      </c>
      <c r="Q640" s="2">
        <f t="shared" si="115"/>
        <v>36358.177000000003</v>
      </c>
      <c r="R640">
        <f t="shared" si="117"/>
        <v>4.8758400950168164E-5</v>
      </c>
      <c r="S640" s="6">
        <f t="shared" si="119"/>
        <v>0.1</v>
      </c>
    </row>
    <row r="641" spans="1:19" ht="12.95" customHeight="1" x14ac:dyDescent="0.2">
      <c r="A641" s="27" t="s">
        <v>1875</v>
      </c>
      <c r="B641" s="6" t="s">
        <v>363</v>
      </c>
      <c r="C641" s="32">
        <v>51395.482799999998</v>
      </c>
      <c r="D641" s="32" t="s">
        <v>391</v>
      </c>
      <c r="E641" s="17">
        <f t="shared" si="112"/>
        <v>-2944.9962525855021</v>
      </c>
      <c r="F641">
        <f t="shared" si="113"/>
        <v>-2945</v>
      </c>
      <c r="G641">
        <f t="shared" si="116"/>
        <v>4.1459999993094243E-3</v>
      </c>
      <c r="J641">
        <f>G641</f>
        <v>4.1459999993094243E-3</v>
      </c>
      <c r="O641">
        <f t="shared" ref="O641:O672" ca="1" si="120">+C$11+C$12*F641</f>
        <v>2.1661661489000843E-3</v>
      </c>
      <c r="P641" s="11">
        <f t="shared" si="114"/>
        <v>-4.6346463211103227E-4</v>
      </c>
      <c r="Q641" s="2">
        <f t="shared" si="115"/>
        <v>36376.982799999998</v>
      </c>
      <c r="R641">
        <f t="shared" si="117"/>
        <v>2.1247164188316126E-5</v>
      </c>
      <c r="S641" s="6">
        <f>S$17</f>
        <v>1</v>
      </c>
    </row>
    <row r="642" spans="1:19" ht="12.95" customHeight="1" x14ac:dyDescent="0.2">
      <c r="A642" s="17" t="s">
        <v>364</v>
      </c>
      <c r="B642" s="6"/>
      <c r="C642" s="32">
        <v>51397.696000000004</v>
      </c>
      <c r="D642" s="32"/>
      <c r="E642">
        <f t="shared" si="112"/>
        <v>-2942.9958237930614</v>
      </c>
      <c r="F642">
        <f t="shared" si="113"/>
        <v>-2943</v>
      </c>
      <c r="G642">
        <f t="shared" si="116"/>
        <v>4.6204000027501024E-3</v>
      </c>
      <c r="I642">
        <f t="shared" ref="I642:I655" si="121">G642</f>
        <v>4.6204000027501024E-3</v>
      </c>
      <c r="O642">
        <f t="shared" ca="1" si="120"/>
        <v>2.1648579004184955E-3</v>
      </c>
      <c r="P642" s="11">
        <f t="shared" si="114"/>
        <v>-4.6280135277408652E-4</v>
      </c>
      <c r="Q642" s="2">
        <f t="shared" si="115"/>
        <v>36379.196000000004</v>
      </c>
      <c r="R642">
        <f t="shared" si="117"/>
        <v>2.5838936020802952E-5</v>
      </c>
      <c r="S642" s="6">
        <f t="shared" ref="S642:S655" si="122">S$16</f>
        <v>0.1</v>
      </c>
    </row>
    <row r="643" spans="1:19" ht="12.95" customHeight="1" x14ac:dyDescent="0.2">
      <c r="A643" s="27" t="s">
        <v>1516</v>
      </c>
      <c r="B643" s="6" t="s">
        <v>363</v>
      </c>
      <c r="C643" s="32">
        <v>51401.017</v>
      </c>
      <c r="D643" s="32" t="s">
        <v>391</v>
      </c>
      <c r="E643" s="17">
        <f t="shared" si="112"/>
        <v>-2939.994095969244</v>
      </c>
      <c r="F643">
        <f t="shared" si="113"/>
        <v>-2940</v>
      </c>
      <c r="G643">
        <f t="shared" si="116"/>
        <v>6.5319999994244426E-3</v>
      </c>
      <c r="I643">
        <f t="shared" si="121"/>
        <v>6.5319999994244426E-3</v>
      </c>
      <c r="O643">
        <f t="shared" ca="1" si="120"/>
        <v>2.1628955276961114E-3</v>
      </c>
      <c r="P643" s="11">
        <f t="shared" si="114"/>
        <v>-4.6180732026372928E-4</v>
      </c>
      <c r="Q643" s="2">
        <f t="shared" si="115"/>
        <v>36382.517</v>
      </c>
      <c r="R643">
        <f t="shared" si="117"/>
        <v>4.8913340824923857E-5</v>
      </c>
      <c r="S643" s="6">
        <f t="shared" si="122"/>
        <v>0.1</v>
      </c>
    </row>
    <row r="644" spans="1:19" ht="12.95" customHeight="1" x14ac:dyDescent="0.2">
      <c r="A644" s="17" t="s">
        <v>364</v>
      </c>
      <c r="B644" s="6"/>
      <c r="C644" s="32">
        <v>51407.652000000002</v>
      </c>
      <c r="D644" s="32"/>
      <c r="E644">
        <f t="shared" si="112"/>
        <v>-2933.9969673600735</v>
      </c>
      <c r="F644">
        <f t="shared" si="113"/>
        <v>-2934</v>
      </c>
      <c r="G644">
        <f t="shared" si="116"/>
        <v>3.3552000022609718E-3</v>
      </c>
      <c r="I644">
        <f t="shared" si="121"/>
        <v>3.3552000022609718E-3</v>
      </c>
      <c r="O644">
        <f t="shared" ca="1" si="120"/>
        <v>2.1589707822513441E-3</v>
      </c>
      <c r="P644" s="11">
        <f t="shared" si="114"/>
        <v>-4.5982244662523688E-4</v>
      </c>
      <c r="Q644" s="2">
        <f t="shared" si="115"/>
        <v>36389.152000000002</v>
      </c>
      <c r="R644">
        <f t="shared" si="117"/>
        <v>1.4554396285505724E-5</v>
      </c>
      <c r="S644" s="6">
        <f t="shared" si="122"/>
        <v>0.1</v>
      </c>
    </row>
    <row r="645" spans="1:19" ht="12.95" customHeight="1" x14ac:dyDescent="0.2">
      <c r="A645" s="17" t="s">
        <v>364</v>
      </c>
      <c r="B645" s="43"/>
      <c r="C645" s="44">
        <v>51407.652999999998</v>
      </c>
      <c r="D645" s="44"/>
      <c r="E645" s="17">
        <f t="shared" si="112"/>
        <v>-2933.9960634974377</v>
      </c>
      <c r="F645">
        <f t="shared" si="113"/>
        <v>-2934</v>
      </c>
      <c r="G645">
        <f t="shared" si="116"/>
        <v>4.3551999988267198E-3</v>
      </c>
      <c r="I645">
        <f t="shared" si="121"/>
        <v>4.3551999988267198E-3</v>
      </c>
      <c r="O645">
        <f t="shared" ca="1" si="120"/>
        <v>2.1589707822513441E-3</v>
      </c>
      <c r="P645" s="11">
        <f t="shared" si="114"/>
        <v>-4.5982244662523688E-4</v>
      </c>
      <c r="Q645" s="2">
        <f t="shared" si="115"/>
        <v>36389.152999999998</v>
      </c>
      <c r="R645">
        <f t="shared" si="117"/>
        <v>2.3184441150206145E-5</v>
      </c>
      <c r="S645" s="6">
        <f t="shared" si="122"/>
        <v>0.1</v>
      </c>
    </row>
    <row r="646" spans="1:19" ht="12.95" customHeight="1" x14ac:dyDescent="0.2">
      <c r="A646" s="27" t="s">
        <v>1516</v>
      </c>
      <c r="B646" s="6" t="s">
        <v>363</v>
      </c>
      <c r="C646" s="32">
        <v>51422.036</v>
      </c>
      <c r="D646" s="32" t="s">
        <v>391</v>
      </c>
      <c r="E646" s="17">
        <f t="shared" si="112"/>
        <v>-2920.9958071619917</v>
      </c>
      <c r="F646">
        <f t="shared" si="113"/>
        <v>-2921</v>
      </c>
      <c r="G646">
        <f t="shared" si="116"/>
        <v>4.6387999973376282E-3</v>
      </c>
      <c r="I646">
        <f t="shared" si="121"/>
        <v>4.6387999973376282E-3</v>
      </c>
      <c r="O646">
        <f t="shared" ca="1" si="120"/>
        <v>2.1504671671210146E-3</v>
      </c>
      <c r="P646" s="11">
        <f t="shared" si="114"/>
        <v>-4.5553648469385106E-4</v>
      </c>
      <c r="Q646" s="2">
        <f t="shared" si="115"/>
        <v>36403.536</v>
      </c>
      <c r="R646">
        <f t="shared" si="117"/>
        <v>2.5952264192156872E-5</v>
      </c>
      <c r="S646" s="6">
        <f t="shared" si="122"/>
        <v>0.1</v>
      </c>
    </row>
    <row r="647" spans="1:19" ht="12.95" customHeight="1" x14ac:dyDescent="0.2">
      <c r="A647" s="27" t="s">
        <v>2045</v>
      </c>
      <c r="B647" s="6" t="s">
        <v>363</v>
      </c>
      <c r="C647" s="32">
        <v>51425.353999999999</v>
      </c>
      <c r="D647" s="32" t="s">
        <v>391</v>
      </c>
      <c r="E647" s="17">
        <f t="shared" si="112"/>
        <v>-2917.9967909260886</v>
      </c>
      <c r="F647">
        <f t="shared" si="113"/>
        <v>-2918</v>
      </c>
      <c r="G647">
        <f t="shared" si="116"/>
        <v>3.5503999970387667E-3</v>
      </c>
      <c r="I647">
        <f t="shared" si="121"/>
        <v>3.5503999970387667E-3</v>
      </c>
      <c r="O647">
        <f t="shared" ca="1" si="120"/>
        <v>2.1485047943986305E-3</v>
      </c>
      <c r="P647" s="11">
        <f t="shared" si="114"/>
        <v>-4.5455025334003609E-4</v>
      </c>
      <c r="Q647" s="2">
        <f t="shared" si="115"/>
        <v>36406.853999999999</v>
      </c>
      <c r="R647">
        <f t="shared" si="117"/>
        <v>1.6039626508009236E-5</v>
      </c>
      <c r="S647" s="6">
        <f t="shared" si="122"/>
        <v>0.1</v>
      </c>
    </row>
    <row r="648" spans="1:19" ht="12.95" customHeight="1" x14ac:dyDescent="0.2">
      <c r="A648" s="17" t="s">
        <v>364</v>
      </c>
      <c r="B648" s="43"/>
      <c r="C648" s="44">
        <v>51428.673999999999</v>
      </c>
      <c r="D648" s="44"/>
      <c r="E648" s="17">
        <f t="shared" si="112"/>
        <v>-2914.9959669649074</v>
      </c>
      <c r="F648">
        <f t="shared" si="113"/>
        <v>-2915</v>
      </c>
      <c r="G648">
        <f t="shared" si="116"/>
        <v>4.461999997147359E-3</v>
      </c>
      <c r="I648">
        <f t="shared" si="121"/>
        <v>4.461999997147359E-3</v>
      </c>
      <c r="O648">
        <f t="shared" ca="1" si="120"/>
        <v>2.1465424216762469E-3</v>
      </c>
      <c r="P648" s="11">
        <f t="shared" si="114"/>
        <v>-4.5356508578029499E-4</v>
      </c>
      <c r="Q648" s="2">
        <f t="shared" si="115"/>
        <v>36410.173999999999</v>
      </c>
      <c r="R648">
        <f t="shared" si="117"/>
        <v>2.4162780084497551E-5</v>
      </c>
      <c r="S648" s="6">
        <f t="shared" si="122"/>
        <v>0.1</v>
      </c>
    </row>
    <row r="649" spans="1:19" ht="12.95" customHeight="1" x14ac:dyDescent="0.2">
      <c r="A649" s="27" t="s">
        <v>2045</v>
      </c>
      <c r="B649" s="6" t="s">
        <v>363</v>
      </c>
      <c r="C649" s="32">
        <v>51435.313000000002</v>
      </c>
      <c r="D649" s="32" t="s">
        <v>391</v>
      </c>
      <c r="E649" s="17">
        <f t="shared" si="112"/>
        <v>-2908.9952229051805</v>
      </c>
      <c r="F649">
        <f t="shared" si="113"/>
        <v>-2909</v>
      </c>
      <c r="G649">
        <f t="shared" si="116"/>
        <v>5.2852000007987954E-3</v>
      </c>
      <c r="I649">
        <f t="shared" si="121"/>
        <v>5.2852000007987954E-3</v>
      </c>
      <c r="O649">
        <f t="shared" ca="1" si="120"/>
        <v>2.1426176762314795E-3</v>
      </c>
      <c r="P649" s="11">
        <f t="shared" si="114"/>
        <v>-4.5159794204303476E-4</v>
      </c>
      <c r="Q649" s="2">
        <f t="shared" si="115"/>
        <v>36416.813000000002</v>
      </c>
      <c r="R649">
        <f t="shared" si="117"/>
        <v>3.2910850636994248E-5</v>
      </c>
      <c r="S649" s="6">
        <f t="shared" si="122"/>
        <v>0.1</v>
      </c>
    </row>
    <row r="650" spans="1:19" ht="12.95" customHeight="1" x14ac:dyDescent="0.2">
      <c r="A650" s="17" t="s">
        <v>364</v>
      </c>
      <c r="B650" s="43"/>
      <c r="C650" s="44">
        <v>51438.631000000001</v>
      </c>
      <c r="D650" s="44"/>
      <c r="E650" s="17">
        <f t="shared" si="112"/>
        <v>-2905.9962066692774</v>
      </c>
      <c r="F650">
        <f t="shared" si="113"/>
        <v>-2906</v>
      </c>
      <c r="G650">
        <f t="shared" si="116"/>
        <v>4.196800000499934E-3</v>
      </c>
      <c r="I650">
        <f t="shared" si="121"/>
        <v>4.196800000499934E-3</v>
      </c>
      <c r="O650">
        <f t="shared" ca="1" si="120"/>
        <v>2.1406553035090954E-3</v>
      </c>
      <c r="P650" s="11">
        <f t="shared" si="114"/>
        <v>-4.5061596586551552E-4</v>
      </c>
      <c r="Q650" s="2">
        <f t="shared" si="115"/>
        <v>36420.131000000001</v>
      </c>
      <c r="R650">
        <f t="shared" si="117"/>
        <v>2.1598475164428507E-5</v>
      </c>
      <c r="S650" s="6">
        <f t="shared" si="122"/>
        <v>0.1</v>
      </c>
    </row>
    <row r="651" spans="1:19" ht="12.95" customHeight="1" x14ac:dyDescent="0.2">
      <c r="A651" s="17" t="s">
        <v>364</v>
      </c>
      <c r="B651" s="43"/>
      <c r="C651" s="44">
        <v>51438.633999999998</v>
      </c>
      <c r="D651" s="44"/>
      <c r="E651" s="17">
        <f t="shared" si="112"/>
        <v>-2905.9934950813631</v>
      </c>
      <c r="F651">
        <f t="shared" si="113"/>
        <v>-2906</v>
      </c>
      <c r="G651">
        <f t="shared" si="116"/>
        <v>7.1967999974731356E-3</v>
      </c>
      <c r="I651">
        <f t="shared" si="121"/>
        <v>7.1967999974731356E-3</v>
      </c>
      <c r="O651">
        <f t="shared" ca="1" si="120"/>
        <v>2.1406553035090954E-3</v>
      </c>
      <c r="P651" s="11">
        <f t="shared" si="114"/>
        <v>-4.5061596586551552E-4</v>
      </c>
      <c r="Q651" s="2">
        <f t="shared" si="115"/>
        <v>36420.133999999998</v>
      </c>
      <c r="R651">
        <f t="shared" si="117"/>
        <v>5.8482970916326836E-5</v>
      </c>
      <c r="S651" s="6">
        <f t="shared" si="122"/>
        <v>0.1</v>
      </c>
    </row>
    <row r="652" spans="1:19" ht="12.95" customHeight="1" x14ac:dyDescent="0.2">
      <c r="A652" s="17" t="s">
        <v>364</v>
      </c>
      <c r="B652" s="43"/>
      <c r="C652" s="44">
        <v>51469.608999999997</v>
      </c>
      <c r="D652" s="44"/>
      <c r="E652" s="17">
        <f t="shared" si="112"/>
        <v>-2877.9963498411234</v>
      </c>
      <c r="F652">
        <f t="shared" si="113"/>
        <v>-2878</v>
      </c>
      <c r="G652">
        <f t="shared" si="116"/>
        <v>4.0383999948971905E-3</v>
      </c>
      <c r="I652">
        <f t="shared" si="121"/>
        <v>4.0383999948971905E-3</v>
      </c>
      <c r="O652">
        <f t="shared" ca="1" si="120"/>
        <v>2.1223398247668473E-3</v>
      </c>
      <c r="P652" s="11">
        <f t="shared" si="114"/>
        <v>-4.4150215338956768E-4</v>
      </c>
      <c r="Q652" s="2">
        <f t="shared" si="115"/>
        <v>36451.108999999997</v>
      </c>
      <c r="R652">
        <f t="shared" si="117"/>
        <v>2.0069523258224307E-5</v>
      </c>
      <c r="S652" s="6">
        <f t="shared" si="122"/>
        <v>0.1</v>
      </c>
    </row>
    <row r="653" spans="1:19" ht="12.95" customHeight="1" x14ac:dyDescent="0.2">
      <c r="A653" s="17" t="s">
        <v>364</v>
      </c>
      <c r="B653" s="43"/>
      <c r="C653" s="44">
        <v>51510.542000000001</v>
      </c>
      <c r="D653" s="44"/>
      <c r="E653" s="17">
        <f t="shared" si="112"/>
        <v>-2840.9985404426106</v>
      </c>
      <c r="F653">
        <f t="shared" si="113"/>
        <v>-2841</v>
      </c>
      <c r="G653">
        <f t="shared" si="116"/>
        <v>1.614799999515526E-3</v>
      </c>
      <c r="I653">
        <f t="shared" si="121"/>
        <v>1.614799999515526E-3</v>
      </c>
      <c r="O653">
        <f t="shared" ca="1" si="120"/>
        <v>2.0981372278574477E-3</v>
      </c>
      <c r="P653" s="11">
        <f t="shared" si="114"/>
        <v>-4.2960103589741953E-4</v>
      </c>
      <c r="Q653" s="2">
        <f t="shared" si="115"/>
        <v>36492.042000000001</v>
      </c>
      <c r="R653">
        <f t="shared" si="117"/>
        <v>4.1795755935975238E-6</v>
      </c>
      <c r="S653" s="6">
        <f t="shared" si="122"/>
        <v>0.1</v>
      </c>
    </row>
    <row r="654" spans="1:19" ht="12.95" customHeight="1" x14ac:dyDescent="0.2">
      <c r="A654" s="17" t="s">
        <v>364</v>
      </c>
      <c r="B654" s="43"/>
      <c r="C654" s="44">
        <v>51510.544000000002</v>
      </c>
      <c r="D654" s="44"/>
      <c r="E654" s="17">
        <f t="shared" si="112"/>
        <v>-2840.9967327173326</v>
      </c>
      <c r="F654">
        <f t="shared" si="113"/>
        <v>-2841</v>
      </c>
      <c r="G654">
        <f t="shared" si="116"/>
        <v>3.6147999999229796E-3</v>
      </c>
      <c r="I654">
        <f t="shared" si="121"/>
        <v>3.6147999999229796E-3</v>
      </c>
      <c r="O654">
        <f t="shared" ca="1" si="120"/>
        <v>2.0981372278574477E-3</v>
      </c>
      <c r="P654" s="11">
        <f t="shared" si="114"/>
        <v>-4.2960103589741953E-4</v>
      </c>
      <c r="Q654" s="2">
        <f t="shared" si="115"/>
        <v>36492.044000000002</v>
      </c>
      <c r="R654">
        <f t="shared" si="117"/>
        <v>1.6357179738545119E-5</v>
      </c>
      <c r="S654" s="6">
        <f t="shared" si="122"/>
        <v>0.1</v>
      </c>
    </row>
    <row r="655" spans="1:19" ht="12.95" customHeight="1" x14ac:dyDescent="0.2">
      <c r="A655" s="27" t="s">
        <v>2068</v>
      </c>
      <c r="B655" s="6" t="s">
        <v>363</v>
      </c>
      <c r="C655" s="32">
        <v>51780.495999999999</v>
      </c>
      <c r="D655" s="32" t="s">
        <v>391</v>
      </c>
      <c r="E655" s="17">
        <f t="shared" si="112"/>
        <v>-2596.9972056182678</v>
      </c>
      <c r="F655">
        <f t="shared" si="113"/>
        <v>-2597</v>
      </c>
      <c r="G655">
        <f t="shared" si="116"/>
        <v>3.0915999959688634E-3</v>
      </c>
      <c r="I655">
        <f t="shared" si="121"/>
        <v>3.0915999959688634E-3</v>
      </c>
      <c r="O655">
        <f t="shared" ca="1" si="120"/>
        <v>1.9385309131035682E-3</v>
      </c>
      <c r="P655" s="11">
        <f t="shared" si="114"/>
        <v>-3.5517010064100988E-4</v>
      </c>
      <c r="Q655" s="2">
        <f t="shared" si="115"/>
        <v>36761.995999999999</v>
      </c>
      <c r="R655">
        <f t="shared" si="117"/>
        <v>1.1880224098884035E-5</v>
      </c>
      <c r="S655" s="6">
        <f t="shared" si="122"/>
        <v>0.1</v>
      </c>
    </row>
    <row r="656" spans="1:19" ht="12.95" customHeight="1" x14ac:dyDescent="0.2">
      <c r="A656" s="44" t="s">
        <v>390</v>
      </c>
      <c r="B656" s="43" t="s">
        <v>363</v>
      </c>
      <c r="C656" s="44">
        <v>51780.496299999999</v>
      </c>
      <c r="D656" s="44" t="s">
        <v>391</v>
      </c>
      <c r="E656" s="17">
        <f t="shared" si="112"/>
        <v>-2596.9969344594761</v>
      </c>
      <c r="F656">
        <f t="shared" si="113"/>
        <v>-2597</v>
      </c>
      <c r="G656">
        <f t="shared" si="116"/>
        <v>3.3915999956661835E-3</v>
      </c>
      <c r="K656">
        <f>G656</f>
        <v>3.3915999956661835E-3</v>
      </c>
      <c r="N656" s="27"/>
      <c r="O656">
        <f t="shared" ca="1" si="120"/>
        <v>1.9385309131035682E-3</v>
      </c>
      <c r="P656" s="11">
        <f t="shared" si="114"/>
        <v>-3.5517010064100988E-4</v>
      </c>
      <c r="Q656" s="2">
        <f t="shared" si="115"/>
        <v>36761.996299999999</v>
      </c>
      <c r="R656">
        <f t="shared" si="117"/>
        <v>1.4038286154581816E-5</v>
      </c>
      <c r="S656" s="6">
        <f>S$18</f>
        <v>1</v>
      </c>
    </row>
    <row r="657" spans="1:19" ht="12.95" customHeight="1" x14ac:dyDescent="0.2">
      <c r="A657" s="27" t="s">
        <v>2068</v>
      </c>
      <c r="B657" s="6" t="s">
        <v>363</v>
      </c>
      <c r="C657" s="32">
        <v>51780.498</v>
      </c>
      <c r="D657" s="32" t="s">
        <v>391</v>
      </c>
      <c r="E657" s="17">
        <f t="shared" si="112"/>
        <v>-2596.9953978929893</v>
      </c>
      <c r="F657">
        <f t="shared" si="113"/>
        <v>-2597</v>
      </c>
      <c r="G657">
        <f t="shared" si="116"/>
        <v>5.091599996376317E-3</v>
      </c>
      <c r="I657">
        <f>G657</f>
        <v>5.091599996376317E-3</v>
      </c>
      <c r="O657">
        <f t="shared" ca="1" si="120"/>
        <v>1.9385309131035682E-3</v>
      </c>
      <c r="P657" s="11">
        <f t="shared" si="114"/>
        <v>-3.5517010064100988E-4</v>
      </c>
      <c r="Q657" s="2">
        <f t="shared" si="115"/>
        <v>36761.998</v>
      </c>
      <c r="R657">
        <f t="shared" si="117"/>
        <v>2.9667304489762138E-5</v>
      </c>
      <c r="S657" s="6">
        <f>S$16</f>
        <v>0.1</v>
      </c>
    </row>
    <row r="658" spans="1:19" ht="12.95" customHeight="1" x14ac:dyDescent="0.2">
      <c r="A658" s="44" t="s">
        <v>390</v>
      </c>
      <c r="B658" s="43" t="s">
        <v>363</v>
      </c>
      <c r="C658" s="44">
        <v>51780.498399999997</v>
      </c>
      <c r="D658" s="44" t="s">
        <v>391</v>
      </c>
      <c r="E658" s="17">
        <f t="shared" si="112"/>
        <v>-2596.9950363479365</v>
      </c>
      <c r="F658">
        <f t="shared" si="113"/>
        <v>-2597</v>
      </c>
      <c r="G658">
        <f t="shared" si="116"/>
        <v>5.4915999935474247E-3</v>
      </c>
      <c r="K658">
        <f>G658</f>
        <v>5.4915999935474247E-3</v>
      </c>
      <c r="N658" s="27"/>
      <c r="O658">
        <f t="shared" ca="1" si="120"/>
        <v>1.9385309131035682E-3</v>
      </c>
      <c r="P658" s="11">
        <f t="shared" si="114"/>
        <v>-3.5517010064100988E-4</v>
      </c>
      <c r="Q658" s="2">
        <f t="shared" si="115"/>
        <v>36761.998399999997</v>
      </c>
      <c r="R658">
        <f t="shared" si="117"/>
        <v>3.4184720534296233E-5</v>
      </c>
      <c r="S658" s="6">
        <f>S$18</f>
        <v>1</v>
      </c>
    </row>
    <row r="659" spans="1:19" ht="12.95" customHeight="1" x14ac:dyDescent="0.2">
      <c r="A659" s="27" t="s">
        <v>2075</v>
      </c>
      <c r="B659" s="6" t="s">
        <v>363</v>
      </c>
      <c r="C659" s="32">
        <v>51812.584000000003</v>
      </c>
      <c r="D659" s="32" t="s">
        <v>391</v>
      </c>
      <c r="E659" s="17">
        <f t="shared" si="112"/>
        <v>-2567.9940612609162</v>
      </c>
      <c r="F659">
        <f t="shared" si="113"/>
        <v>-2568</v>
      </c>
      <c r="G659">
        <f t="shared" si="116"/>
        <v>6.5704000007826835E-3</v>
      </c>
      <c r="K659">
        <f>G659</f>
        <v>6.5704000007826835E-3</v>
      </c>
      <c r="O659">
        <f t="shared" ca="1" si="120"/>
        <v>1.9195613101205254E-3</v>
      </c>
      <c r="P659" s="11">
        <f t="shared" si="114"/>
        <v>-3.4679169305241309E-4</v>
      </c>
      <c r="Q659" s="2">
        <f t="shared" si="115"/>
        <v>36794.084000000003</v>
      </c>
      <c r="R659">
        <f t="shared" si="117"/>
        <v>4.7847540929261254E-5</v>
      </c>
      <c r="S659" s="6">
        <f>S$18</f>
        <v>1</v>
      </c>
    </row>
    <row r="660" spans="1:19" ht="12.95" customHeight="1" x14ac:dyDescent="0.2">
      <c r="A660" s="27" t="s">
        <v>2075</v>
      </c>
      <c r="B660" s="6" t="s">
        <v>363</v>
      </c>
      <c r="C660" s="32">
        <v>51843.561999999998</v>
      </c>
      <c r="D660" s="32" t="s">
        <v>391</v>
      </c>
      <c r="E660" s="17">
        <f t="shared" si="112"/>
        <v>-2539.9942044327622</v>
      </c>
      <c r="F660">
        <f t="shared" si="113"/>
        <v>-2540</v>
      </c>
      <c r="G660">
        <f t="shared" si="116"/>
        <v>6.41199999517994E-3</v>
      </c>
      <c r="K660">
        <f>G660</f>
        <v>6.41199999517994E-3</v>
      </c>
      <c r="O660">
        <f t="shared" ca="1" si="120"/>
        <v>1.901245831378277E-3</v>
      </c>
      <c r="P660" s="11">
        <f t="shared" si="114"/>
        <v>-3.3879651914487492E-4</v>
      </c>
      <c r="Q660" s="2">
        <f t="shared" si="115"/>
        <v>36825.061999999998</v>
      </c>
      <c r="R660">
        <f t="shared" si="117"/>
        <v>4.5573253577820077E-5</v>
      </c>
      <c r="S660" s="6">
        <f>S$18</f>
        <v>1</v>
      </c>
    </row>
    <row r="661" spans="1:19" ht="12.95" customHeight="1" x14ac:dyDescent="0.2">
      <c r="A661" s="27" t="s">
        <v>2075</v>
      </c>
      <c r="B661" s="6" t="s">
        <v>363</v>
      </c>
      <c r="C661" s="32">
        <v>51864.577899999997</v>
      </c>
      <c r="D661" s="32" t="s">
        <v>391</v>
      </c>
      <c r="E661" s="17">
        <f t="shared" ref="E661:E724" si="123">+(C661-C$7)/C$8</f>
        <v>-2520.9987175996921</v>
      </c>
      <c r="F661">
        <f t="shared" ref="F661:F724" si="124">ROUND(2*E661,0)/2</f>
        <v>-2521</v>
      </c>
      <c r="G661">
        <f t="shared" si="116"/>
        <v>1.4187999986461364E-3</v>
      </c>
      <c r="K661">
        <f>G661</f>
        <v>1.4187999986461364E-3</v>
      </c>
      <c r="O661">
        <f t="shared" ca="1" si="120"/>
        <v>1.8888174708031797E-3</v>
      </c>
      <c r="P661" s="11">
        <f t="shared" ref="P661:P724" si="125">D$11+D$12*F661+D$13*F661^2</f>
        <v>-3.3342399857076081E-4</v>
      </c>
      <c r="Q661" s="2">
        <f t="shared" ref="Q661:Q724" si="126">+C661-15018.5</f>
        <v>36846.077899999997</v>
      </c>
      <c r="R661">
        <f t="shared" si="117"/>
        <v>3.0702889364227611E-6</v>
      </c>
      <c r="S661" s="6">
        <f>S$18</f>
        <v>1</v>
      </c>
    </row>
    <row r="662" spans="1:19" ht="12.95" customHeight="1" x14ac:dyDescent="0.2">
      <c r="A662" s="27" t="s">
        <v>2088</v>
      </c>
      <c r="B662" s="6" t="s">
        <v>363</v>
      </c>
      <c r="C662" s="32">
        <v>52051.548999999999</v>
      </c>
      <c r="D662" s="32" t="s">
        <v>391</v>
      </c>
      <c r="E662" s="17">
        <f t="shared" si="123"/>
        <v>-2352.0025257537604</v>
      </c>
      <c r="F662">
        <f t="shared" si="124"/>
        <v>-2352</v>
      </c>
      <c r="G662">
        <f t="shared" si="116"/>
        <v>-2.7944000030402094E-3</v>
      </c>
      <c r="I662">
        <f>G662</f>
        <v>-2.7944000030402094E-3</v>
      </c>
      <c r="O662">
        <f t="shared" ca="1" si="120"/>
        <v>1.7782704741088947E-3</v>
      </c>
      <c r="P662" s="11">
        <f t="shared" si="125"/>
        <v>-2.875145566250503E-4</v>
      </c>
      <c r="Q662" s="2">
        <f t="shared" si="126"/>
        <v>37033.048999999999</v>
      </c>
      <c r="R662">
        <f t="shared" si="117"/>
        <v>6.2844746414481316E-6</v>
      </c>
      <c r="S662" s="6">
        <f>S$16</f>
        <v>0.1</v>
      </c>
    </row>
    <row r="663" spans="1:19" ht="12.95" customHeight="1" x14ac:dyDescent="0.2">
      <c r="A663" s="27" t="s">
        <v>2068</v>
      </c>
      <c r="B663" s="6" t="s">
        <v>363</v>
      </c>
      <c r="C663" s="32">
        <v>52081.425999999999</v>
      </c>
      <c r="D663" s="32" t="s">
        <v>391</v>
      </c>
      <c r="E663" s="17">
        <f t="shared" si="123"/>
        <v>-2324.9978216910422</v>
      </c>
      <c r="F663">
        <f t="shared" si="124"/>
        <v>-2325</v>
      </c>
      <c r="G663">
        <f t="shared" si="116"/>
        <v>2.4100000009639189E-3</v>
      </c>
      <c r="I663">
        <f>G663</f>
        <v>2.4100000009639189E-3</v>
      </c>
      <c r="O663">
        <f t="shared" ca="1" si="120"/>
        <v>1.7606091196074407E-3</v>
      </c>
      <c r="P663" s="11">
        <f t="shared" si="125"/>
        <v>-2.8049266751157799E-4</v>
      </c>
      <c r="Q663" s="2">
        <f t="shared" si="126"/>
        <v>37062.925999999999</v>
      </c>
      <c r="R663">
        <f t="shared" si="117"/>
        <v>7.2387507991203998E-6</v>
      </c>
      <c r="S663" s="6">
        <f>S$16</f>
        <v>0.1</v>
      </c>
    </row>
    <row r="664" spans="1:19" ht="12.95" customHeight="1" x14ac:dyDescent="0.2">
      <c r="A664" s="44" t="s">
        <v>390</v>
      </c>
      <c r="B664" s="43" t="s">
        <v>363</v>
      </c>
      <c r="C664" s="44">
        <v>52081.426800000001</v>
      </c>
      <c r="D664" s="44" t="s">
        <v>391</v>
      </c>
      <c r="E664" s="17">
        <f t="shared" si="123"/>
        <v>-2324.9970986009293</v>
      </c>
      <c r="F664">
        <f t="shared" si="124"/>
        <v>-2325</v>
      </c>
      <c r="G664">
        <f t="shared" si="116"/>
        <v>3.2100000025820918E-3</v>
      </c>
      <c r="K664">
        <f>G664</f>
        <v>3.2100000025820918E-3</v>
      </c>
      <c r="N664" s="27"/>
      <c r="O664">
        <f t="shared" ca="1" si="120"/>
        <v>1.7606091196074407E-3</v>
      </c>
      <c r="P664" s="11">
        <f t="shared" si="125"/>
        <v>-2.8049266751157799E-4</v>
      </c>
      <c r="Q664" s="2">
        <f t="shared" si="126"/>
        <v>37062.926800000001</v>
      </c>
      <c r="R664">
        <f t="shared" si="117"/>
        <v>1.2183539079977636E-5</v>
      </c>
      <c r="S664" s="6">
        <f>S$18</f>
        <v>1</v>
      </c>
    </row>
    <row r="665" spans="1:19" ht="12.95" customHeight="1" x14ac:dyDescent="0.2">
      <c r="A665" s="27" t="s">
        <v>2075</v>
      </c>
      <c r="B665" s="6" t="s">
        <v>363</v>
      </c>
      <c r="C665" s="32">
        <v>52094.701099999998</v>
      </c>
      <c r="D665" s="32" t="s">
        <v>391</v>
      </c>
      <c r="E665" s="17">
        <f t="shared" si="123"/>
        <v>-2312.9989547732471</v>
      </c>
      <c r="F665">
        <f t="shared" si="124"/>
        <v>-2313</v>
      </c>
      <c r="G665">
        <f t="shared" si="116"/>
        <v>1.1563999942154624E-3</v>
      </c>
      <c r="K665">
        <f>G665</f>
        <v>1.1563999942154624E-3</v>
      </c>
      <c r="O665">
        <f t="shared" ca="1" si="120"/>
        <v>1.7527596287179056E-3</v>
      </c>
      <c r="P665" s="11">
        <f t="shared" si="125"/>
        <v>-2.7739948655151252E-4</v>
      </c>
      <c r="Q665" s="2">
        <f t="shared" si="126"/>
        <v>37076.201099999998</v>
      </c>
      <c r="R665">
        <f t="shared" si="117"/>
        <v>2.0557809510476464E-6</v>
      </c>
      <c r="S665" s="6">
        <f>S$18</f>
        <v>1</v>
      </c>
    </row>
    <row r="666" spans="1:19" ht="12.95" customHeight="1" x14ac:dyDescent="0.2">
      <c r="A666" s="27" t="s">
        <v>2075</v>
      </c>
      <c r="B666" s="6" t="s">
        <v>363</v>
      </c>
      <c r="C666" s="32">
        <v>52104.661</v>
      </c>
      <c r="D666" s="32" t="s">
        <v>391</v>
      </c>
      <c r="E666" s="17">
        <f t="shared" si="123"/>
        <v>-2303.9965732759647</v>
      </c>
      <c r="F666">
        <f t="shared" si="124"/>
        <v>-2304</v>
      </c>
      <c r="G666">
        <f t="shared" si="116"/>
        <v>3.7911999970674515E-3</v>
      </c>
      <c r="K666">
        <f>G666</f>
        <v>3.7911999970674515E-3</v>
      </c>
      <c r="O666">
        <f t="shared" ca="1" si="120"/>
        <v>1.7468725105507545E-3</v>
      </c>
      <c r="P666" s="11">
        <f t="shared" si="125"/>
        <v>-2.7509077066923966E-4</v>
      </c>
      <c r="Q666" s="2">
        <f t="shared" si="126"/>
        <v>37086.161</v>
      </c>
      <c r="R666">
        <f t="shared" si="117"/>
        <v>1.6534720607780649E-5</v>
      </c>
      <c r="S666" s="6">
        <f>S$18</f>
        <v>1</v>
      </c>
    </row>
    <row r="667" spans="1:19" ht="12.95" customHeight="1" x14ac:dyDescent="0.2">
      <c r="A667" s="27" t="s">
        <v>2068</v>
      </c>
      <c r="B667" s="6" t="s">
        <v>363</v>
      </c>
      <c r="C667" s="32">
        <v>52133.425000000003</v>
      </c>
      <c r="D667" s="32" t="s">
        <v>391</v>
      </c>
      <c r="E667" s="17">
        <f t="shared" si="123"/>
        <v>-2277.9978683303511</v>
      </c>
      <c r="F667">
        <f t="shared" si="124"/>
        <v>-2278</v>
      </c>
      <c r="G667">
        <f t="shared" si="116"/>
        <v>2.3584000009577721E-3</v>
      </c>
      <c r="I667">
        <f>G667</f>
        <v>2.3584000009577721E-3</v>
      </c>
      <c r="O667">
        <f t="shared" ca="1" si="120"/>
        <v>1.7298652802900953E-3</v>
      </c>
      <c r="P667" s="11">
        <f t="shared" si="125"/>
        <v>-2.6847492770974463E-4</v>
      </c>
      <c r="Q667" s="2">
        <f t="shared" si="126"/>
        <v>37114.925000000003</v>
      </c>
      <c r="R667">
        <f t="shared" si="117"/>
        <v>6.9004718908619701E-6</v>
      </c>
      <c r="S667" s="6">
        <f>S$16</f>
        <v>0.1</v>
      </c>
    </row>
    <row r="668" spans="1:19" ht="12.95" customHeight="1" x14ac:dyDescent="0.2">
      <c r="A668" s="44" t="s">
        <v>390</v>
      </c>
      <c r="B668" s="43" t="s">
        <v>363</v>
      </c>
      <c r="C668" s="44">
        <v>52133.425799999997</v>
      </c>
      <c r="D668" s="44" t="s">
        <v>391</v>
      </c>
      <c r="E668" s="17">
        <f t="shared" si="123"/>
        <v>-2277.9971452402451</v>
      </c>
      <c r="F668">
        <f t="shared" si="124"/>
        <v>-2278</v>
      </c>
      <c r="G668">
        <f t="shared" si="116"/>
        <v>3.1583999952999875E-3</v>
      </c>
      <c r="K668">
        <f>G668</f>
        <v>3.1583999952999875E-3</v>
      </c>
      <c r="N668" s="27"/>
      <c r="O668">
        <f t="shared" ca="1" si="120"/>
        <v>1.7298652802900953E-3</v>
      </c>
      <c r="P668" s="11">
        <f t="shared" si="125"/>
        <v>-2.6847492770974463E-4</v>
      </c>
      <c r="Q668" s="2">
        <f t="shared" si="126"/>
        <v>37114.925799999997</v>
      </c>
      <c r="R668">
        <f t="shared" si="117"/>
        <v>1.1743471737952957E-5</v>
      </c>
      <c r="S668" s="6">
        <f>S$18</f>
        <v>1</v>
      </c>
    </row>
    <row r="669" spans="1:19" ht="12.95" customHeight="1" x14ac:dyDescent="0.2">
      <c r="A669" s="27" t="s">
        <v>2075</v>
      </c>
      <c r="B669" s="6" t="s">
        <v>363</v>
      </c>
      <c r="C669" s="32">
        <v>52135.644</v>
      </c>
      <c r="D669" s="32" t="s">
        <v>391</v>
      </c>
      <c r="E669" s="17">
        <f t="shared" si="123"/>
        <v>-2275.9921971346121</v>
      </c>
      <c r="F669">
        <f t="shared" si="124"/>
        <v>-2276</v>
      </c>
      <c r="G669">
        <f t="shared" si="116"/>
        <v>8.6327999961213209E-3</v>
      </c>
      <c r="K669">
        <f>G669</f>
        <v>8.6327999961213209E-3</v>
      </c>
      <c r="O669">
        <f t="shared" ca="1" si="120"/>
        <v>1.7285570318085061E-3</v>
      </c>
      <c r="P669" s="11">
        <f t="shared" si="125"/>
        <v>-2.6796932629442373E-4</v>
      </c>
      <c r="Q669" s="2">
        <f t="shared" si="126"/>
        <v>37117.144</v>
      </c>
      <c r="R669">
        <f t="shared" si="117"/>
        <v>7.9223694530857234E-5</v>
      </c>
      <c r="S669" s="6">
        <f>S$18</f>
        <v>1</v>
      </c>
    </row>
    <row r="670" spans="1:19" ht="12.95" customHeight="1" x14ac:dyDescent="0.2">
      <c r="A670" s="27" t="s">
        <v>2075</v>
      </c>
      <c r="B670" s="6" t="s">
        <v>363</v>
      </c>
      <c r="C670" s="32">
        <v>52145.593699999998</v>
      </c>
      <c r="D670" s="32" t="s">
        <v>391</v>
      </c>
      <c r="E670" s="17">
        <f t="shared" si="123"/>
        <v>-2266.99903503625</v>
      </c>
      <c r="F670">
        <f t="shared" si="124"/>
        <v>-2267</v>
      </c>
      <c r="G670">
        <f t="shared" si="116"/>
        <v>1.0675999947125092E-3</v>
      </c>
      <c r="K670">
        <f>G670</f>
        <v>1.0675999947125092E-3</v>
      </c>
      <c r="O670">
        <f t="shared" ca="1" si="120"/>
        <v>1.7226699136413549E-3</v>
      </c>
      <c r="P670" s="11">
        <f t="shared" si="125"/>
        <v>-2.6569997079288634E-4</v>
      </c>
      <c r="Q670" s="2">
        <f t="shared" si="126"/>
        <v>37127.093699999998</v>
      </c>
      <c r="R670">
        <f t="shared" si="117"/>
        <v>1.7776887980166888E-6</v>
      </c>
      <c r="S670" s="6">
        <f>S$18</f>
        <v>1</v>
      </c>
    </row>
    <row r="671" spans="1:19" ht="12.95" customHeight="1" x14ac:dyDescent="0.2">
      <c r="A671" s="27" t="s">
        <v>2075</v>
      </c>
      <c r="B671" s="6" t="s">
        <v>363</v>
      </c>
      <c r="C671" s="32">
        <v>52176.5717</v>
      </c>
      <c r="D671" s="32" t="s">
        <v>391</v>
      </c>
      <c r="E671" s="17">
        <f t="shared" si="123"/>
        <v>-2238.9991782080897</v>
      </c>
      <c r="F671">
        <f t="shared" si="124"/>
        <v>-2239</v>
      </c>
      <c r="G671">
        <f t="shared" si="116"/>
        <v>9.0919999638572335E-4</v>
      </c>
      <c r="K671">
        <f>G671</f>
        <v>9.0919999638572335E-4</v>
      </c>
      <c r="O671">
        <f t="shared" ca="1" si="120"/>
        <v>1.7043544348991062E-3</v>
      </c>
      <c r="P671" s="11">
        <f t="shared" si="125"/>
        <v>-2.5870098093591409E-4</v>
      </c>
      <c r="Q671" s="2">
        <f t="shared" si="126"/>
        <v>37158.0717</v>
      </c>
      <c r="R671">
        <f t="shared" si="117"/>
        <v>1.3639926928288359E-6</v>
      </c>
      <c r="S671" s="6">
        <f>S$18</f>
        <v>1</v>
      </c>
    </row>
    <row r="672" spans="1:19" ht="12.95" customHeight="1" x14ac:dyDescent="0.2">
      <c r="A672" s="27" t="s">
        <v>2075</v>
      </c>
      <c r="B672" s="6" t="s">
        <v>363</v>
      </c>
      <c r="C672" s="32">
        <v>52186.529399999999</v>
      </c>
      <c r="D672" s="32" t="s">
        <v>391</v>
      </c>
      <c r="E672" s="17">
        <f t="shared" si="123"/>
        <v>-2229.9987852086151</v>
      </c>
      <c r="F672">
        <f t="shared" si="124"/>
        <v>-2230</v>
      </c>
      <c r="G672">
        <f t="shared" si="116"/>
        <v>1.3439999966067262E-3</v>
      </c>
      <c r="K672">
        <f>G672</f>
        <v>1.3439999966067262E-3</v>
      </c>
      <c r="O672">
        <f t="shared" ca="1" si="120"/>
        <v>1.6984673167319551E-3</v>
      </c>
      <c r="P672" s="11">
        <f t="shared" si="125"/>
        <v>-2.5647098581511212E-4</v>
      </c>
      <c r="Q672" s="2">
        <f t="shared" si="126"/>
        <v>37168.029399999999</v>
      </c>
      <c r="R672">
        <f t="shared" si="117"/>
        <v>2.5615073655743246E-6</v>
      </c>
      <c r="S672" s="6">
        <f>S$18</f>
        <v>1</v>
      </c>
    </row>
    <row r="673" spans="1:19" ht="12.95" customHeight="1" x14ac:dyDescent="0.2">
      <c r="A673" s="27" t="s">
        <v>2123</v>
      </c>
      <c r="B673" s="6" t="s">
        <v>363</v>
      </c>
      <c r="C673" s="32">
        <v>52200.915000000001</v>
      </c>
      <c r="D673" s="32" t="s">
        <v>391</v>
      </c>
      <c r="E673" s="17">
        <f t="shared" si="123"/>
        <v>-2216.9961788303081</v>
      </c>
      <c r="F673">
        <f t="shared" si="124"/>
        <v>-2217</v>
      </c>
      <c r="G673">
        <f t="shared" si="116"/>
        <v>4.2276000021956861E-3</v>
      </c>
      <c r="I673">
        <f>G673</f>
        <v>4.2276000021956861E-3</v>
      </c>
      <c r="O673">
        <f t="shared" ref="O673:O704" ca="1" si="127">+C$11+C$12*F673</f>
        <v>1.6899637016016254E-3</v>
      </c>
      <c r="P673" s="11">
        <f t="shared" si="125"/>
        <v>-2.5326678425757288E-4</v>
      </c>
      <c r="Q673" s="2">
        <f t="shared" si="126"/>
        <v>37182.415000000001</v>
      </c>
      <c r="R673">
        <f t="shared" si="117"/>
        <v>2.0078167157939959E-5</v>
      </c>
      <c r="S673" s="6">
        <f>S$16</f>
        <v>0.1</v>
      </c>
    </row>
    <row r="674" spans="1:19" ht="12.95" customHeight="1" x14ac:dyDescent="0.2">
      <c r="A674" s="27" t="s">
        <v>2075</v>
      </c>
      <c r="B674" s="6" t="s">
        <v>363</v>
      </c>
      <c r="C674" s="32">
        <v>52228.569000000003</v>
      </c>
      <c r="D674" s="32" t="s">
        <v>391</v>
      </c>
      <c r="E674" s="17">
        <f t="shared" si="123"/>
        <v>-2192.0007614138854</v>
      </c>
      <c r="F674">
        <f t="shared" si="124"/>
        <v>-2192</v>
      </c>
      <c r="G674">
        <f t="shared" si="116"/>
        <v>-8.4239999705459923E-4</v>
      </c>
      <c r="K674">
        <f>G674</f>
        <v>-8.4239999705459923E-4</v>
      </c>
      <c r="O674">
        <f t="shared" ca="1" si="127"/>
        <v>1.6736105955817608E-3</v>
      </c>
      <c r="P674" s="11">
        <f t="shared" si="125"/>
        <v>-2.4716100287261737E-4</v>
      </c>
      <c r="Q674" s="2">
        <f t="shared" si="126"/>
        <v>37210.069000000003</v>
      </c>
      <c r="R674">
        <f t="shared" si="117"/>
        <v>3.5430946019477745E-7</v>
      </c>
      <c r="S674" s="6">
        <f>S$18</f>
        <v>1</v>
      </c>
    </row>
    <row r="675" spans="1:19" ht="12.95" customHeight="1" x14ac:dyDescent="0.2">
      <c r="A675" s="27" t="s">
        <v>2075</v>
      </c>
      <c r="B675" s="6" t="s">
        <v>363</v>
      </c>
      <c r="C675" s="32">
        <v>52469.756999999998</v>
      </c>
      <c r="D675" s="32" t="s">
        <v>391</v>
      </c>
      <c r="E675" s="17">
        <f t="shared" si="123"/>
        <v>-1973.9999392604341</v>
      </c>
      <c r="F675">
        <f t="shared" si="124"/>
        <v>-1974</v>
      </c>
      <c r="G675">
        <f t="shared" si="116"/>
        <v>6.7199995100963861E-5</v>
      </c>
      <c r="K675">
        <f>G675</f>
        <v>6.7199995100963861E-5</v>
      </c>
      <c r="O675">
        <f t="shared" ca="1" si="127"/>
        <v>1.5310115110885409E-3</v>
      </c>
      <c r="P675" s="11">
        <f t="shared" si="125"/>
        <v>-1.9704933515538522E-4</v>
      </c>
      <c r="Q675" s="2">
        <f t="shared" si="126"/>
        <v>37451.256999999998</v>
      </c>
      <c r="R675">
        <f t="shared" si="117"/>
        <v>6.9827708540929065E-8</v>
      </c>
      <c r="S675" s="6">
        <f>S$18</f>
        <v>1</v>
      </c>
    </row>
    <row r="676" spans="1:19" ht="12.95" customHeight="1" x14ac:dyDescent="0.2">
      <c r="A676" s="17" t="s">
        <v>362</v>
      </c>
      <c r="B676" s="43" t="s">
        <v>363</v>
      </c>
      <c r="C676" s="44">
        <v>52486.353600000002</v>
      </c>
      <c r="D676" s="44">
        <v>2.0000000000000001E-4</v>
      </c>
      <c r="E676" s="17">
        <f t="shared" si="123"/>
        <v>-1958.9988925874941</v>
      </c>
      <c r="F676">
        <f t="shared" si="124"/>
        <v>-1959</v>
      </c>
      <c r="G676">
        <f t="shared" si="116"/>
        <v>1.2252000014996156E-3</v>
      </c>
      <c r="J676">
        <f>G676</f>
        <v>1.2252000014996156E-3</v>
      </c>
      <c r="O676">
        <f t="shared" ca="1" si="127"/>
        <v>1.5211996474766222E-3</v>
      </c>
      <c r="P676" s="11">
        <f t="shared" si="125"/>
        <v>-1.93807837973738E-4</v>
      </c>
      <c r="Q676" s="2">
        <f t="shared" si="126"/>
        <v>37467.853600000002</v>
      </c>
      <c r="R676">
        <f t="shared" si="117"/>
        <v>2.0135832484868346E-6</v>
      </c>
      <c r="S676" s="6">
        <f>S$17</f>
        <v>1</v>
      </c>
    </row>
    <row r="677" spans="1:19" ht="12.95" customHeight="1" x14ac:dyDescent="0.2">
      <c r="A677" s="27" t="s">
        <v>2075</v>
      </c>
      <c r="B677" s="6" t="s">
        <v>363</v>
      </c>
      <c r="C677" s="32">
        <v>52489.671999999999</v>
      </c>
      <c r="D677" s="32" t="s">
        <v>391</v>
      </c>
      <c r="E677" s="17">
        <f t="shared" si="123"/>
        <v>-1955.9995148065379</v>
      </c>
      <c r="F677">
        <f t="shared" si="124"/>
        <v>-1956</v>
      </c>
      <c r="G677">
        <f t="shared" si="116"/>
        <v>5.3679999837186188E-4</v>
      </c>
      <c r="K677">
        <f>G677</f>
        <v>5.3679999837186188E-4</v>
      </c>
      <c r="O677">
        <f t="shared" ca="1" si="127"/>
        <v>1.5192372747542383E-3</v>
      </c>
      <c r="P677" s="11">
        <f t="shared" si="125"/>
        <v>-1.9316272991963036E-4</v>
      </c>
      <c r="Q677" s="2">
        <f t="shared" si="126"/>
        <v>37471.171999999999</v>
      </c>
      <c r="R677">
        <f t="shared" si="117"/>
        <v>5.3284558469475895E-7</v>
      </c>
      <c r="S677" s="6">
        <f>S$18</f>
        <v>1</v>
      </c>
    </row>
    <row r="678" spans="1:19" ht="12.95" customHeight="1" x14ac:dyDescent="0.2">
      <c r="A678" s="27" t="s">
        <v>2075</v>
      </c>
      <c r="B678" s="6" t="s">
        <v>363</v>
      </c>
      <c r="C678" s="32">
        <v>52489.671999999999</v>
      </c>
      <c r="D678" s="32" t="s">
        <v>391</v>
      </c>
      <c r="E678" s="17">
        <f t="shared" si="123"/>
        <v>-1955.9995148065379</v>
      </c>
      <c r="F678">
        <f t="shared" si="124"/>
        <v>-1956</v>
      </c>
      <c r="G678">
        <f t="shared" si="116"/>
        <v>5.3679999837186188E-4</v>
      </c>
      <c r="K678">
        <f>G678</f>
        <v>5.3679999837186188E-4</v>
      </c>
      <c r="O678">
        <f t="shared" ca="1" si="127"/>
        <v>1.5192372747542383E-3</v>
      </c>
      <c r="P678" s="11">
        <f t="shared" si="125"/>
        <v>-1.9316272991963036E-4</v>
      </c>
      <c r="Q678" s="2">
        <f t="shared" si="126"/>
        <v>37471.171999999999</v>
      </c>
      <c r="R678">
        <f t="shared" si="117"/>
        <v>5.3284558469475895E-7</v>
      </c>
      <c r="S678" s="6">
        <f>S$18</f>
        <v>1</v>
      </c>
    </row>
    <row r="679" spans="1:19" ht="12.95" customHeight="1" x14ac:dyDescent="0.2">
      <c r="A679" s="27" t="s">
        <v>2143</v>
      </c>
      <c r="B679" s="6" t="s">
        <v>363</v>
      </c>
      <c r="C679" s="32">
        <v>52494.100100000003</v>
      </c>
      <c r="D679" s="32" t="s">
        <v>391</v>
      </c>
      <c r="E679" s="17">
        <f t="shared" si="123"/>
        <v>-1951.9971206551759</v>
      </c>
      <c r="F679">
        <f t="shared" si="124"/>
        <v>-1952</v>
      </c>
      <c r="G679">
        <f t="shared" si="116"/>
        <v>3.185599998687394E-3</v>
      </c>
      <c r="I679">
        <f>G679</f>
        <v>3.185599998687394E-3</v>
      </c>
      <c r="O679">
        <f t="shared" ca="1" si="127"/>
        <v>1.5166207777910601E-3</v>
      </c>
      <c r="P679" s="11">
        <f t="shared" si="125"/>
        <v>-1.9230424063826847E-4</v>
      </c>
      <c r="Q679" s="2">
        <f t="shared" si="126"/>
        <v>37475.600100000003</v>
      </c>
      <c r="R679">
        <f t="shared" si="117"/>
        <v>1.1410237050054281E-5</v>
      </c>
      <c r="S679" s="6">
        <f>S$16</f>
        <v>0.1</v>
      </c>
    </row>
    <row r="680" spans="1:19" ht="12.95" customHeight="1" x14ac:dyDescent="0.2">
      <c r="A680" s="44" t="s">
        <v>390</v>
      </c>
      <c r="B680" s="43" t="s">
        <v>363</v>
      </c>
      <c r="C680" s="44">
        <v>52507.374179999999</v>
      </c>
      <c r="D680" s="44">
        <v>2.3E-3</v>
      </c>
      <c r="E680" s="17">
        <f t="shared" si="123"/>
        <v>-1939.9991756772756</v>
      </c>
      <c r="F680">
        <f t="shared" si="124"/>
        <v>-1940</v>
      </c>
      <c r="G680">
        <f t="shared" si="116"/>
        <v>9.1199999587843195E-4</v>
      </c>
      <c r="K680">
        <f t="shared" ref="K680:K688" si="128">G680</f>
        <v>9.1199999587843195E-4</v>
      </c>
      <c r="O680">
        <f t="shared" ca="1" si="127"/>
        <v>1.508771286901525E-3</v>
      </c>
      <c r="P680" s="11">
        <f t="shared" si="125"/>
        <v>-1.8974011993097152E-4</v>
      </c>
      <c r="Q680" s="2">
        <f t="shared" si="126"/>
        <v>37488.874179999999</v>
      </c>
      <c r="R680">
        <f t="shared" si="117"/>
        <v>1.2138312827837178E-6</v>
      </c>
      <c r="S680" s="6">
        <f t="shared" ref="S680:S688" si="129">S$18</f>
        <v>1</v>
      </c>
    </row>
    <row r="681" spans="1:19" ht="12.95" customHeight="1" x14ac:dyDescent="0.2">
      <c r="A681" s="27" t="s">
        <v>2075</v>
      </c>
      <c r="B681" s="6" t="s">
        <v>363</v>
      </c>
      <c r="C681" s="32">
        <v>52531.716999999997</v>
      </c>
      <c r="D681" s="32" t="s">
        <v>391</v>
      </c>
      <c r="E681" s="17">
        <f t="shared" si="123"/>
        <v>-1917.9966101535631</v>
      </c>
      <c r="F681">
        <f t="shared" si="124"/>
        <v>-1918</v>
      </c>
      <c r="G681">
        <f t="shared" si="116"/>
        <v>3.7503999992622994E-3</v>
      </c>
      <c r="K681">
        <f t="shared" si="128"/>
        <v>3.7503999992622994E-3</v>
      </c>
      <c r="O681">
        <f t="shared" ca="1" si="127"/>
        <v>1.4943805536040441E-3</v>
      </c>
      <c r="P681" s="11">
        <f t="shared" si="125"/>
        <v>-1.8508343852133264E-4</v>
      </c>
      <c r="Q681" s="2">
        <f t="shared" si="126"/>
        <v>37513.216999999997</v>
      </c>
      <c r="R681">
        <f t="shared" si="117"/>
        <v>1.5488029889069276E-5</v>
      </c>
      <c r="S681" s="6">
        <f t="shared" si="129"/>
        <v>1</v>
      </c>
    </row>
    <row r="682" spans="1:19" ht="12.95" customHeight="1" x14ac:dyDescent="0.2">
      <c r="A682" s="27" t="s">
        <v>2075</v>
      </c>
      <c r="B682" s="6" t="s">
        <v>363</v>
      </c>
      <c r="C682" s="32">
        <v>52541.675000000003</v>
      </c>
      <c r="D682" s="32" t="s">
        <v>391</v>
      </c>
      <c r="E682" s="17">
        <f t="shared" si="123"/>
        <v>-1908.9959459952906</v>
      </c>
      <c r="F682">
        <f t="shared" si="124"/>
        <v>-1909</v>
      </c>
      <c r="G682">
        <f t="shared" si="116"/>
        <v>4.4851999991806224E-3</v>
      </c>
      <c r="K682">
        <f t="shared" si="128"/>
        <v>4.4851999991806224E-3</v>
      </c>
      <c r="O682">
        <f t="shared" ca="1" si="127"/>
        <v>1.4884934354368927E-3</v>
      </c>
      <c r="P682" s="11">
        <f t="shared" si="125"/>
        <v>-1.8319492129826269E-4</v>
      </c>
      <c r="Q682" s="2">
        <f t="shared" si="126"/>
        <v>37523.175000000003</v>
      </c>
      <c r="R682">
        <f t="shared" si="117"/>
        <v>2.1793911133553055E-5</v>
      </c>
      <c r="S682" s="6">
        <f t="shared" si="129"/>
        <v>1</v>
      </c>
    </row>
    <row r="683" spans="1:19" ht="12.95" customHeight="1" x14ac:dyDescent="0.2">
      <c r="A683" s="27" t="s">
        <v>2075</v>
      </c>
      <c r="B683" s="6" t="s">
        <v>363</v>
      </c>
      <c r="C683" s="32">
        <v>52561.586199999998</v>
      </c>
      <c r="D683" s="32" t="s">
        <v>391</v>
      </c>
      <c r="E683" s="17">
        <f t="shared" si="123"/>
        <v>-1890.9989562194278</v>
      </c>
      <c r="F683">
        <f t="shared" si="124"/>
        <v>-1891</v>
      </c>
      <c r="G683">
        <f t="shared" si="116"/>
        <v>1.1547999965841882E-3</v>
      </c>
      <c r="K683">
        <f t="shared" si="128"/>
        <v>1.1547999965841882E-3</v>
      </c>
      <c r="O683">
        <f t="shared" ca="1" si="127"/>
        <v>1.4767191991025904E-3</v>
      </c>
      <c r="P683" s="11">
        <f t="shared" si="125"/>
        <v>-1.7944660929211889E-4</v>
      </c>
      <c r="Q683" s="2">
        <f t="shared" si="126"/>
        <v>37543.086199999998</v>
      </c>
      <c r="R683">
        <f t="shared" si="117"/>
        <v>1.7802140052924455E-6</v>
      </c>
      <c r="S683" s="6">
        <f t="shared" si="129"/>
        <v>1</v>
      </c>
    </row>
    <row r="684" spans="1:19" ht="12.95" customHeight="1" x14ac:dyDescent="0.2">
      <c r="A684" s="27" t="s">
        <v>2075</v>
      </c>
      <c r="B684" s="6" t="s">
        <v>363</v>
      </c>
      <c r="C684" s="32">
        <v>52561.587</v>
      </c>
      <c r="D684" s="32" t="s">
        <v>391</v>
      </c>
      <c r="E684" s="17">
        <f t="shared" si="123"/>
        <v>-1890.9982331293152</v>
      </c>
      <c r="F684">
        <f t="shared" si="124"/>
        <v>-1891</v>
      </c>
      <c r="G684">
        <f t="shared" si="116"/>
        <v>1.9547999982023612E-3</v>
      </c>
      <c r="K684">
        <f t="shared" si="128"/>
        <v>1.9547999982023612E-3</v>
      </c>
      <c r="O684">
        <f t="shared" ca="1" si="127"/>
        <v>1.4767191991025904E-3</v>
      </c>
      <c r="P684" s="11">
        <f t="shared" si="125"/>
        <v>-1.7944660929211889E-4</v>
      </c>
      <c r="Q684" s="2">
        <f t="shared" si="126"/>
        <v>37543.087</v>
      </c>
      <c r="R684">
        <f t="shared" si="117"/>
        <v>4.5550085816016967E-6</v>
      </c>
      <c r="S684" s="6">
        <f t="shared" si="129"/>
        <v>1</v>
      </c>
    </row>
    <row r="685" spans="1:19" ht="12.95" customHeight="1" x14ac:dyDescent="0.2">
      <c r="A685" s="22" t="s">
        <v>369</v>
      </c>
      <c r="B685" s="43"/>
      <c r="C685" s="45">
        <v>52793.92196</v>
      </c>
      <c r="D685" s="44">
        <v>6.0000000000000002E-5</v>
      </c>
      <c r="E685" s="17">
        <f t="shared" si="123"/>
        <v>-1680.9993430726356</v>
      </c>
      <c r="F685">
        <f t="shared" si="124"/>
        <v>-1681</v>
      </c>
      <c r="G685">
        <f t="shared" ref="G685:G748" si="130">+C685-(C$7+F685*C$8)</f>
        <v>7.2679999721003696E-4</v>
      </c>
      <c r="K685">
        <f t="shared" si="128"/>
        <v>7.2679999721003696E-4</v>
      </c>
      <c r="O685">
        <f t="shared" ca="1" si="127"/>
        <v>1.3393531085357272E-3</v>
      </c>
      <c r="P685" s="11">
        <f t="shared" si="125"/>
        <v>-1.3854599479043214E-4</v>
      </c>
      <c r="Q685" s="2">
        <f t="shared" si="126"/>
        <v>37775.42196</v>
      </c>
      <c r="R685">
        <f t="shared" ref="R685:R751" si="131">+(P685-G685)^2</f>
        <v>7.4882368587127586E-7</v>
      </c>
      <c r="S685" s="6">
        <f t="shared" si="129"/>
        <v>1</v>
      </c>
    </row>
    <row r="686" spans="1:19" ht="12.95" customHeight="1" x14ac:dyDescent="0.2">
      <c r="A686" s="27" t="s">
        <v>2075</v>
      </c>
      <c r="B686" s="6" t="s">
        <v>363</v>
      </c>
      <c r="C686" s="32">
        <v>52812.730900000002</v>
      </c>
      <c r="D686" s="32" t="s">
        <v>391</v>
      </c>
      <c r="E686" s="17">
        <f t="shared" si="123"/>
        <v>-1663.9986449291309</v>
      </c>
      <c r="F686">
        <f t="shared" si="124"/>
        <v>-1664</v>
      </c>
      <c r="G686">
        <f t="shared" si="130"/>
        <v>1.4991999996709637E-3</v>
      </c>
      <c r="K686">
        <f t="shared" si="128"/>
        <v>1.4991999996709637E-3</v>
      </c>
      <c r="O686">
        <f t="shared" ca="1" si="127"/>
        <v>1.3282329964422193E-3</v>
      </c>
      <c r="P686" s="11">
        <f t="shared" si="125"/>
        <v>-1.3546305829362183E-4</v>
      </c>
      <c r="Q686" s="2">
        <f t="shared" si="126"/>
        <v>37794.230900000002</v>
      </c>
      <c r="R686">
        <f t="shared" si="131"/>
        <v>2.6721233130741302E-6</v>
      </c>
      <c r="S686" s="6">
        <f t="shared" si="129"/>
        <v>1</v>
      </c>
    </row>
    <row r="687" spans="1:19" ht="12.95" customHeight="1" x14ac:dyDescent="0.2">
      <c r="A687" s="27" t="s">
        <v>2173</v>
      </c>
      <c r="B687" s="6" t="s">
        <v>363</v>
      </c>
      <c r="C687" s="32">
        <v>52822.686000000002</v>
      </c>
      <c r="D687" s="32" t="s">
        <v>391</v>
      </c>
      <c r="E687" s="17">
        <f t="shared" si="123"/>
        <v>-1655.0006019725174</v>
      </c>
      <c r="F687">
        <f t="shared" si="124"/>
        <v>-1655</v>
      </c>
      <c r="G687">
        <f t="shared" si="130"/>
        <v>-6.6599999991012737E-4</v>
      </c>
      <c r="K687">
        <f t="shared" si="128"/>
        <v>-6.6599999991012737E-4</v>
      </c>
      <c r="O687">
        <f t="shared" ca="1" si="127"/>
        <v>1.3223458782750679E-3</v>
      </c>
      <c r="P687" s="11">
        <f t="shared" si="125"/>
        <v>-1.3384474476533045E-4</v>
      </c>
      <c r="Q687" s="2">
        <f t="shared" si="126"/>
        <v>37804.186000000002</v>
      </c>
      <c r="R687">
        <f t="shared" si="131"/>
        <v>2.8318921557822386E-7</v>
      </c>
      <c r="S687" s="6">
        <f t="shared" si="129"/>
        <v>1</v>
      </c>
    </row>
    <row r="688" spans="1:19" ht="12.95" customHeight="1" x14ac:dyDescent="0.2">
      <c r="A688" s="27" t="s">
        <v>2173</v>
      </c>
      <c r="B688" s="6" t="s">
        <v>363</v>
      </c>
      <c r="C688" s="32">
        <v>52833.749000000003</v>
      </c>
      <c r="D688" s="32" t="s">
        <v>391</v>
      </c>
      <c r="E688" s="17">
        <f t="shared" si="123"/>
        <v>-1645.001169598253</v>
      </c>
      <c r="F688">
        <f t="shared" si="124"/>
        <v>-1645</v>
      </c>
      <c r="G688">
        <f t="shared" si="130"/>
        <v>-1.2940000015078112E-3</v>
      </c>
      <c r="K688">
        <f t="shared" si="128"/>
        <v>-1.2940000015078112E-3</v>
      </c>
      <c r="O688">
        <f t="shared" ca="1" si="127"/>
        <v>1.315804635867122E-3</v>
      </c>
      <c r="P688" s="11">
        <f t="shared" si="125"/>
        <v>-1.3205784756023148E-4</v>
      </c>
      <c r="Q688" s="2">
        <f t="shared" si="126"/>
        <v>37815.249000000003</v>
      </c>
      <c r="R688">
        <f t="shared" si="131"/>
        <v>1.350109569120341E-6</v>
      </c>
      <c r="S688" s="6">
        <f t="shared" si="129"/>
        <v>1</v>
      </c>
    </row>
    <row r="689" spans="1:19" ht="12.95" customHeight="1" x14ac:dyDescent="0.2">
      <c r="A689" s="27" t="s">
        <v>2068</v>
      </c>
      <c r="B689" s="6" t="s">
        <v>363</v>
      </c>
      <c r="C689" s="32">
        <v>52851.446000000004</v>
      </c>
      <c r="D689" s="32" t="s">
        <v>391</v>
      </c>
      <c r="E689" s="17">
        <f t="shared" si="123"/>
        <v>-1629.0055124774603</v>
      </c>
      <c r="F689">
        <f t="shared" si="124"/>
        <v>-1629</v>
      </c>
      <c r="G689">
        <f t="shared" si="130"/>
        <v>-6.098799996834714E-3</v>
      </c>
      <c r="I689">
        <f>G689</f>
        <v>-6.098799996834714E-3</v>
      </c>
      <c r="O689">
        <f t="shared" ca="1" si="127"/>
        <v>1.3053386480144087E-3</v>
      </c>
      <c r="P689" s="11">
        <f t="shared" si="125"/>
        <v>-1.2922339749511512E-4</v>
      </c>
      <c r="Q689" s="2">
        <f t="shared" si="126"/>
        <v>37832.946000000004</v>
      </c>
      <c r="R689">
        <f t="shared" si="131"/>
        <v>3.5635844775382927E-5</v>
      </c>
      <c r="S689" s="6">
        <f>S$16</f>
        <v>0.1</v>
      </c>
    </row>
    <row r="690" spans="1:19" ht="12.95" customHeight="1" x14ac:dyDescent="0.2">
      <c r="A690" s="44" t="s">
        <v>390</v>
      </c>
      <c r="B690" s="43" t="s">
        <v>363</v>
      </c>
      <c r="C690" s="44">
        <v>52851.446689999997</v>
      </c>
      <c r="D690" s="44" t="s">
        <v>391</v>
      </c>
      <c r="E690" s="17">
        <f t="shared" si="123"/>
        <v>-1629.0048888122453</v>
      </c>
      <c r="F690">
        <f t="shared" si="124"/>
        <v>-1629</v>
      </c>
      <c r="G690">
        <f t="shared" si="130"/>
        <v>-5.4088000033516437E-3</v>
      </c>
      <c r="K690">
        <f>G690</f>
        <v>-5.4088000033516437E-3</v>
      </c>
      <c r="N690" s="27"/>
      <c r="O690">
        <f t="shared" ca="1" si="127"/>
        <v>1.3053386480144087E-3</v>
      </c>
      <c r="P690" s="11">
        <f t="shared" si="125"/>
        <v>-1.2922339749511512E-4</v>
      </c>
      <c r="Q690" s="2">
        <f t="shared" si="126"/>
        <v>37832.946689999997</v>
      </c>
      <c r="R690">
        <f t="shared" si="131"/>
        <v>2.7873929137107539E-5</v>
      </c>
      <c r="S690" s="6">
        <f>S$18</f>
        <v>1</v>
      </c>
    </row>
    <row r="691" spans="1:19" ht="12.95" customHeight="1" x14ac:dyDescent="0.2">
      <c r="A691" s="18" t="s">
        <v>382</v>
      </c>
      <c r="B691" s="46"/>
      <c r="C691" s="44">
        <v>52913.409500000002</v>
      </c>
      <c r="D691" s="44">
        <v>2.0000000000000001E-4</v>
      </c>
      <c r="E691" s="17">
        <f t="shared" si="123"/>
        <v>-1572.9990198513544</v>
      </c>
      <c r="F691">
        <f t="shared" si="124"/>
        <v>-1573</v>
      </c>
      <c r="G691">
        <f t="shared" si="130"/>
        <v>1.0843999989447184E-3</v>
      </c>
      <c r="J691">
        <f>G691</f>
        <v>1.0843999989447184E-3</v>
      </c>
      <c r="O691">
        <f t="shared" ca="1" si="127"/>
        <v>1.2687076905299117E-3</v>
      </c>
      <c r="P691" s="11">
        <f t="shared" si="125"/>
        <v>-1.1954111213976854E-4</v>
      </c>
      <c r="Q691" s="2">
        <f t="shared" si="126"/>
        <v>37894.909500000002</v>
      </c>
      <c r="R691">
        <f t="shared" si="131"/>
        <v>1.4494741989593489E-6</v>
      </c>
      <c r="S691" s="6">
        <f>S$17</f>
        <v>1</v>
      </c>
    </row>
    <row r="692" spans="1:19" ht="12.95" customHeight="1" x14ac:dyDescent="0.2">
      <c r="A692" s="19" t="s">
        <v>395</v>
      </c>
      <c r="B692" s="46" t="s">
        <v>363</v>
      </c>
      <c r="C692" s="19">
        <v>53163.453000000001</v>
      </c>
      <c r="D692" s="19" t="s">
        <v>391</v>
      </c>
      <c r="E692" s="17">
        <f t="shared" si="123"/>
        <v>-1346.9940420990295</v>
      </c>
      <c r="F692">
        <f t="shared" si="124"/>
        <v>-1347</v>
      </c>
      <c r="G692">
        <f t="shared" si="130"/>
        <v>6.5916000021388754E-3</v>
      </c>
      <c r="I692">
        <f>G692</f>
        <v>6.5916000021388754E-3</v>
      </c>
      <c r="N692" s="27"/>
      <c r="O692">
        <f t="shared" ca="1" si="127"/>
        <v>1.1208756121103352E-3</v>
      </c>
      <c r="P692" s="11">
        <f t="shared" si="125"/>
        <v>-8.4232715030600297E-5</v>
      </c>
      <c r="Q692" s="2">
        <f t="shared" si="126"/>
        <v>38144.953000000001</v>
      </c>
      <c r="R692">
        <f t="shared" si="131"/>
        <v>4.4566742467630379E-5</v>
      </c>
      <c r="S692" s="6">
        <f>S$16</f>
        <v>0.1</v>
      </c>
    </row>
    <row r="693" spans="1:19" ht="12.95" customHeight="1" x14ac:dyDescent="0.2">
      <c r="A693" s="27" t="s">
        <v>2173</v>
      </c>
      <c r="B693" s="6" t="s">
        <v>363</v>
      </c>
      <c r="C693" s="32">
        <v>53239.786699999997</v>
      </c>
      <c r="D693" s="32" t="s">
        <v>391</v>
      </c>
      <c r="E693" s="17">
        <f t="shared" si="123"/>
        <v>-1277.9988625792594</v>
      </c>
      <c r="F693">
        <f t="shared" si="124"/>
        <v>-1278</v>
      </c>
      <c r="G693">
        <f t="shared" si="130"/>
        <v>1.2583999923663214E-3</v>
      </c>
      <c r="K693">
        <f>G693</f>
        <v>1.2583999923663214E-3</v>
      </c>
      <c r="O693">
        <f t="shared" ca="1" si="127"/>
        <v>1.0757410394955089E-3</v>
      </c>
      <c r="P693" s="11">
        <f t="shared" si="125"/>
        <v>-7.4655691481714901E-5</v>
      </c>
      <c r="Q693" s="2">
        <f t="shared" si="126"/>
        <v>38221.286699999997</v>
      </c>
      <c r="R693">
        <f t="shared" si="131"/>
        <v>1.7770374562395555E-6</v>
      </c>
      <c r="S693" s="6">
        <f>S$18</f>
        <v>1</v>
      </c>
    </row>
    <row r="694" spans="1:19" ht="12.95" customHeight="1" x14ac:dyDescent="0.2">
      <c r="A694" s="27" t="s">
        <v>2173</v>
      </c>
      <c r="B694" s="6" t="s">
        <v>363</v>
      </c>
      <c r="C694" s="32">
        <v>53258.594100000002</v>
      </c>
      <c r="D694" s="32" t="s">
        <v>391</v>
      </c>
      <c r="E694" s="17">
        <f t="shared" si="123"/>
        <v>-1260.9995563842162</v>
      </c>
      <c r="F694">
        <f t="shared" si="124"/>
        <v>-1261</v>
      </c>
      <c r="G694">
        <f t="shared" si="130"/>
        <v>4.9079999735113233E-4</v>
      </c>
      <c r="K694">
        <f>G694</f>
        <v>4.9079999735113233E-4</v>
      </c>
      <c r="O694">
        <f t="shared" ca="1" si="127"/>
        <v>1.064620927402001E-3</v>
      </c>
      <c r="P694" s="11">
        <f t="shared" si="125"/>
        <v>-7.2382538673849463E-5</v>
      </c>
      <c r="Q694" s="2">
        <f t="shared" si="126"/>
        <v>38240.094100000002</v>
      </c>
      <c r="R694">
        <f t="shared" si="131"/>
        <v>3.1717456888352988E-7</v>
      </c>
      <c r="S694" s="6">
        <f>S$18</f>
        <v>1</v>
      </c>
    </row>
    <row r="695" spans="1:19" ht="12.95" customHeight="1" x14ac:dyDescent="0.2">
      <c r="A695" s="27" t="s">
        <v>2173</v>
      </c>
      <c r="B695" s="6" t="s">
        <v>363</v>
      </c>
      <c r="C695" s="32">
        <v>53259.697</v>
      </c>
      <c r="D695" s="32" t="s">
        <v>391</v>
      </c>
      <c r="E695" s="17">
        <f t="shared" si="123"/>
        <v>-1260.0026862797642</v>
      </c>
      <c r="F695">
        <f t="shared" si="124"/>
        <v>-1260</v>
      </c>
      <c r="G695">
        <f t="shared" si="130"/>
        <v>-2.9720000020461157E-3</v>
      </c>
      <c r="K695">
        <f>G695</f>
        <v>-2.9720000020461157E-3</v>
      </c>
      <c r="O695">
        <f t="shared" ca="1" si="127"/>
        <v>1.0639668031612063E-3</v>
      </c>
      <c r="P695" s="11">
        <f t="shared" si="125"/>
        <v>-7.2249887596872485E-5</v>
      </c>
      <c r="Q695" s="2">
        <f t="shared" si="126"/>
        <v>38241.197</v>
      </c>
      <c r="R695">
        <f t="shared" si="131"/>
        <v>8.408550726248398E-6</v>
      </c>
      <c r="S695" s="6">
        <f>S$18</f>
        <v>1</v>
      </c>
    </row>
    <row r="696" spans="1:19" ht="12.95" customHeight="1" x14ac:dyDescent="0.2">
      <c r="A696" s="18" t="s">
        <v>384</v>
      </c>
      <c r="B696" s="47"/>
      <c r="C696" s="44">
        <v>53266.338499999998</v>
      </c>
      <c r="D696" s="44">
        <v>8.9999999999999998E-4</v>
      </c>
      <c r="E696" s="17">
        <f t="shared" si="123"/>
        <v>-1253.9996825634444</v>
      </c>
      <c r="F696">
        <f t="shared" si="124"/>
        <v>-1254</v>
      </c>
      <c r="G696">
        <f t="shared" si="130"/>
        <v>3.5119999665766954E-4</v>
      </c>
      <c r="J696">
        <f>G696</f>
        <v>3.5119999665766954E-4</v>
      </c>
      <c r="O696">
        <f t="shared" ca="1" si="127"/>
        <v>1.0600420577164388E-3</v>
      </c>
      <c r="P696" s="11">
        <f t="shared" si="125"/>
        <v>-7.1456463321183111E-5</v>
      </c>
      <c r="Q696" s="2">
        <f t="shared" si="126"/>
        <v>38247.838499999998</v>
      </c>
      <c r="R696">
        <f t="shared" si="131"/>
        <v>1.7863848316185544E-7</v>
      </c>
      <c r="S696" s="6">
        <f>S$17</f>
        <v>1</v>
      </c>
    </row>
    <row r="697" spans="1:19" ht="12.95" customHeight="1" x14ac:dyDescent="0.2">
      <c r="A697" s="27" t="s">
        <v>2173</v>
      </c>
      <c r="B697" s="6" t="s">
        <v>363</v>
      </c>
      <c r="C697" s="32">
        <v>53279.618000000002</v>
      </c>
      <c r="D697" s="32" t="s">
        <v>391</v>
      </c>
      <c r="E697" s="17">
        <f t="shared" si="123"/>
        <v>-1241.9968386500336</v>
      </c>
      <c r="F697">
        <f t="shared" si="124"/>
        <v>-1242</v>
      </c>
      <c r="G697">
        <f t="shared" si="130"/>
        <v>3.4976000024471432E-3</v>
      </c>
      <c r="K697">
        <f>G697</f>
        <v>3.4976000024471432E-3</v>
      </c>
      <c r="O697">
        <f t="shared" ca="1" si="127"/>
        <v>1.0521925668269037E-3</v>
      </c>
      <c r="P697" s="11">
        <f t="shared" si="125"/>
        <v>-6.9882380298691592E-5</v>
      </c>
      <c r="Q697" s="2">
        <f t="shared" si="126"/>
        <v>38261.118000000002</v>
      </c>
      <c r="R697">
        <f t="shared" si="131"/>
        <v>1.27269305512019E-5</v>
      </c>
      <c r="S697" s="6">
        <f>S$18</f>
        <v>1</v>
      </c>
    </row>
    <row r="698" spans="1:19" ht="12.95" customHeight="1" x14ac:dyDescent="0.2">
      <c r="A698" s="27" t="s">
        <v>2211</v>
      </c>
      <c r="B698" s="6" t="s">
        <v>363</v>
      </c>
      <c r="C698" s="32">
        <v>53313.909</v>
      </c>
      <c r="D698" s="32" t="s">
        <v>391</v>
      </c>
      <c r="E698" s="17">
        <f t="shared" si="123"/>
        <v>-1211.0024848991686</v>
      </c>
      <c r="F698">
        <f t="shared" si="124"/>
        <v>-1211</v>
      </c>
      <c r="G698">
        <f t="shared" si="130"/>
        <v>-2.749200000835117E-3</v>
      </c>
      <c r="I698">
        <f>G698</f>
        <v>-2.749200000835117E-3</v>
      </c>
      <c r="O698">
        <f t="shared" ca="1" si="127"/>
        <v>1.0319147153622715E-3</v>
      </c>
      <c r="P698" s="11">
        <f t="shared" si="125"/>
        <v>-6.5894779018396818E-5</v>
      </c>
      <c r="Q698" s="2">
        <f t="shared" si="126"/>
        <v>38295.409</v>
      </c>
      <c r="R698">
        <f t="shared" si="131"/>
        <v>7.2001269134288761E-6</v>
      </c>
      <c r="S698" s="6">
        <f>S$16</f>
        <v>0.1</v>
      </c>
    </row>
    <row r="699" spans="1:19" ht="12.95" customHeight="1" x14ac:dyDescent="0.2">
      <c r="A699" s="18" t="s">
        <v>381</v>
      </c>
      <c r="B699" s="47" t="s">
        <v>363</v>
      </c>
      <c r="C699" s="48">
        <v>53530.7595</v>
      </c>
      <c r="D699" s="48">
        <v>5.0000000000000001E-4</v>
      </c>
      <c r="E699" s="17">
        <f t="shared" si="123"/>
        <v>-1014.9994197201871</v>
      </c>
      <c r="F699">
        <f t="shared" si="124"/>
        <v>-1015</v>
      </c>
      <c r="G699">
        <f t="shared" si="130"/>
        <v>6.4199999906122684E-4</v>
      </c>
      <c r="K699">
        <f>G699</f>
        <v>6.4199999906122684E-4</v>
      </c>
      <c r="O699">
        <f t="shared" ca="1" si="127"/>
        <v>9.0370636416653265E-4</v>
      </c>
      <c r="P699" s="11">
        <f t="shared" si="125"/>
        <v>-4.3312310895059888E-5</v>
      </c>
      <c r="Q699" s="2">
        <f t="shared" si="126"/>
        <v>38512.2595</v>
      </c>
      <c r="R699">
        <f t="shared" si="131"/>
        <v>4.6965296217762167E-7</v>
      </c>
      <c r="S699" s="6">
        <f>S$18</f>
        <v>1</v>
      </c>
    </row>
    <row r="700" spans="1:19" ht="12.95" customHeight="1" x14ac:dyDescent="0.2">
      <c r="A700" s="18" t="s">
        <v>381</v>
      </c>
      <c r="B700" s="47" t="s">
        <v>363</v>
      </c>
      <c r="C700" s="48">
        <v>53531.865899999997</v>
      </c>
      <c r="D700" s="48">
        <v>5.0000000000000001E-4</v>
      </c>
      <c r="E700" s="17">
        <f t="shared" si="123"/>
        <v>-1013.9993860964997</v>
      </c>
      <c r="F700">
        <f t="shared" si="124"/>
        <v>-1014</v>
      </c>
      <c r="G700">
        <f t="shared" si="130"/>
        <v>6.7919999855803326E-4</v>
      </c>
      <c r="K700">
        <f>G700</f>
        <v>6.7919999855803326E-4</v>
      </c>
      <c r="O700">
        <f t="shared" ca="1" si="127"/>
        <v>9.0305223992573802E-4</v>
      </c>
      <c r="P700" s="11">
        <f t="shared" si="125"/>
        <v>-4.3208736856103705E-5</v>
      </c>
      <c r="Q700" s="2">
        <f t="shared" si="126"/>
        <v>38513.365899999997</v>
      </c>
      <c r="R700">
        <f t="shared" si="131"/>
        <v>5.2187438100265255E-7</v>
      </c>
      <c r="S700" s="6">
        <f>S$18</f>
        <v>1</v>
      </c>
    </row>
    <row r="701" spans="1:19" ht="12.95" customHeight="1" x14ac:dyDescent="0.2">
      <c r="A701" s="18" t="s">
        <v>381</v>
      </c>
      <c r="B701" s="47" t="s">
        <v>363</v>
      </c>
      <c r="C701" s="48">
        <v>53540.716999999997</v>
      </c>
      <c r="D701" s="48">
        <v>1.4E-3</v>
      </c>
      <c r="E701" s="17">
        <f t="shared" si="123"/>
        <v>-1005.9992074932425</v>
      </c>
      <c r="F701">
        <f t="shared" si="124"/>
        <v>-1006</v>
      </c>
      <c r="G701">
        <f t="shared" si="130"/>
        <v>8.7679999705869704E-4</v>
      </c>
      <c r="K701">
        <f>G701</f>
        <v>8.7679999705869704E-4</v>
      </c>
      <c r="O701">
        <f t="shared" ca="1" si="127"/>
        <v>8.9781924599938124E-4</v>
      </c>
      <c r="P701" s="11">
        <f t="shared" si="125"/>
        <v>-4.2384399720749928E-5</v>
      </c>
      <c r="Q701" s="2">
        <f t="shared" si="126"/>
        <v>38522.216999999997</v>
      </c>
      <c r="R701">
        <f t="shared" si="131"/>
        <v>8.4489995528279571E-7</v>
      </c>
      <c r="S701" s="6">
        <f>S$18</f>
        <v>1</v>
      </c>
    </row>
    <row r="702" spans="1:19" ht="12.95" customHeight="1" x14ac:dyDescent="0.2">
      <c r="A702" s="49" t="s">
        <v>388</v>
      </c>
      <c r="B702" s="47"/>
      <c r="C702" s="44">
        <v>53548.461199999998</v>
      </c>
      <c r="D702" s="44">
        <v>1E-4</v>
      </c>
      <c r="E702" s="17">
        <f t="shared" si="123"/>
        <v>-998.99951444499368</v>
      </c>
      <c r="F702">
        <f t="shared" si="124"/>
        <v>-999</v>
      </c>
      <c r="G702">
        <f t="shared" si="130"/>
        <v>5.3719999414170161E-4</v>
      </c>
      <c r="J702">
        <f>G702</f>
        <v>5.3719999414170161E-4</v>
      </c>
      <c r="O702">
        <f t="shared" ca="1" si="127"/>
        <v>8.932403763138193E-4</v>
      </c>
      <c r="P702" s="11">
        <f t="shared" si="125"/>
        <v>-4.1669310192746648E-5</v>
      </c>
      <c r="Q702" s="2">
        <f t="shared" si="126"/>
        <v>38529.961199999998</v>
      </c>
      <c r="R702">
        <f t="shared" si="131"/>
        <v>3.3508967150064808E-7</v>
      </c>
      <c r="S702" s="6">
        <f>S$17</f>
        <v>1</v>
      </c>
    </row>
    <row r="703" spans="1:19" ht="12.95" customHeight="1" x14ac:dyDescent="0.2">
      <c r="A703" s="18" t="s">
        <v>381</v>
      </c>
      <c r="B703" s="47" t="s">
        <v>363</v>
      </c>
      <c r="C703" s="48">
        <v>53552.889199999998</v>
      </c>
      <c r="D703" s="48">
        <v>6.9999999999999999E-4</v>
      </c>
      <c r="E703" s="17">
        <f t="shared" si="123"/>
        <v>-994.99721067989969</v>
      </c>
      <c r="F703">
        <f t="shared" si="124"/>
        <v>-995</v>
      </c>
      <c r="G703">
        <f t="shared" si="130"/>
        <v>3.0859999969834462E-3</v>
      </c>
      <c r="K703">
        <f t="shared" ref="K703:K709" si="132">G703</f>
        <v>3.0859999969834462E-3</v>
      </c>
      <c r="O703">
        <f t="shared" ca="1" si="127"/>
        <v>8.9062387935064081E-4</v>
      </c>
      <c r="P703" s="11">
        <f t="shared" si="125"/>
        <v>-4.1263287990830254E-5</v>
      </c>
      <c r="Q703" s="2">
        <f t="shared" si="126"/>
        <v>38534.389199999998</v>
      </c>
      <c r="R703">
        <f t="shared" si="131"/>
        <v>9.7797756535481019E-6</v>
      </c>
      <c r="S703" s="6">
        <f t="shared" ref="S703:S709" si="133">S$18</f>
        <v>1</v>
      </c>
    </row>
    <row r="704" spans="1:19" ht="12.95" customHeight="1" x14ac:dyDescent="0.2">
      <c r="A704" s="44" t="s">
        <v>390</v>
      </c>
      <c r="B704" s="43" t="s">
        <v>363</v>
      </c>
      <c r="C704" s="44">
        <v>53558.417800000003</v>
      </c>
      <c r="D704" s="44">
        <v>1.6999999999999999E-3</v>
      </c>
      <c r="E704" s="17">
        <f t="shared" si="123"/>
        <v>-990.00011569441654</v>
      </c>
      <c r="F704">
        <f t="shared" si="124"/>
        <v>-990</v>
      </c>
      <c r="G704">
        <f t="shared" si="130"/>
        <v>-1.2799999967683107E-4</v>
      </c>
      <c r="K704">
        <f t="shared" si="132"/>
        <v>-1.2799999967683107E-4</v>
      </c>
      <c r="O704">
        <f t="shared" ca="1" si="127"/>
        <v>8.873532581466679E-4</v>
      </c>
      <c r="P704" s="11">
        <f t="shared" si="125"/>
        <v>-4.0758419723619594E-5</v>
      </c>
      <c r="Q704" s="2">
        <f t="shared" si="126"/>
        <v>38539.917800000003</v>
      </c>
      <c r="R704">
        <f t="shared" si="131"/>
        <v>7.6110932727325894E-9</v>
      </c>
      <c r="S704" s="6">
        <f t="shared" si="133"/>
        <v>1</v>
      </c>
    </row>
    <row r="705" spans="1:19" ht="12.95" customHeight="1" x14ac:dyDescent="0.2">
      <c r="A705" s="27" t="s">
        <v>2173</v>
      </c>
      <c r="B705" s="6" t="s">
        <v>363</v>
      </c>
      <c r="C705" s="32">
        <v>53561.737999999998</v>
      </c>
      <c r="D705" s="32" t="s">
        <v>391</v>
      </c>
      <c r="E705" s="17">
        <f t="shared" si="123"/>
        <v>-986.99911096071196</v>
      </c>
      <c r="F705">
        <f t="shared" si="124"/>
        <v>-987</v>
      </c>
      <c r="G705">
        <f t="shared" si="130"/>
        <v>9.8359999537933618E-4</v>
      </c>
      <c r="K705">
        <f t="shared" si="132"/>
        <v>9.8359999537933618E-4</v>
      </c>
      <c r="O705">
        <f t="shared" ref="O705:O736" ca="1" si="134">+C$11+C$12*F705</f>
        <v>8.8539088542428424E-4</v>
      </c>
      <c r="P705" s="11">
        <f t="shared" si="125"/>
        <v>-4.0456917155391774E-5</v>
      </c>
      <c r="Q705" s="2">
        <f t="shared" si="126"/>
        <v>38543.237999999998</v>
      </c>
      <c r="R705">
        <f t="shared" si="131"/>
        <v>1.0486925601101593E-6</v>
      </c>
      <c r="S705" s="6">
        <f t="shared" si="133"/>
        <v>1</v>
      </c>
    </row>
    <row r="706" spans="1:19" ht="12.95" customHeight="1" x14ac:dyDescent="0.2">
      <c r="A706" s="44" t="s">
        <v>390</v>
      </c>
      <c r="B706" s="43" t="s">
        <v>363</v>
      </c>
      <c r="C706" s="44">
        <v>53569.466</v>
      </c>
      <c r="D706" s="44" t="s">
        <v>391</v>
      </c>
      <c r="E706" s="17">
        <f t="shared" si="123"/>
        <v>-980.01406048721196</v>
      </c>
      <c r="F706">
        <f t="shared" si="124"/>
        <v>-980</v>
      </c>
      <c r="G706">
        <f t="shared" si="130"/>
        <v>-1.5555999998468906E-2</v>
      </c>
      <c r="K706">
        <f t="shared" si="132"/>
        <v>-1.5555999998468906E-2</v>
      </c>
      <c r="N706" s="27"/>
      <c r="O706">
        <f t="shared" ca="1" si="134"/>
        <v>8.8081201573872209E-4</v>
      </c>
      <c r="P706" s="11">
        <f t="shared" si="125"/>
        <v>-3.975754813981436E-5</v>
      </c>
      <c r="Q706" s="2">
        <f t="shared" si="126"/>
        <v>38550.966</v>
      </c>
      <c r="R706">
        <f t="shared" si="131"/>
        <v>2.4075377977739453E-4</v>
      </c>
      <c r="S706" s="6">
        <f t="shared" si="133"/>
        <v>1</v>
      </c>
    </row>
    <row r="707" spans="1:19" ht="12.95" customHeight="1" x14ac:dyDescent="0.2">
      <c r="A707" s="22" t="s">
        <v>383</v>
      </c>
      <c r="B707" s="43"/>
      <c r="C707" s="50">
        <v>53572.801599999999</v>
      </c>
      <c r="D707" s="44">
        <v>1E-4</v>
      </c>
      <c r="E707" s="17">
        <f t="shared" si="123"/>
        <v>-976.99913626886473</v>
      </c>
      <c r="F707">
        <f t="shared" si="124"/>
        <v>-977</v>
      </c>
      <c r="G707">
        <f t="shared" si="130"/>
        <v>9.5560000045225024E-4</v>
      </c>
      <c r="K707">
        <f t="shared" si="132"/>
        <v>9.5560000045225024E-4</v>
      </c>
      <c r="O707">
        <f t="shared" ca="1" si="134"/>
        <v>8.7884964301633843E-4</v>
      </c>
      <c r="P707" s="11">
        <f t="shared" si="125"/>
        <v>-3.9459591551832979E-5</v>
      </c>
      <c r="Q707" s="2">
        <f t="shared" si="126"/>
        <v>38554.301599999999</v>
      </c>
      <c r="R707">
        <f t="shared" si="131"/>
        <v>9.9014359163933274E-7</v>
      </c>
      <c r="S707" s="6">
        <f t="shared" si="133"/>
        <v>1</v>
      </c>
    </row>
    <row r="708" spans="1:19" ht="12.95" customHeight="1" x14ac:dyDescent="0.2">
      <c r="A708" s="27" t="s">
        <v>2173</v>
      </c>
      <c r="B708" s="6" t="s">
        <v>363</v>
      </c>
      <c r="C708" s="32">
        <v>53581.652099999999</v>
      </c>
      <c r="D708" s="32" t="s">
        <v>391</v>
      </c>
      <c r="E708" s="17">
        <f t="shared" si="123"/>
        <v>-968.99949998319016</v>
      </c>
      <c r="F708">
        <f t="shared" si="124"/>
        <v>-969</v>
      </c>
      <c r="G708">
        <f t="shared" si="130"/>
        <v>5.531999995582737E-4</v>
      </c>
      <c r="K708">
        <f t="shared" si="132"/>
        <v>5.531999995582737E-4</v>
      </c>
      <c r="O708">
        <f t="shared" ca="1" si="134"/>
        <v>8.7361664908998165E-4</v>
      </c>
      <c r="P708" s="11">
        <f t="shared" si="125"/>
        <v>-3.8670241421577392E-5</v>
      </c>
      <c r="Q708" s="2">
        <f t="shared" si="126"/>
        <v>38563.152099999999</v>
      </c>
      <c r="R708">
        <f t="shared" si="131"/>
        <v>3.5031038215754699E-7</v>
      </c>
      <c r="S708" s="6">
        <f t="shared" si="133"/>
        <v>1</v>
      </c>
    </row>
    <row r="709" spans="1:19" ht="12.95" customHeight="1" x14ac:dyDescent="0.2">
      <c r="A709" s="27" t="s">
        <v>2173</v>
      </c>
      <c r="B709" s="6" t="s">
        <v>363</v>
      </c>
      <c r="C709" s="32">
        <v>53643.605000000003</v>
      </c>
      <c r="D709" s="32" t="s">
        <v>391</v>
      </c>
      <c r="E709" s="17">
        <f t="shared" si="123"/>
        <v>-913.00258830105133</v>
      </c>
      <c r="F709">
        <f t="shared" si="124"/>
        <v>-913</v>
      </c>
      <c r="G709">
        <f t="shared" si="130"/>
        <v>-2.8635999988182448E-3</v>
      </c>
      <c r="K709">
        <f t="shared" si="132"/>
        <v>-2.8635999988182448E-3</v>
      </c>
      <c r="O709">
        <f t="shared" ca="1" si="134"/>
        <v>8.3698569160548485E-4</v>
      </c>
      <c r="P709" s="11">
        <f t="shared" si="125"/>
        <v>-3.3356603729842198E-5</v>
      </c>
      <c r="Q709" s="2">
        <f t="shared" si="126"/>
        <v>38625.105000000003</v>
      </c>
      <c r="R709">
        <f t="shared" si="131"/>
        <v>8.0102776754415284E-6</v>
      </c>
      <c r="S709" s="6">
        <f t="shared" si="133"/>
        <v>1</v>
      </c>
    </row>
    <row r="710" spans="1:19" ht="12.95" customHeight="1" x14ac:dyDescent="0.2">
      <c r="A710" s="27" t="s">
        <v>18</v>
      </c>
      <c r="B710" s="6" t="s">
        <v>363</v>
      </c>
      <c r="C710" s="32">
        <v>53667.944000000003</v>
      </c>
      <c r="D710" s="32" t="s">
        <v>391</v>
      </c>
      <c r="E710" s="17">
        <f t="shared" si="123"/>
        <v>-891.0034755326177</v>
      </c>
      <c r="F710">
        <f t="shared" si="124"/>
        <v>-891</v>
      </c>
      <c r="G710">
        <f t="shared" si="130"/>
        <v>-3.8452000007964671E-3</v>
      </c>
      <c r="I710">
        <f>G710</f>
        <v>-3.8452000007964671E-3</v>
      </c>
      <c r="O710">
        <f t="shared" ca="1" si="134"/>
        <v>8.2259495830800397E-4</v>
      </c>
      <c r="P710" s="11">
        <f t="shared" si="125"/>
        <v>-3.1370518243137213E-5</v>
      </c>
      <c r="Q710" s="2">
        <f t="shared" si="126"/>
        <v>38649.444000000003</v>
      </c>
      <c r="R710">
        <f t="shared" si="131"/>
        <v>1.4545295321992998E-5</v>
      </c>
      <c r="S710" s="6">
        <f>S$16</f>
        <v>0.1</v>
      </c>
    </row>
    <row r="711" spans="1:19" ht="12.95" customHeight="1" x14ac:dyDescent="0.2">
      <c r="A711" s="44" t="s">
        <v>390</v>
      </c>
      <c r="B711" s="43" t="s">
        <v>363</v>
      </c>
      <c r="C711" s="44">
        <v>53922.412880000003</v>
      </c>
      <c r="D711" s="44">
        <v>1.1000000000000001E-3</v>
      </c>
      <c r="E711" s="17">
        <f t="shared" si="123"/>
        <v>-660.99856213531234</v>
      </c>
      <c r="F711">
        <f t="shared" si="124"/>
        <v>-661</v>
      </c>
      <c r="G711">
        <f t="shared" si="130"/>
        <v>1.5907999986666255E-3</v>
      </c>
      <c r="K711">
        <f>G711</f>
        <v>1.5907999986666255E-3</v>
      </c>
      <c r="O711">
        <f t="shared" ca="1" si="134"/>
        <v>6.72146382925249E-4</v>
      </c>
      <c r="P711" s="11">
        <f t="shared" si="125"/>
        <v>-1.4032314163825789E-5</v>
      </c>
      <c r="Q711" s="2">
        <f t="shared" si="126"/>
        <v>38903.912880000003</v>
      </c>
      <c r="R711">
        <f t="shared" si="131"/>
        <v>2.5754867523047353E-6</v>
      </c>
      <c r="S711" s="6">
        <f>S$18</f>
        <v>1</v>
      </c>
    </row>
    <row r="712" spans="1:19" ht="12.95" customHeight="1" x14ac:dyDescent="0.2">
      <c r="A712" s="44" t="s">
        <v>389</v>
      </c>
      <c r="B712" s="47"/>
      <c r="C712" s="44">
        <v>53954.497300000003</v>
      </c>
      <c r="D712" s="44">
        <v>2.0000000000000001E-4</v>
      </c>
      <c r="E712" s="17">
        <f t="shared" si="123"/>
        <v>-631.99865360621209</v>
      </c>
      <c r="F712">
        <f t="shared" si="124"/>
        <v>-632</v>
      </c>
      <c r="G712">
        <f t="shared" si="130"/>
        <v>1.4895999993314035E-3</v>
      </c>
      <c r="J712">
        <f>G712</f>
        <v>1.4895999993314035E-3</v>
      </c>
      <c r="O712">
        <f t="shared" ca="1" si="134"/>
        <v>6.5317677994220598E-4</v>
      </c>
      <c r="P712" s="11">
        <f t="shared" si="125"/>
        <v>-1.2290090407095853E-5</v>
      </c>
      <c r="Q712" s="2">
        <f t="shared" si="126"/>
        <v>38935.997300000003</v>
      </c>
      <c r="R712">
        <f t="shared" si="131"/>
        <v>2.2556738416547181E-6</v>
      </c>
      <c r="S712" s="6">
        <f>S$17</f>
        <v>1</v>
      </c>
    </row>
    <row r="713" spans="1:19" ht="12.95" customHeight="1" x14ac:dyDescent="0.2">
      <c r="A713" s="27" t="s">
        <v>31</v>
      </c>
      <c r="B713" s="6" t="s">
        <v>363</v>
      </c>
      <c r="C713" s="32">
        <v>53987.686000000002</v>
      </c>
      <c r="D713" s="32" t="s">
        <v>391</v>
      </c>
      <c r="E713" s="17">
        <f t="shared" si="123"/>
        <v>-602.0006276422165</v>
      </c>
      <c r="F713">
        <f t="shared" si="124"/>
        <v>-602</v>
      </c>
      <c r="G713">
        <f t="shared" si="130"/>
        <v>-6.9439999788301066E-4</v>
      </c>
      <c r="K713">
        <f>G713</f>
        <v>-6.9439999788301066E-4</v>
      </c>
      <c r="O713">
        <f t="shared" ca="1" si="134"/>
        <v>6.3355305271836843E-4</v>
      </c>
      <c r="P713" s="11">
        <f t="shared" si="125"/>
        <v>-1.0592396386369282E-5</v>
      </c>
      <c r="Q713" s="2">
        <f t="shared" si="126"/>
        <v>38969.186000000002</v>
      </c>
      <c r="R713">
        <f t="shared" si="131"/>
        <v>4.6759283586458949E-7</v>
      </c>
      <c r="S713" s="6">
        <f>S$18</f>
        <v>1</v>
      </c>
    </row>
    <row r="714" spans="1:19" ht="12.95" customHeight="1" x14ac:dyDescent="0.2">
      <c r="A714" s="27" t="s">
        <v>31</v>
      </c>
      <c r="B714" s="6" t="s">
        <v>363</v>
      </c>
      <c r="C714" s="32">
        <v>54038.578999999998</v>
      </c>
      <c r="D714" s="32" t="s">
        <v>391</v>
      </c>
      <c r="E714" s="17">
        <f t="shared" si="123"/>
        <v>-556.00034636016653</v>
      </c>
      <c r="F714">
        <f t="shared" si="124"/>
        <v>-556</v>
      </c>
      <c r="G714">
        <f t="shared" si="130"/>
        <v>-3.8320000021485612E-4</v>
      </c>
      <c r="K714">
        <f>G714</f>
        <v>-3.8320000021485612E-4</v>
      </c>
      <c r="O714">
        <f t="shared" ca="1" si="134"/>
        <v>6.0346333764181744E-4</v>
      </c>
      <c r="P714" s="11">
        <f t="shared" si="125"/>
        <v>-8.1958780036143205E-6</v>
      </c>
      <c r="Q714" s="2">
        <f t="shared" si="126"/>
        <v>39020.078999999998</v>
      </c>
      <c r="R714">
        <f t="shared" si="131"/>
        <v>1.4062809167542396E-7</v>
      </c>
      <c r="S714" s="6">
        <f>S$18</f>
        <v>1</v>
      </c>
    </row>
    <row r="715" spans="1:19" ht="12.95" customHeight="1" x14ac:dyDescent="0.2">
      <c r="A715" s="27" t="s">
        <v>31</v>
      </c>
      <c r="B715" s="6" t="s">
        <v>363</v>
      </c>
      <c r="C715" s="32">
        <v>54248.788699999997</v>
      </c>
      <c r="D715" s="32" t="s">
        <v>391</v>
      </c>
      <c r="E715" s="17">
        <f t="shared" si="123"/>
        <v>-365.99965219366044</v>
      </c>
      <c r="F715">
        <f t="shared" si="124"/>
        <v>-366</v>
      </c>
      <c r="G715">
        <f t="shared" si="130"/>
        <v>3.8479999784613028E-4</v>
      </c>
      <c r="K715">
        <f>G715</f>
        <v>3.8479999784613028E-4</v>
      </c>
      <c r="O715">
        <f t="shared" ca="1" si="134"/>
        <v>4.7917973189084604E-4</v>
      </c>
      <c r="P715" s="11">
        <f t="shared" si="125"/>
        <v>-9.4724435582662207E-7</v>
      </c>
      <c r="Q715" s="2">
        <f t="shared" si="126"/>
        <v>39230.288699999997</v>
      </c>
      <c r="R715">
        <f t="shared" si="131"/>
        <v>1.4880093486641521E-7</v>
      </c>
      <c r="S715" s="6">
        <f>S$18</f>
        <v>1</v>
      </c>
    </row>
    <row r="716" spans="1:19" ht="12.95" customHeight="1" x14ac:dyDescent="0.2">
      <c r="A716" s="27" t="s">
        <v>31</v>
      </c>
      <c r="B716" s="6" t="s">
        <v>363</v>
      </c>
      <c r="C716" s="32">
        <v>54269.810599999997</v>
      </c>
      <c r="D716" s="32" t="s">
        <v>391</v>
      </c>
      <c r="E716" s="17">
        <f t="shared" si="123"/>
        <v>-346.99874218475583</v>
      </c>
      <c r="F716">
        <f t="shared" si="124"/>
        <v>-347</v>
      </c>
      <c r="G716">
        <f t="shared" si="130"/>
        <v>1.3915999952587299E-3</v>
      </c>
      <c r="K716">
        <f>G716</f>
        <v>1.3915999952587299E-3</v>
      </c>
      <c r="O716">
        <f t="shared" ca="1" si="134"/>
        <v>4.6675137131574888E-4</v>
      </c>
      <c r="P716" s="11">
        <f t="shared" si="125"/>
        <v>-4.5706578369126222E-7</v>
      </c>
      <c r="Q716" s="2">
        <f t="shared" si="126"/>
        <v>39251.310599999997</v>
      </c>
      <c r="R716">
        <f t="shared" si="131"/>
        <v>1.9378228611980635E-6</v>
      </c>
      <c r="S716" s="6">
        <f>S$18</f>
        <v>1</v>
      </c>
    </row>
    <row r="717" spans="1:19" ht="12.95" customHeight="1" x14ac:dyDescent="0.2">
      <c r="A717" s="27" t="s">
        <v>31</v>
      </c>
      <c r="B717" s="6" t="s">
        <v>363</v>
      </c>
      <c r="C717" s="32">
        <v>54289.726999999999</v>
      </c>
      <c r="D717" s="32" t="s">
        <v>391</v>
      </c>
      <c r="E717" s="17">
        <f t="shared" si="123"/>
        <v>-328.99705232316444</v>
      </c>
      <c r="F717">
        <f t="shared" si="124"/>
        <v>-329</v>
      </c>
      <c r="G717">
        <f t="shared" si="130"/>
        <v>3.2611999995424412E-3</v>
      </c>
      <c r="K717">
        <f>G717</f>
        <v>3.2611999995424412E-3</v>
      </c>
      <c r="O717">
        <f t="shared" ca="1" si="134"/>
        <v>4.5497713498144634E-4</v>
      </c>
      <c r="P717" s="11">
        <f t="shared" si="125"/>
        <v>-3.204646450901329E-8</v>
      </c>
      <c r="Q717" s="2">
        <f t="shared" si="126"/>
        <v>39271.226999999999</v>
      </c>
      <c r="R717">
        <f t="shared" si="131"/>
        <v>1.0635634457902679E-5</v>
      </c>
      <c r="S717" s="6">
        <f>S$18</f>
        <v>1</v>
      </c>
    </row>
    <row r="718" spans="1:19" ht="12.95" customHeight="1" x14ac:dyDescent="0.2">
      <c r="A718" s="44" t="s">
        <v>389</v>
      </c>
      <c r="B718" s="47"/>
      <c r="C718" s="44">
        <v>54307.426599999999</v>
      </c>
      <c r="D718" s="44">
        <v>2.9999999999999997E-4</v>
      </c>
      <c r="E718" s="17">
        <f t="shared" si="123"/>
        <v>-312.99904515951073</v>
      </c>
      <c r="F718">
        <f t="shared" si="124"/>
        <v>-313</v>
      </c>
      <c r="G718">
        <f t="shared" si="130"/>
        <v>1.0563999967416748E-3</v>
      </c>
      <c r="J718">
        <f>G718</f>
        <v>1.0563999967416748E-3</v>
      </c>
      <c r="O718">
        <f t="shared" ca="1" si="134"/>
        <v>4.4451114712873294E-4</v>
      </c>
      <c r="P718" s="11">
        <f t="shared" si="125"/>
        <v>3.1359826497417207E-7</v>
      </c>
      <c r="Q718" s="2">
        <f t="shared" si="126"/>
        <v>39288.926599999999</v>
      </c>
      <c r="R718">
        <f t="shared" si="131"/>
        <v>1.1153184810474889E-6</v>
      </c>
      <c r="S718" s="6">
        <f>S$17</f>
        <v>1</v>
      </c>
    </row>
    <row r="719" spans="1:19" ht="12.95" customHeight="1" x14ac:dyDescent="0.2">
      <c r="A719" s="27" t="s">
        <v>52</v>
      </c>
      <c r="B719" s="6" t="s">
        <v>363</v>
      </c>
      <c r="C719" s="32">
        <v>54380.446499999998</v>
      </c>
      <c r="D719" s="32" t="s">
        <v>391</v>
      </c>
      <c r="E719" s="17">
        <f t="shared" si="123"/>
        <v>-246.9990856525576</v>
      </c>
      <c r="F719">
        <f t="shared" si="124"/>
        <v>-247</v>
      </c>
      <c r="G719">
        <f t="shared" si="130"/>
        <v>1.0115999975823797E-3</v>
      </c>
      <c r="K719">
        <f>G719</f>
        <v>1.0115999975823797E-3</v>
      </c>
      <c r="O719">
        <f t="shared" ca="1" si="134"/>
        <v>4.0133894723629027E-4</v>
      </c>
      <c r="P719" s="11">
        <f t="shared" si="125"/>
        <v>1.4195353558636176E-6</v>
      </c>
      <c r="Q719" s="2">
        <f t="shared" si="126"/>
        <v>39361.946499999998</v>
      </c>
      <c r="R719">
        <f t="shared" si="131"/>
        <v>1.0204645662641775E-6</v>
      </c>
      <c r="S719" s="6">
        <f>S$18</f>
        <v>1</v>
      </c>
    </row>
    <row r="720" spans="1:19" ht="12.95" customHeight="1" x14ac:dyDescent="0.2">
      <c r="A720" s="27" t="s">
        <v>52</v>
      </c>
      <c r="B720" s="6" t="s">
        <v>363</v>
      </c>
      <c r="C720" s="32">
        <v>54389.297200000001</v>
      </c>
      <c r="D720" s="32" t="s">
        <v>391</v>
      </c>
      <c r="E720" s="17">
        <f t="shared" si="123"/>
        <v>-238.99926859435328</v>
      </c>
      <c r="F720">
        <f t="shared" si="124"/>
        <v>-239</v>
      </c>
      <c r="G720">
        <f t="shared" si="130"/>
        <v>8.0919999891193584E-4</v>
      </c>
      <c r="K720">
        <f>G720</f>
        <v>8.0919999891193584E-4</v>
      </c>
      <c r="O720">
        <f t="shared" ca="1" si="134"/>
        <v>3.9610595330993355E-4</v>
      </c>
      <c r="P720" s="11">
        <f t="shared" si="125"/>
        <v>1.5186013314793034E-6</v>
      </c>
      <c r="Q720" s="2">
        <f t="shared" si="126"/>
        <v>39370.797200000001</v>
      </c>
      <c r="R720">
        <f t="shared" si="131"/>
        <v>6.5234923999751945E-7</v>
      </c>
      <c r="S720" s="6">
        <f>S$18</f>
        <v>1</v>
      </c>
    </row>
    <row r="721" spans="1:19" ht="12.95" customHeight="1" x14ac:dyDescent="0.2">
      <c r="A721" s="27" t="s">
        <v>60</v>
      </c>
      <c r="B721" s="6" t="s">
        <v>363</v>
      </c>
      <c r="C721" s="32">
        <v>54395.934000000001</v>
      </c>
      <c r="D721" s="32" t="s">
        <v>391</v>
      </c>
      <c r="E721" s="17">
        <f t="shared" si="123"/>
        <v>-233.00051303243433</v>
      </c>
      <c r="F721">
        <f t="shared" si="124"/>
        <v>-233</v>
      </c>
      <c r="G721">
        <f t="shared" si="130"/>
        <v>-5.6760000006761402E-4</v>
      </c>
      <c r="I721">
        <f>G721</f>
        <v>-5.6760000006761402E-4</v>
      </c>
      <c r="O721">
        <f t="shared" ca="1" si="134"/>
        <v>3.9218120786516602E-4</v>
      </c>
      <c r="P721" s="11">
        <f t="shared" si="125"/>
        <v>1.5879364408460548E-6</v>
      </c>
      <c r="Q721" s="2">
        <f t="shared" si="126"/>
        <v>39377.434000000001</v>
      </c>
      <c r="R721">
        <f t="shared" si="131"/>
        <v>3.2397490706675876E-7</v>
      </c>
      <c r="S721" s="6">
        <f>S$16</f>
        <v>0.1</v>
      </c>
    </row>
    <row r="722" spans="1:19" ht="12.95" customHeight="1" x14ac:dyDescent="0.2">
      <c r="A722" s="49" t="s">
        <v>399</v>
      </c>
      <c r="B722" s="43" t="s">
        <v>363</v>
      </c>
      <c r="C722" s="44">
        <v>54653.718500000003</v>
      </c>
      <c r="D722" s="44">
        <v>1E-4</v>
      </c>
      <c r="E722" s="17">
        <f t="shared" si="123"/>
        <v>1.2654076953896255E-3</v>
      </c>
      <c r="F722">
        <f t="shared" si="124"/>
        <v>0</v>
      </c>
      <c r="G722">
        <f t="shared" si="130"/>
        <v>1.4000000010128133E-3</v>
      </c>
      <c r="K722">
        <f>G722</f>
        <v>1.4000000010128133E-3</v>
      </c>
      <c r="O722">
        <f t="shared" ca="1" si="134"/>
        <v>2.3977025976002739E-4</v>
      </c>
      <c r="P722" s="11">
        <f t="shared" si="125"/>
        <v>9.893664881985047E-7</v>
      </c>
      <c r="Q722" s="2">
        <f t="shared" si="126"/>
        <v>39635.218500000003</v>
      </c>
      <c r="R722">
        <f t="shared" si="131"/>
        <v>1.9572307555129652E-6</v>
      </c>
      <c r="S722" s="6">
        <f>S$18</f>
        <v>1</v>
      </c>
    </row>
    <row r="723" spans="1:19" ht="12.95" customHeight="1" x14ac:dyDescent="0.2">
      <c r="A723" s="49" t="s">
        <v>398</v>
      </c>
      <c r="B723" s="43" t="s">
        <v>363</v>
      </c>
      <c r="C723" s="44">
        <v>54725.631999999998</v>
      </c>
      <c r="D723" s="44">
        <v>1E-4</v>
      </c>
      <c r="E723" s="17">
        <f t="shared" si="123"/>
        <v>65.00119129095458</v>
      </c>
      <c r="F723">
        <f t="shared" si="124"/>
        <v>65</v>
      </c>
      <c r="G723">
        <f t="shared" si="130"/>
        <v>1.3179999950807542E-3</v>
      </c>
      <c r="K723">
        <f>G723</f>
        <v>1.3179999950807542E-3</v>
      </c>
      <c r="O723">
        <f t="shared" ca="1" si="134"/>
        <v>1.9725218410837929E-4</v>
      </c>
      <c r="P723" s="11">
        <f t="shared" si="125"/>
        <v>-3.2237716869356456E-7</v>
      </c>
      <c r="Q723" s="2">
        <f t="shared" si="126"/>
        <v>39707.131999999998</v>
      </c>
      <c r="R723">
        <f t="shared" si="131"/>
        <v>1.7379738771734113E-6</v>
      </c>
      <c r="S723" s="6">
        <f>S$18</f>
        <v>1</v>
      </c>
    </row>
    <row r="724" spans="1:19" ht="12.95" customHeight="1" x14ac:dyDescent="0.2">
      <c r="A724" s="49" t="s">
        <v>397</v>
      </c>
      <c r="B724" s="43" t="s">
        <v>363</v>
      </c>
      <c r="C724" s="44">
        <v>55058.647299999997</v>
      </c>
      <c r="D724" s="44">
        <v>1E-4</v>
      </c>
      <c r="E724" s="17">
        <f t="shared" si="123"/>
        <v>366.00127914640223</v>
      </c>
      <c r="F724">
        <f t="shared" si="124"/>
        <v>366</v>
      </c>
      <c r="G724">
        <f t="shared" si="130"/>
        <v>1.4151999930618331E-3</v>
      </c>
      <c r="K724">
        <f>G724</f>
        <v>1.4151999930618331E-3</v>
      </c>
      <c r="O724">
        <f t="shared" ca="1" si="134"/>
        <v>3.6078762920876473E-7</v>
      </c>
      <c r="P724" s="11">
        <f t="shared" si="125"/>
        <v>-1.290753366417057E-5</v>
      </c>
      <c r="Q724" s="2">
        <f t="shared" si="126"/>
        <v>40040.147299999997</v>
      </c>
      <c r="R724">
        <f t="shared" si="131"/>
        <v>2.0394911078914629E-6</v>
      </c>
      <c r="S724" s="6">
        <f>S$18</f>
        <v>1</v>
      </c>
    </row>
    <row r="725" spans="1:19" ht="12.95" customHeight="1" x14ac:dyDescent="0.2">
      <c r="A725" s="19" t="s">
        <v>393</v>
      </c>
      <c r="B725" s="46" t="s">
        <v>363</v>
      </c>
      <c r="C725" s="19">
        <v>55100.690900000001</v>
      </c>
      <c r="D725" s="19">
        <v>2.9999999999999997E-4</v>
      </c>
      <c r="E725" s="17">
        <f t="shared" ref="E725:E785" si="135">+(C725-C$7)/C$8</f>
        <v>404.00291839168824</v>
      </c>
      <c r="F725">
        <f t="shared" ref="F725:F788" si="136">ROUND(2*E725,0)/2</f>
        <v>404</v>
      </c>
      <c r="G725">
        <f t="shared" si="130"/>
        <v>3.2288000002154149E-3</v>
      </c>
      <c r="K725">
        <f>G725</f>
        <v>3.2288000002154149E-3</v>
      </c>
      <c r="O725">
        <f t="shared" ca="1" si="134"/>
        <v>-2.4495933520985531E-5</v>
      </c>
      <c r="P725" s="11">
        <f t="shared" ref="P725:P785" si="137">D$11+D$12*F725+D$13*F725^2</f>
        <v>-1.525767936669581E-5</v>
      </c>
      <c r="Q725" s="2">
        <f t="shared" ref="Q725:Q785" si="138">+C725-15018.5</f>
        <v>40082.190900000001</v>
      </c>
      <c r="R725">
        <f t="shared" si="131"/>
        <v>1.052391022845567E-5</v>
      </c>
      <c r="S725" s="6">
        <f>S$18</f>
        <v>1</v>
      </c>
    </row>
    <row r="726" spans="1:19" ht="12.95" customHeight="1" x14ac:dyDescent="0.2">
      <c r="A726" s="49" t="s">
        <v>396</v>
      </c>
      <c r="B726" s="43" t="s">
        <v>363</v>
      </c>
      <c r="C726" s="44">
        <v>55381.705099999999</v>
      </c>
      <c r="D726" s="44">
        <v>1E-4</v>
      </c>
      <c r="E726" s="17">
        <f t="shared" si="135"/>
        <v>658.00115477490522</v>
      </c>
      <c r="F726">
        <f t="shared" si="136"/>
        <v>658</v>
      </c>
      <c r="G726">
        <f t="shared" si="130"/>
        <v>1.2776000003213994E-3</v>
      </c>
      <c r="K726">
        <f>G726</f>
        <v>1.2776000003213994E-3</v>
      </c>
      <c r="O726">
        <f t="shared" ca="1" si="134"/>
        <v>-1.9064349068281046E-4</v>
      </c>
      <c r="P726" s="11">
        <f t="shared" si="137"/>
        <v>-3.5349852391854179E-5</v>
      </c>
      <c r="Q726" s="2">
        <f t="shared" si="138"/>
        <v>40363.205099999999</v>
      </c>
      <c r="R726">
        <f t="shared" si="131"/>
        <v>1.7238373157397544E-6</v>
      </c>
      <c r="S726" s="6">
        <f>S$18</f>
        <v>1</v>
      </c>
    </row>
    <row r="727" spans="1:19" ht="12.95" customHeight="1" x14ac:dyDescent="0.2">
      <c r="A727" s="49" t="s">
        <v>418</v>
      </c>
      <c r="B727" s="49"/>
      <c r="C727" s="44">
        <v>55389.449800000002</v>
      </c>
      <c r="D727" s="44">
        <v>1.6000000000000001E-3</v>
      </c>
      <c r="E727" s="17">
        <f t="shared" si="135"/>
        <v>665.0012997544751</v>
      </c>
      <c r="F727">
        <f t="shared" si="136"/>
        <v>665</v>
      </c>
      <c r="G727">
        <f t="shared" si="130"/>
        <v>1.4379999993252568E-3</v>
      </c>
      <c r="J727">
        <f>G727</f>
        <v>1.4379999993252568E-3</v>
      </c>
      <c r="O727">
        <f t="shared" ca="1" si="134"/>
        <v>-1.9522236036837256E-4</v>
      </c>
      <c r="P727" s="11">
        <f t="shared" si="137"/>
        <v>-3.6011548794201161E-5</v>
      </c>
      <c r="Q727" s="2">
        <f t="shared" si="138"/>
        <v>40370.949800000002</v>
      </c>
      <c r="R727">
        <f t="shared" si="131"/>
        <v>2.1727100439895209E-6</v>
      </c>
      <c r="S727" s="6">
        <f>S$17</f>
        <v>1</v>
      </c>
    </row>
    <row r="728" spans="1:19" ht="12.95" customHeight="1" x14ac:dyDescent="0.2">
      <c r="A728" s="19" t="s">
        <v>394</v>
      </c>
      <c r="B728" s="46" t="s">
        <v>363</v>
      </c>
      <c r="C728" s="19">
        <v>55430.3848</v>
      </c>
      <c r="D728" s="19">
        <v>1E-3</v>
      </c>
      <c r="E728" s="17">
        <f t="shared" si="135"/>
        <v>702.0009168782592</v>
      </c>
      <c r="F728">
        <f t="shared" si="136"/>
        <v>702</v>
      </c>
      <c r="G728">
        <f t="shared" si="130"/>
        <v>1.0143999970750883E-3</v>
      </c>
      <c r="J728">
        <f>G728</f>
        <v>1.0143999970750883E-3</v>
      </c>
      <c r="O728">
        <f t="shared" ca="1" si="134"/>
        <v>-2.1942495727777226E-4</v>
      </c>
      <c r="P728" s="11">
        <f t="shared" si="137"/>
        <v>-3.9605301184912349E-5</v>
      </c>
      <c r="Q728" s="2">
        <f t="shared" si="138"/>
        <v>40411.8848</v>
      </c>
      <c r="R728">
        <f t="shared" si="131"/>
        <v>1.1109271687601531E-6</v>
      </c>
      <c r="S728" s="6">
        <f>S$17</f>
        <v>1</v>
      </c>
    </row>
    <row r="729" spans="1:19" ht="12.95" customHeight="1" x14ac:dyDescent="0.2">
      <c r="A729" s="17" t="s">
        <v>95</v>
      </c>
      <c r="B729" s="43" t="s">
        <v>363</v>
      </c>
      <c r="C729" s="44">
        <v>55848.590100000001</v>
      </c>
      <c r="D729" s="44" t="s">
        <v>391</v>
      </c>
      <c r="E729" s="17">
        <f t="shared" si="135"/>
        <v>1080.0010629424628</v>
      </c>
      <c r="F729">
        <f t="shared" si="136"/>
        <v>1080</v>
      </c>
      <c r="G729">
        <f t="shared" si="130"/>
        <v>1.1759999979403801E-3</v>
      </c>
      <c r="K729">
        <f>G729</f>
        <v>1.1759999979403801E-3</v>
      </c>
      <c r="O729">
        <f t="shared" ca="1" si="134"/>
        <v>-4.6668392029812592E-4</v>
      </c>
      <c r="P729" s="11">
        <f t="shared" si="137"/>
        <v>-8.5590817990273497E-5</v>
      </c>
      <c r="Q729" s="2">
        <f t="shared" si="138"/>
        <v>40830.090100000001</v>
      </c>
      <c r="R729">
        <f t="shared" si="131"/>
        <v>1.5916113868405726E-6</v>
      </c>
      <c r="S729" s="6">
        <f>S$18</f>
        <v>1</v>
      </c>
    </row>
    <row r="730" spans="1:19" ht="12.95" customHeight="1" x14ac:dyDescent="0.2">
      <c r="A730" s="49" t="s">
        <v>402</v>
      </c>
      <c r="B730" s="43" t="s">
        <v>363</v>
      </c>
      <c r="C730" s="44">
        <v>55848.590199999999</v>
      </c>
      <c r="D730" s="44">
        <v>1E-4</v>
      </c>
      <c r="E730" s="17">
        <f t="shared" si="135"/>
        <v>1080.0011533287245</v>
      </c>
      <c r="F730">
        <f t="shared" si="136"/>
        <v>1080</v>
      </c>
      <c r="G730">
        <f t="shared" si="130"/>
        <v>1.2759999954141676E-3</v>
      </c>
      <c r="K730">
        <f>G730</f>
        <v>1.2759999954141676E-3</v>
      </c>
      <c r="O730">
        <f t="shared" ca="1" si="134"/>
        <v>-4.6668392029812592E-4</v>
      </c>
      <c r="P730" s="11">
        <f t="shared" si="137"/>
        <v>-8.5590817990273497E-5</v>
      </c>
      <c r="Q730" s="2">
        <f t="shared" si="138"/>
        <v>40830.090199999999</v>
      </c>
      <c r="R730">
        <f t="shared" si="131"/>
        <v>1.8539295431473679E-6</v>
      </c>
      <c r="S730" s="6">
        <f>S$18</f>
        <v>1</v>
      </c>
    </row>
    <row r="731" spans="1:19" ht="12.95" customHeight="1" x14ac:dyDescent="0.2">
      <c r="A731" s="44" t="s">
        <v>416</v>
      </c>
      <c r="B731" s="43" t="s">
        <v>363</v>
      </c>
      <c r="C731" s="44">
        <v>56076.501360000002</v>
      </c>
      <c r="D731" s="44">
        <v>9.0000000000000006E-5</v>
      </c>
      <c r="E731" s="17">
        <f t="shared" si="135"/>
        <v>1286.0015358433964</v>
      </c>
      <c r="F731">
        <f t="shared" si="136"/>
        <v>1286</v>
      </c>
      <c r="G731">
        <f t="shared" si="130"/>
        <v>1.6992000018944964E-3</v>
      </c>
      <c r="K731">
        <f>G731</f>
        <v>1.6992000018944964E-3</v>
      </c>
      <c r="O731">
        <f t="shared" ca="1" si="134"/>
        <v>-6.0143351390181082E-4</v>
      </c>
      <c r="P731" s="11">
        <f t="shared" si="137"/>
        <v>-1.1776163489392263E-4</v>
      </c>
      <c r="Q731" s="2">
        <f t="shared" si="138"/>
        <v>41058.001360000002</v>
      </c>
      <c r="R731">
        <f t="shared" si="131"/>
        <v>3.3013495895608508E-6</v>
      </c>
      <c r="S731" s="6">
        <f>S$18</f>
        <v>1</v>
      </c>
    </row>
    <row r="732" spans="1:19" ht="12.95" customHeight="1" x14ac:dyDescent="0.2">
      <c r="A732" s="49" t="s">
        <v>401</v>
      </c>
      <c r="B732" s="43" t="s">
        <v>363</v>
      </c>
      <c r="C732" s="44">
        <v>56117.436880000001</v>
      </c>
      <c r="D732" s="44">
        <v>2.0000000000000001E-4</v>
      </c>
      <c r="E732" s="17">
        <f t="shared" si="135"/>
        <v>1323.0016229757539</v>
      </c>
      <c r="F732">
        <f t="shared" si="136"/>
        <v>1323</v>
      </c>
      <c r="G732">
        <f t="shared" si="130"/>
        <v>1.7956000010599382E-3</v>
      </c>
      <c r="K732">
        <f>G732</f>
        <v>1.7956000010599382E-3</v>
      </c>
      <c r="O732">
        <f t="shared" ca="1" si="134"/>
        <v>-6.2563611081121041E-4</v>
      </c>
      <c r="P732" s="11">
        <f t="shared" si="137"/>
        <v>-1.2407125355538056E-4</v>
      </c>
      <c r="Q732" s="2">
        <f t="shared" si="138"/>
        <v>41098.936880000001</v>
      </c>
      <c r="R732">
        <f t="shared" si="131"/>
        <v>3.685137725796352E-6</v>
      </c>
      <c r="S732" s="6">
        <f>S$18</f>
        <v>1</v>
      </c>
    </row>
    <row r="733" spans="1:19" ht="12.95" customHeight="1" x14ac:dyDescent="0.2">
      <c r="A733" s="49" t="s">
        <v>403</v>
      </c>
      <c r="B733" s="43" t="s">
        <v>363</v>
      </c>
      <c r="C733" s="44">
        <v>56158.371800000001</v>
      </c>
      <c r="D733" s="44">
        <v>1E-4</v>
      </c>
      <c r="E733" s="17">
        <f t="shared" si="135"/>
        <v>1360.0011677905286</v>
      </c>
      <c r="F733">
        <f t="shared" si="136"/>
        <v>1360</v>
      </c>
      <c r="G733">
        <f t="shared" si="130"/>
        <v>1.2920000008307397E-3</v>
      </c>
      <c r="J733">
        <f>G733</f>
        <v>1.2920000008307397E-3</v>
      </c>
      <c r="O733">
        <f t="shared" ca="1" si="134"/>
        <v>-6.4983870772061022E-4</v>
      </c>
      <c r="P733" s="11">
        <f t="shared" si="137"/>
        <v>-1.3054268711541761E-4</v>
      </c>
      <c r="Q733" s="2">
        <f t="shared" si="138"/>
        <v>41139.871800000001</v>
      </c>
      <c r="R733">
        <f t="shared" si="131"/>
        <v>2.023627699029078E-6</v>
      </c>
      <c r="S733" s="6">
        <f>S$17</f>
        <v>1</v>
      </c>
    </row>
    <row r="734" spans="1:19" ht="12.95" customHeight="1" x14ac:dyDescent="0.2">
      <c r="A734" s="17" t="s">
        <v>95</v>
      </c>
      <c r="B734" s="43" t="s">
        <v>363</v>
      </c>
      <c r="C734" s="44">
        <v>56181.6057</v>
      </c>
      <c r="D734" s="44" t="s">
        <v>391</v>
      </c>
      <c r="E734" s="17">
        <f t="shared" si="135"/>
        <v>1381.001421956702</v>
      </c>
      <c r="F734">
        <f t="shared" si="136"/>
        <v>1381</v>
      </c>
      <c r="G734">
        <f t="shared" si="130"/>
        <v>1.5731999956187792E-3</v>
      </c>
      <c r="K734">
        <f t="shared" ref="K734:K741" si="139">G734</f>
        <v>1.5731999956187792E-3</v>
      </c>
      <c r="O734">
        <f t="shared" ca="1" si="134"/>
        <v>-6.6357531677729647E-4</v>
      </c>
      <c r="P734" s="11">
        <f t="shared" si="137"/>
        <v>-1.3428764631876565E-4</v>
      </c>
      <c r="Q734" s="2">
        <f t="shared" si="138"/>
        <v>41163.1057</v>
      </c>
      <c r="R734">
        <f t="shared" si="131"/>
        <v>2.9155140473694378E-6</v>
      </c>
      <c r="S734" s="6">
        <f t="shared" ref="S734:S741" si="140">S$18</f>
        <v>1</v>
      </c>
    </row>
    <row r="735" spans="1:19" ht="12.95" customHeight="1" x14ac:dyDescent="0.2">
      <c r="A735" s="49" t="s">
        <v>402</v>
      </c>
      <c r="B735" s="43" t="s">
        <v>363</v>
      </c>
      <c r="C735" s="44">
        <v>56181.605799999998</v>
      </c>
      <c r="D735" s="44">
        <v>1E-4</v>
      </c>
      <c r="E735" s="17">
        <f t="shared" si="135"/>
        <v>1381.0015123429637</v>
      </c>
      <c r="F735">
        <f t="shared" si="136"/>
        <v>1381</v>
      </c>
      <c r="G735">
        <f t="shared" si="130"/>
        <v>1.6731999930925667E-3</v>
      </c>
      <c r="K735">
        <f t="shared" si="139"/>
        <v>1.6731999930925667E-3</v>
      </c>
      <c r="O735">
        <f t="shared" ca="1" si="134"/>
        <v>-6.6357531677729647E-4</v>
      </c>
      <c r="P735" s="11">
        <f t="shared" si="137"/>
        <v>-1.3428764631876565E-4</v>
      </c>
      <c r="Q735" s="2">
        <f t="shared" si="138"/>
        <v>41163.105799999998</v>
      </c>
      <c r="R735">
        <f t="shared" si="131"/>
        <v>3.2670115666247508E-6</v>
      </c>
      <c r="S735" s="6">
        <f t="shared" si="140"/>
        <v>1</v>
      </c>
    </row>
    <row r="736" spans="1:19" ht="12.95" customHeight="1" x14ac:dyDescent="0.2">
      <c r="A736" s="44" t="s">
        <v>416</v>
      </c>
      <c r="B736" s="43" t="s">
        <v>415</v>
      </c>
      <c r="C736" s="44">
        <v>56486.40148</v>
      </c>
      <c r="D736" s="44">
        <v>2.9E-4</v>
      </c>
      <c r="E736" s="17">
        <f t="shared" si="135"/>
        <v>1656.4949399961736</v>
      </c>
      <c r="F736">
        <f t="shared" si="136"/>
        <v>1656.5</v>
      </c>
      <c r="G736">
        <f t="shared" si="130"/>
        <v>-5.5982000048970804E-3</v>
      </c>
      <c r="K736">
        <f t="shared" si="139"/>
        <v>-5.5982000048970804E-3</v>
      </c>
      <c r="O736">
        <f t="shared" ca="1" si="134"/>
        <v>-8.4378654511620501E-4</v>
      </c>
      <c r="P736" s="11">
        <f t="shared" si="137"/>
        <v>-1.8824554537080345E-4</v>
      </c>
      <c r="Q736" s="2">
        <f t="shared" si="138"/>
        <v>41467.90148</v>
      </c>
      <c r="R736">
        <f t="shared" si="131"/>
        <v>2.9267607254148251E-5</v>
      </c>
      <c r="S736" s="6">
        <f t="shared" si="140"/>
        <v>1</v>
      </c>
    </row>
    <row r="737" spans="1:22" ht="12.95" customHeight="1" x14ac:dyDescent="0.2">
      <c r="A737" s="49" t="s">
        <v>401</v>
      </c>
      <c r="B737" s="43" t="s">
        <v>363</v>
      </c>
      <c r="C737" s="44">
        <v>56492.49293</v>
      </c>
      <c r="D737" s="44">
        <v>1E-4</v>
      </c>
      <c r="E737" s="17">
        <f t="shared" si="135"/>
        <v>1662.0007740679625</v>
      </c>
      <c r="F737">
        <f t="shared" si="136"/>
        <v>1662</v>
      </c>
      <c r="G737">
        <f t="shared" si="130"/>
        <v>8.5640000179409981E-4</v>
      </c>
      <c r="K737">
        <f t="shared" si="139"/>
        <v>8.5640000179409981E-4</v>
      </c>
      <c r="O737">
        <f t="shared" ref="O737:O768" ca="1" si="141">+C$11+C$12*F737</f>
        <v>-8.4738422844057534E-4</v>
      </c>
      <c r="P737" s="11">
        <f t="shared" si="137"/>
        <v>-1.8941408334859514E-4</v>
      </c>
      <c r="Q737" s="2">
        <f t="shared" si="138"/>
        <v>41473.99293</v>
      </c>
      <c r="R737">
        <f t="shared" si="131"/>
        <v>1.093727100682852E-6</v>
      </c>
      <c r="S737" s="6">
        <f t="shared" si="140"/>
        <v>1</v>
      </c>
    </row>
    <row r="738" spans="1:22" ht="12.95" customHeight="1" x14ac:dyDescent="0.2">
      <c r="A738" s="49" t="s">
        <v>400</v>
      </c>
      <c r="B738" s="43" t="s">
        <v>363</v>
      </c>
      <c r="C738" s="44">
        <v>56505.769200000002</v>
      </c>
      <c r="D738" s="44">
        <v>1E-4</v>
      </c>
      <c r="E738" s="17">
        <f t="shared" si="135"/>
        <v>1674.0006985050479</v>
      </c>
      <c r="F738">
        <f t="shared" si="136"/>
        <v>1674</v>
      </c>
      <c r="G738">
        <f t="shared" si="130"/>
        <v>7.7279999823076651E-4</v>
      </c>
      <c r="K738">
        <f t="shared" si="139"/>
        <v>7.7279999823076651E-4</v>
      </c>
      <c r="O738">
        <f t="shared" ca="1" si="141"/>
        <v>-8.552337193301104E-4</v>
      </c>
      <c r="P738" s="11">
        <f t="shared" si="137"/>
        <v>-1.919760316855487E-4</v>
      </c>
      <c r="Q738" s="2">
        <f t="shared" si="138"/>
        <v>41487.269200000002</v>
      </c>
      <c r="R738">
        <f t="shared" si="131"/>
        <v>9.3079278790108671E-7</v>
      </c>
      <c r="S738" s="6">
        <f t="shared" si="140"/>
        <v>1</v>
      </c>
    </row>
    <row r="739" spans="1:22" ht="12.95" customHeight="1" x14ac:dyDescent="0.2">
      <c r="A739" s="44" t="s">
        <v>416</v>
      </c>
      <c r="B739" s="43" t="s">
        <v>363</v>
      </c>
      <c r="C739" s="44">
        <v>56835.464789999998</v>
      </c>
      <c r="D739" s="44">
        <v>9.0000000000000006E-5</v>
      </c>
      <c r="E739" s="17">
        <f t="shared" si="135"/>
        <v>1972.0002245194762</v>
      </c>
      <c r="F739">
        <f t="shared" si="136"/>
        <v>1972</v>
      </c>
      <c r="G739">
        <f t="shared" si="130"/>
        <v>2.4839999969117343E-4</v>
      </c>
      <c r="K739">
        <f t="shared" si="139"/>
        <v>2.4839999969117343E-4</v>
      </c>
      <c r="O739">
        <f t="shared" ca="1" si="141"/>
        <v>-1.050162743086897E-3</v>
      </c>
      <c r="P739" s="11">
        <f t="shared" si="137"/>
        <v>-2.6105737630599394E-4</v>
      </c>
      <c r="Q739" s="2">
        <f t="shared" si="138"/>
        <v>41816.964789999998</v>
      </c>
      <c r="R739">
        <f t="shared" si="131"/>
        <v>2.5954681795791915E-7</v>
      </c>
      <c r="S739" s="6">
        <f t="shared" si="140"/>
        <v>1</v>
      </c>
    </row>
    <row r="740" spans="1:22" ht="12.95" customHeight="1" x14ac:dyDescent="0.2">
      <c r="A740" s="17" t="s">
        <v>136</v>
      </c>
      <c r="B740" s="43" t="s">
        <v>363</v>
      </c>
      <c r="C740" s="44">
        <v>56848.741300000002</v>
      </c>
      <c r="D740" s="44" t="s">
        <v>391</v>
      </c>
      <c r="E740" s="17">
        <f t="shared" si="135"/>
        <v>1984.000365883596</v>
      </c>
      <c r="F740">
        <f t="shared" si="136"/>
        <v>1984</v>
      </c>
      <c r="G740">
        <f t="shared" si="130"/>
        <v>4.0479999734088778E-4</v>
      </c>
      <c r="K740">
        <f t="shared" si="139"/>
        <v>4.0479999734088778E-4</v>
      </c>
      <c r="O740">
        <f t="shared" ca="1" si="141"/>
        <v>-1.0580122339764321E-3</v>
      </c>
      <c r="P740" s="11">
        <f t="shared" si="137"/>
        <v>-2.6405902619350578E-4</v>
      </c>
      <c r="Q740" s="2">
        <f t="shared" si="138"/>
        <v>41830.241300000002</v>
      </c>
      <c r="R740">
        <f t="shared" si="131"/>
        <v>4.4737239336338244E-7</v>
      </c>
      <c r="S740" s="6">
        <f t="shared" si="140"/>
        <v>1</v>
      </c>
    </row>
    <row r="741" spans="1:22" ht="12.95" customHeight="1" x14ac:dyDescent="0.2">
      <c r="A741" s="91" t="s">
        <v>847</v>
      </c>
      <c r="B741" s="92" t="s">
        <v>363</v>
      </c>
      <c r="C741" s="93">
        <v>56848.741300000002</v>
      </c>
      <c r="D741" s="93">
        <v>1E-4</v>
      </c>
      <c r="E741" s="17">
        <f t="shared" si="135"/>
        <v>1984.000365883596</v>
      </c>
      <c r="F741">
        <f t="shared" si="136"/>
        <v>1984</v>
      </c>
      <c r="G741">
        <f t="shared" si="130"/>
        <v>4.0479999734088778E-4</v>
      </c>
      <c r="K741">
        <f t="shared" si="139"/>
        <v>4.0479999734088778E-4</v>
      </c>
      <c r="O741">
        <f t="shared" ca="1" si="141"/>
        <v>-1.0580122339764321E-3</v>
      </c>
      <c r="P741" s="11">
        <f t="shared" si="137"/>
        <v>-2.6405902619350578E-4</v>
      </c>
      <c r="Q741" s="2">
        <f t="shared" si="138"/>
        <v>41830.241300000002</v>
      </c>
      <c r="R741">
        <f t="shared" si="131"/>
        <v>4.4737239336338244E-7</v>
      </c>
      <c r="S741" s="6">
        <f t="shared" si="140"/>
        <v>1</v>
      </c>
    </row>
    <row r="742" spans="1:22" ht="12.95" customHeight="1" x14ac:dyDescent="0.2">
      <c r="A742" s="48" t="s">
        <v>417</v>
      </c>
      <c r="B742" s="47" t="s">
        <v>363</v>
      </c>
      <c r="C742" s="48">
        <v>56871.4303</v>
      </c>
      <c r="D742" s="48">
        <v>4.1999999999999997E-3</v>
      </c>
      <c r="E742" s="17">
        <f t="shared" si="135"/>
        <v>2004.5081052978264</v>
      </c>
      <c r="F742">
        <f t="shared" si="136"/>
        <v>2004.5</v>
      </c>
      <c r="G742">
        <f t="shared" si="130"/>
        <v>8.9673999973456375E-3</v>
      </c>
      <c r="J742">
        <f>G742</f>
        <v>8.9673999973456375E-3</v>
      </c>
      <c r="O742">
        <f t="shared" ca="1" si="141"/>
        <v>-1.0714217809127211E-3</v>
      </c>
      <c r="P742" s="11">
        <f t="shared" si="137"/>
        <v>-2.6922621990699166E-4</v>
      </c>
      <c r="Q742" s="2">
        <f t="shared" si="138"/>
        <v>41852.9303</v>
      </c>
      <c r="R742">
        <f t="shared" si="131"/>
        <v>8.5315263877238601E-5</v>
      </c>
      <c r="S742" s="6">
        <f>S$17</f>
        <v>1</v>
      </c>
    </row>
    <row r="743" spans="1:22" ht="12.95" customHeight="1" x14ac:dyDescent="0.2">
      <c r="A743" s="48" t="s">
        <v>417</v>
      </c>
      <c r="B743" s="47" t="s">
        <v>363</v>
      </c>
      <c r="C743" s="48">
        <v>56876.3995</v>
      </c>
      <c r="D743" s="48">
        <v>2.8E-3</v>
      </c>
      <c r="E743" s="17">
        <f t="shared" si="135"/>
        <v>2008.9995795230982</v>
      </c>
      <c r="F743">
        <f t="shared" si="136"/>
        <v>2009</v>
      </c>
      <c r="G743">
        <f t="shared" si="130"/>
        <v>-4.6520000614691526E-4</v>
      </c>
      <c r="J743">
        <f>G743</f>
        <v>-4.6520000614691526E-4</v>
      </c>
      <c r="O743">
        <f t="shared" ca="1" si="141"/>
        <v>-1.0743653399962968E-3</v>
      </c>
      <c r="P743" s="11">
        <f t="shared" si="137"/>
        <v>-2.7036713065462138E-4</v>
      </c>
      <c r="Q743" s="2">
        <f t="shared" si="138"/>
        <v>41857.8995</v>
      </c>
      <c r="R743">
        <f t="shared" si="131"/>
        <v>3.795984937259569E-8</v>
      </c>
      <c r="S743" s="6">
        <f>S$17</f>
        <v>1</v>
      </c>
    </row>
    <row r="744" spans="1:22" ht="12.95" customHeight="1" x14ac:dyDescent="0.2">
      <c r="A744" s="48" t="s">
        <v>417</v>
      </c>
      <c r="B744" s="47" t="s">
        <v>363</v>
      </c>
      <c r="C744" s="48">
        <v>56877.507100000003</v>
      </c>
      <c r="D744" s="48">
        <v>1.1000000000000001E-3</v>
      </c>
      <c r="E744" s="17">
        <f t="shared" si="135"/>
        <v>2010.0006977819578</v>
      </c>
      <c r="F744">
        <f t="shared" si="136"/>
        <v>2010</v>
      </c>
      <c r="G744">
        <f t="shared" si="130"/>
        <v>7.7199999941512942E-4</v>
      </c>
      <c r="J744">
        <f>G744</f>
        <v>7.7199999941512942E-4</v>
      </c>
      <c r="O744">
        <f t="shared" ca="1" si="141"/>
        <v>-1.0750194642370915E-3</v>
      </c>
      <c r="P744" s="11">
        <f t="shared" si="137"/>
        <v>-2.7062099142450614E-4</v>
      </c>
      <c r="Q744" s="2">
        <f t="shared" si="138"/>
        <v>41859.007100000003</v>
      </c>
      <c r="R744">
        <f t="shared" si="131"/>
        <v>1.0870585305394235E-6</v>
      </c>
      <c r="S744" s="6">
        <f>S$17</f>
        <v>1</v>
      </c>
    </row>
    <row r="745" spans="1:22" ht="12.95" customHeight="1" x14ac:dyDescent="0.2">
      <c r="A745" s="44" t="s">
        <v>416</v>
      </c>
      <c r="B745" s="43" t="s">
        <v>415</v>
      </c>
      <c r="C745" s="44">
        <v>56892.44137</v>
      </c>
      <c r="D745" s="44">
        <v>1.1900000000000001E-3</v>
      </c>
      <c r="E745" s="17">
        <f t="shared" si="135"/>
        <v>2023.4992264743523</v>
      </c>
      <c r="F745">
        <f t="shared" si="136"/>
        <v>2023.5</v>
      </c>
      <c r="G745">
        <f t="shared" si="130"/>
        <v>-8.558000045013614E-4</v>
      </c>
      <c r="K745">
        <f>G745</f>
        <v>-8.558000045013614E-4</v>
      </c>
      <c r="O745">
        <f t="shared" ca="1" si="141"/>
        <v>-1.0838501414878183E-3</v>
      </c>
      <c r="P745" s="11">
        <f t="shared" si="137"/>
        <v>-2.740596805785042E-4</v>
      </c>
      <c r="Q745" s="2">
        <f t="shared" si="138"/>
        <v>41873.94137</v>
      </c>
      <c r="R745">
        <f t="shared" si="131"/>
        <v>3.3842180447787075E-7</v>
      </c>
      <c r="S745" s="6">
        <f>S$18</f>
        <v>1</v>
      </c>
    </row>
    <row r="746" spans="1:22" ht="12.95" customHeight="1" x14ac:dyDescent="0.2">
      <c r="A746" s="85" t="s">
        <v>1594</v>
      </c>
      <c r="B746" s="86" t="s">
        <v>363</v>
      </c>
      <c r="C746" s="87">
        <v>57165.160399999935</v>
      </c>
      <c r="D746" s="87"/>
      <c r="E746" s="17">
        <f t="shared" si="135"/>
        <v>2269.9997686111042</v>
      </c>
      <c r="F746">
        <f t="shared" si="136"/>
        <v>2270</v>
      </c>
      <c r="G746">
        <f t="shared" si="130"/>
        <v>-2.5600006483728066E-4</v>
      </c>
      <c r="K746">
        <f>G746</f>
        <v>-2.5600006483728066E-4</v>
      </c>
      <c r="O746">
        <f t="shared" ca="1" si="141"/>
        <v>-1.2450917668436839E-3</v>
      </c>
      <c r="P746" s="11">
        <f t="shared" si="137"/>
        <v>-3.406352952532614E-4</v>
      </c>
      <c r="Q746" s="2">
        <f t="shared" si="138"/>
        <v>42146.660399999935</v>
      </c>
      <c r="R746">
        <f t="shared" si="131"/>
        <v>7.1631222275661507E-9</v>
      </c>
      <c r="S746" s="6">
        <f>S$18</f>
        <v>1</v>
      </c>
    </row>
    <row r="747" spans="1:22" ht="12.95" customHeight="1" x14ac:dyDescent="0.2">
      <c r="A747" s="85" t="s">
        <v>1594</v>
      </c>
      <c r="B747" s="86" t="s">
        <v>363</v>
      </c>
      <c r="C747" s="87">
        <v>57165.160399999935</v>
      </c>
      <c r="D747" s="87" t="s">
        <v>263</v>
      </c>
      <c r="E747" s="17">
        <f t="shared" si="135"/>
        <v>2269.9997686111042</v>
      </c>
      <c r="F747">
        <f t="shared" si="136"/>
        <v>2270</v>
      </c>
      <c r="G747">
        <f t="shared" si="130"/>
        <v>-2.5600006483728066E-4</v>
      </c>
      <c r="K747">
        <f>G747</f>
        <v>-2.5600006483728066E-4</v>
      </c>
      <c r="O747">
        <f t="shared" ca="1" si="141"/>
        <v>-1.2450917668436839E-3</v>
      </c>
      <c r="P747" s="11">
        <f t="shared" si="137"/>
        <v>-3.406352952532614E-4</v>
      </c>
      <c r="Q747" s="2">
        <f t="shared" si="138"/>
        <v>42146.660399999935</v>
      </c>
      <c r="R747">
        <f t="shared" si="131"/>
        <v>7.1631222275661507E-9</v>
      </c>
      <c r="S747" s="6">
        <f>S$18</f>
        <v>1</v>
      </c>
    </row>
    <row r="748" spans="1:22" ht="12.95" customHeight="1" x14ac:dyDescent="0.2">
      <c r="A748" s="87" t="s">
        <v>1222</v>
      </c>
      <c r="B748" s="86" t="s">
        <v>363</v>
      </c>
      <c r="C748" s="87">
        <v>57165.160400000001</v>
      </c>
      <c r="D748" s="87" t="s">
        <v>263</v>
      </c>
      <c r="E748" s="17">
        <f t="shared" si="135"/>
        <v>2269.9997686111633</v>
      </c>
      <c r="F748">
        <f t="shared" si="136"/>
        <v>2270</v>
      </c>
      <c r="G748">
        <f t="shared" si="130"/>
        <v>-2.5599999935366213E-4</v>
      </c>
      <c r="K748">
        <f>G748</f>
        <v>-2.5599999935366213E-4</v>
      </c>
      <c r="O748">
        <f t="shared" ca="1" si="141"/>
        <v>-1.2450917668436839E-3</v>
      </c>
      <c r="P748" s="11">
        <f t="shared" si="137"/>
        <v>-3.406352952532614E-4</v>
      </c>
      <c r="Q748" s="2">
        <f t="shared" si="138"/>
        <v>42146.660400000001</v>
      </c>
      <c r="R748">
        <f t="shared" si="131"/>
        <v>7.1631333120127235E-9</v>
      </c>
      <c r="S748" s="6">
        <f>S$18</f>
        <v>1</v>
      </c>
    </row>
    <row r="749" spans="1:22" ht="12.95" customHeight="1" x14ac:dyDescent="0.2">
      <c r="A749" s="44" t="s">
        <v>1971</v>
      </c>
      <c r="B749" s="43"/>
      <c r="C749" s="44">
        <v>57199.457600000002</v>
      </c>
      <c r="D749" s="44">
        <v>1.8E-3</v>
      </c>
      <c r="E749" s="17">
        <f t="shared" si="135"/>
        <v>2300.9997263103928</v>
      </c>
      <c r="F749">
        <f t="shared" si="136"/>
        <v>2301</v>
      </c>
      <c r="G749">
        <f t="shared" ref="G749:G812" si="142">+C749-(C$7+F749*C$8)</f>
        <v>-3.0279999919002876E-4</v>
      </c>
      <c r="I749">
        <f>G749</f>
        <v>-3.0279999919002876E-4</v>
      </c>
      <c r="O749">
        <f t="shared" ca="1" si="141"/>
        <v>-1.2653696183083161E-3</v>
      </c>
      <c r="P749" s="11">
        <f t="shared" si="137"/>
        <v>-3.4951629268597259E-4</v>
      </c>
      <c r="Q749" s="2">
        <f t="shared" si="138"/>
        <v>42180.957600000002</v>
      </c>
      <c r="R749">
        <f t="shared" si="131"/>
        <v>2.1824120779991641E-9</v>
      </c>
      <c r="S749" s="6">
        <f>S$16</f>
        <v>0.1</v>
      </c>
    </row>
    <row r="750" spans="1:22" ht="12.95" customHeight="1" x14ac:dyDescent="0.2">
      <c r="A750" s="88" t="s">
        <v>1595</v>
      </c>
      <c r="B750" s="89" t="s">
        <v>415</v>
      </c>
      <c r="C750" s="90">
        <v>57266.386059999997</v>
      </c>
      <c r="D750" s="90">
        <v>1.1000000000000001E-3</v>
      </c>
      <c r="E750" s="17">
        <f t="shared" si="135"/>
        <v>2361.4938607841796</v>
      </c>
      <c r="F750">
        <f t="shared" si="136"/>
        <v>2361.5</v>
      </c>
      <c r="G750">
        <f t="shared" si="142"/>
        <v>-6.7922000016551465E-3</v>
      </c>
      <c r="K750">
        <f>G750</f>
        <v>-6.7922000016551465E-3</v>
      </c>
      <c r="O750">
        <f t="shared" ca="1" si="141"/>
        <v>-1.3049441348763884E-3</v>
      </c>
      <c r="P750" s="11">
        <f t="shared" si="137"/>
        <v>-3.67175722871654E-4</v>
      </c>
      <c r="Q750" s="2">
        <f t="shared" si="138"/>
        <v>42247.886059999997</v>
      </c>
      <c r="R750">
        <f t="shared" si="131"/>
        <v>4.1280936982957339E-5</v>
      </c>
      <c r="S750" s="6">
        <f t="shared" ref="S750:S787" si="143">S$18</f>
        <v>1</v>
      </c>
    </row>
    <row r="751" spans="1:22" ht="12.95" customHeight="1" x14ac:dyDescent="0.2">
      <c r="A751" s="82" t="s">
        <v>1221</v>
      </c>
      <c r="B751" s="83" t="s">
        <v>363</v>
      </c>
      <c r="C751" s="84">
        <v>57563.452599999997</v>
      </c>
      <c r="D751" s="84">
        <v>2.2000000000000001E-3</v>
      </c>
      <c r="E751" s="17">
        <f t="shared" si="135"/>
        <v>2630.0012075604809</v>
      </c>
      <c r="F751">
        <f t="shared" si="136"/>
        <v>2630</v>
      </c>
      <c r="G751">
        <f t="shared" si="142"/>
        <v>1.3359999938984402E-3</v>
      </c>
      <c r="K751">
        <f>G751</f>
        <v>1.3359999938984402E-3</v>
      </c>
      <c r="O751">
        <f t="shared" ca="1" si="141"/>
        <v>-1.480576493529735E-3</v>
      </c>
      <c r="P751" s="11">
        <f t="shared" si="137"/>
        <v>-4.5076922399444041E-4</v>
      </c>
      <c r="Q751" s="2">
        <f t="shared" si="138"/>
        <v>42544.952599999997</v>
      </c>
      <c r="R751">
        <f t="shared" si="131"/>
        <v>3.192544238009536E-6</v>
      </c>
      <c r="S751" s="6">
        <f t="shared" si="143"/>
        <v>1</v>
      </c>
    </row>
    <row r="752" spans="1:22" ht="12.95" customHeight="1" x14ac:dyDescent="0.2">
      <c r="A752" s="82" t="s">
        <v>1221</v>
      </c>
      <c r="B752" s="83" t="s">
        <v>363</v>
      </c>
      <c r="C752" s="84">
        <v>57580.550799999997</v>
      </c>
      <c r="D752" s="84">
        <v>1E-4</v>
      </c>
      <c r="E752" s="17">
        <f t="shared" si="135"/>
        <v>2645.4556317330944</v>
      </c>
      <c r="F752">
        <f t="shared" si="136"/>
        <v>2645.5</v>
      </c>
      <c r="O752">
        <f t="shared" ca="1" si="141"/>
        <v>-1.490715419262051E-3</v>
      </c>
      <c r="P752" s="11">
        <f t="shared" si="137"/>
        <v>-4.5585507634073003E-4</v>
      </c>
      <c r="Q752" s="2">
        <f t="shared" si="138"/>
        <v>42562.050799999997</v>
      </c>
      <c r="R752">
        <f>+(P752-V752)^2</f>
        <v>2.3650271619014736E-3</v>
      </c>
      <c r="S752" s="6">
        <f t="shared" si="143"/>
        <v>1</v>
      </c>
      <c r="V752">
        <f>+C752-(C$7+F752*C$8)</f>
        <v>-4.9087400002463255E-2</v>
      </c>
    </row>
    <row r="753" spans="1:19" ht="12.95" customHeight="1" x14ac:dyDescent="0.2">
      <c r="A753" s="94" t="s">
        <v>849</v>
      </c>
      <c r="B753" s="95" t="s">
        <v>363</v>
      </c>
      <c r="C753" s="87">
        <v>57586.683700000001</v>
      </c>
      <c r="D753" s="87">
        <v>2.0000000000000001E-4</v>
      </c>
      <c r="E753" s="17">
        <f t="shared" si="135"/>
        <v>2650.9989309112702</v>
      </c>
      <c r="F753">
        <f t="shared" si="136"/>
        <v>2651</v>
      </c>
      <c r="G753">
        <f t="shared" ref="G753:G785" si="144">+C753-(C$7+F753*C$8)</f>
        <v>-1.1827999987872317E-3</v>
      </c>
      <c r="K753">
        <f t="shared" ref="K753:K785" si="145">G753</f>
        <v>-1.1827999987872317E-3</v>
      </c>
      <c r="O753">
        <f t="shared" ca="1" si="141"/>
        <v>-1.4943131025864213E-3</v>
      </c>
      <c r="P753" s="11">
        <f t="shared" si="137"/>
        <v>-4.5766655963687169E-4</v>
      </c>
      <c r="Q753" s="2">
        <f t="shared" si="138"/>
        <v>42568.183700000001</v>
      </c>
      <c r="R753">
        <f t="shared" ref="R753:R785" si="146">+(P753-G753)^2</f>
        <v>5.2581850457402894E-7</v>
      </c>
      <c r="S753" s="6">
        <f t="shared" si="143"/>
        <v>1</v>
      </c>
    </row>
    <row r="754" spans="1:19" ht="12.95" customHeight="1" x14ac:dyDescent="0.2">
      <c r="A754" s="90" t="s">
        <v>459</v>
      </c>
      <c r="B754" s="89" t="s">
        <v>363</v>
      </c>
      <c r="C754" s="90">
        <v>57627.622000000003</v>
      </c>
      <c r="D754" s="90" t="s">
        <v>391</v>
      </c>
      <c r="E754" s="17">
        <f t="shared" si="135"/>
        <v>2688.0015307817662</v>
      </c>
      <c r="F754">
        <f t="shared" si="136"/>
        <v>2688</v>
      </c>
      <c r="G754">
        <f t="shared" si="144"/>
        <v>1.6936000029090792E-3</v>
      </c>
      <c r="K754">
        <f t="shared" si="145"/>
        <v>1.6936000029090792E-3</v>
      </c>
      <c r="O754">
        <f t="shared" ca="1" si="141"/>
        <v>-1.5185156994958211E-3</v>
      </c>
      <c r="P754" s="11">
        <f t="shared" si="137"/>
        <v>-4.6994583604320774E-4</v>
      </c>
      <c r="Q754" s="2">
        <f t="shared" si="138"/>
        <v>42609.122000000003</v>
      </c>
      <c r="R754">
        <f t="shared" si="146"/>
        <v>4.680930597247754E-6</v>
      </c>
      <c r="S754" s="6">
        <f t="shared" si="143"/>
        <v>1</v>
      </c>
    </row>
    <row r="755" spans="1:19" ht="12.95" customHeight="1" x14ac:dyDescent="0.2">
      <c r="A755" s="94" t="s">
        <v>848</v>
      </c>
      <c r="B755" s="95" t="s">
        <v>363</v>
      </c>
      <c r="C755" s="87">
        <v>57648.6397</v>
      </c>
      <c r="D755" s="87">
        <v>4.0000000000000002E-4</v>
      </c>
      <c r="E755" s="17">
        <f t="shared" si="135"/>
        <v>2706.9986445675845</v>
      </c>
      <c r="F755">
        <f t="shared" si="136"/>
        <v>2707</v>
      </c>
      <c r="G755">
        <f t="shared" si="144"/>
        <v>-1.4996000027167611E-3</v>
      </c>
      <c r="K755">
        <f t="shared" si="145"/>
        <v>-1.4996000027167611E-3</v>
      </c>
      <c r="O755">
        <f t="shared" ca="1" si="141"/>
        <v>-1.5309440600709181E-3</v>
      </c>
      <c r="P755" s="11">
        <f t="shared" si="137"/>
        <v>-4.7631429246373241E-4</v>
      </c>
      <c r="Q755" s="2">
        <f t="shared" si="138"/>
        <v>42630.1397</v>
      </c>
      <c r="R755">
        <f t="shared" si="146"/>
        <v>1.0471136448080456E-6</v>
      </c>
      <c r="S755" s="6">
        <f t="shared" si="143"/>
        <v>1</v>
      </c>
    </row>
    <row r="756" spans="1:19" ht="12.95" customHeight="1" x14ac:dyDescent="0.2">
      <c r="A756" s="96" t="s">
        <v>850</v>
      </c>
      <c r="B756" s="97" t="s">
        <v>363</v>
      </c>
      <c r="C756" s="90">
        <v>57910.847800000003</v>
      </c>
      <c r="D756" s="90">
        <v>2.0000000000000001E-4</v>
      </c>
      <c r="E756" s="17">
        <f t="shared" si="135"/>
        <v>2943.998749777199</v>
      </c>
      <c r="F756">
        <f t="shared" si="136"/>
        <v>2944</v>
      </c>
      <c r="G756">
        <f t="shared" si="144"/>
        <v>-1.3831999967806041E-3</v>
      </c>
      <c r="K756">
        <f t="shared" si="145"/>
        <v>-1.3831999967806041E-3</v>
      </c>
      <c r="O756">
        <f t="shared" ca="1" si="141"/>
        <v>-1.685971505139235E-3</v>
      </c>
      <c r="P756" s="11">
        <f t="shared" si="137"/>
        <v>-5.5933810198705415E-4</v>
      </c>
      <c r="Q756" s="2">
        <f t="shared" si="138"/>
        <v>42892.347800000003</v>
      </c>
      <c r="R756">
        <f t="shared" si="146"/>
        <v>6.7874842169281837E-7</v>
      </c>
      <c r="S756" s="6">
        <f t="shared" si="143"/>
        <v>1</v>
      </c>
    </row>
    <row r="757" spans="1:19" ht="12.95" customHeight="1" x14ac:dyDescent="0.2">
      <c r="A757" s="96" t="s">
        <v>850</v>
      </c>
      <c r="B757" s="97" t="s">
        <v>363</v>
      </c>
      <c r="C757" s="90">
        <v>57938.5069</v>
      </c>
      <c r="D757" s="90">
        <v>1E-4</v>
      </c>
      <c r="E757" s="17">
        <f t="shared" si="135"/>
        <v>2968.9987768930755</v>
      </c>
      <c r="F757">
        <f t="shared" si="136"/>
        <v>2969</v>
      </c>
      <c r="G757">
        <f t="shared" si="144"/>
        <v>-1.3532000011764467E-3</v>
      </c>
      <c r="K757">
        <f t="shared" si="145"/>
        <v>-1.3532000011764467E-3</v>
      </c>
      <c r="O757">
        <f t="shared" ca="1" si="141"/>
        <v>-1.7023246111590997E-3</v>
      </c>
      <c r="P757" s="11">
        <f t="shared" si="137"/>
        <v>-5.6848299064532004E-4</v>
      </c>
      <c r="Q757" s="2">
        <f t="shared" si="138"/>
        <v>42920.0069</v>
      </c>
      <c r="R757">
        <f t="shared" si="146"/>
        <v>6.1578078661690835E-7</v>
      </c>
      <c r="S757" s="6">
        <f t="shared" si="143"/>
        <v>1</v>
      </c>
    </row>
    <row r="758" spans="1:19" ht="12.95" customHeight="1" x14ac:dyDescent="0.2">
      <c r="A758" s="96" t="s">
        <v>850</v>
      </c>
      <c r="B758" s="97" t="s">
        <v>363</v>
      </c>
      <c r="C758" s="90">
        <v>57948.464800000002</v>
      </c>
      <c r="D758" s="90">
        <v>1E-4</v>
      </c>
      <c r="E758" s="17">
        <f t="shared" si="135"/>
        <v>2977.9993506650799</v>
      </c>
      <c r="F758">
        <f t="shared" si="136"/>
        <v>2978</v>
      </c>
      <c r="G758">
        <f t="shared" si="144"/>
        <v>-7.1839999873191118E-4</v>
      </c>
      <c r="K758">
        <f t="shared" si="145"/>
        <v>-7.1839999873191118E-4</v>
      </c>
      <c r="O758">
        <f t="shared" ca="1" si="141"/>
        <v>-1.7082117293262511E-3</v>
      </c>
      <c r="P758" s="11">
        <f t="shared" si="137"/>
        <v>-5.7179323506155249E-4</v>
      </c>
      <c r="Q758" s="2">
        <f t="shared" si="138"/>
        <v>42929.964800000002</v>
      </c>
      <c r="R758">
        <f t="shared" si="146"/>
        <v>2.1493543153896404E-8</v>
      </c>
      <c r="S758" s="6">
        <f t="shared" si="143"/>
        <v>1</v>
      </c>
    </row>
    <row r="759" spans="1:19" ht="12.95" customHeight="1" x14ac:dyDescent="0.2">
      <c r="A759" s="96" t="s">
        <v>850</v>
      </c>
      <c r="B759" s="97" t="s">
        <v>363</v>
      </c>
      <c r="C759" s="90">
        <v>57979.4424</v>
      </c>
      <c r="D759" s="90">
        <v>1E-4</v>
      </c>
      <c r="E759" s="17">
        <f t="shared" si="135"/>
        <v>3005.9988459481806</v>
      </c>
      <c r="F759">
        <f t="shared" si="136"/>
        <v>3006</v>
      </c>
      <c r="G759">
        <f t="shared" si="144"/>
        <v>-1.2768000015057623E-3</v>
      </c>
      <c r="K759">
        <f t="shared" si="145"/>
        <v>-1.2768000015057623E-3</v>
      </c>
      <c r="O759">
        <f t="shared" ca="1" si="141"/>
        <v>-1.7265272080684995E-3</v>
      </c>
      <c r="P759" s="11">
        <f t="shared" si="137"/>
        <v>-5.8215300050430891E-4</v>
      </c>
      <c r="Q759" s="2">
        <f t="shared" si="138"/>
        <v>42960.9424</v>
      </c>
      <c r="R759">
        <f t="shared" si="146"/>
        <v>4.8253445600031328E-7</v>
      </c>
      <c r="S759" s="6">
        <f t="shared" si="143"/>
        <v>1</v>
      </c>
    </row>
    <row r="760" spans="1:19" ht="12.95" customHeight="1" x14ac:dyDescent="0.2">
      <c r="A760" s="96" t="s">
        <v>850</v>
      </c>
      <c r="B760" s="97" t="s">
        <v>363</v>
      </c>
      <c r="C760" s="90">
        <v>57989.399899999997</v>
      </c>
      <c r="D760" s="90">
        <v>1E-4</v>
      </c>
      <c r="E760" s="17">
        <f t="shared" si="135"/>
        <v>3014.9990581751254</v>
      </c>
      <c r="F760">
        <f t="shared" si="136"/>
        <v>3015</v>
      </c>
      <c r="G760">
        <f t="shared" si="144"/>
        <v>-1.0420000035082921E-3</v>
      </c>
      <c r="K760">
        <f t="shared" si="145"/>
        <v>-1.0420000035082921E-3</v>
      </c>
      <c r="O760">
        <f t="shared" ca="1" si="141"/>
        <v>-1.732414326235651E-3</v>
      </c>
      <c r="P760" s="11">
        <f t="shared" si="137"/>
        <v>-5.8550260530127688E-4</v>
      </c>
      <c r="Q760" s="2">
        <f t="shared" si="138"/>
        <v>42970.899899999997</v>
      </c>
      <c r="R760">
        <f t="shared" si="146"/>
        <v>2.0838987456977426E-7</v>
      </c>
      <c r="S760" s="6">
        <f t="shared" si="143"/>
        <v>1</v>
      </c>
    </row>
    <row r="761" spans="1:19" ht="12.95" customHeight="1" x14ac:dyDescent="0.2">
      <c r="A761" s="96" t="s">
        <v>851</v>
      </c>
      <c r="B761" s="89" t="s">
        <v>363</v>
      </c>
      <c r="C761" s="96">
        <v>58010.420700000002</v>
      </c>
      <c r="D761" s="96">
        <v>1E-4</v>
      </c>
      <c r="E761" s="17">
        <f t="shared" si="135"/>
        <v>3033.9989739351327</v>
      </c>
      <c r="F761">
        <f t="shared" si="136"/>
        <v>3034</v>
      </c>
      <c r="G761">
        <f t="shared" si="144"/>
        <v>-1.135200000135228E-3</v>
      </c>
      <c r="K761">
        <f t="shared" si="145"/>
        <v>-1.135200000135228E-3</v>
      </c>
      <c r="O761">
        <f t="shared" ca="1" si="141"/>
        <v>-1.7448426868107477E-3</v>
      </c>
      <c r="P761" s="11">
        <f t="shared" si="137"/>
        <v>-5.9260543423083885E-4</v>
      </c>
      <c r="Q761" s="2">
        <f t="shared" si="138"/>
        <v>42991.920700000002</v>
      </c>
      <c r="R761">
        <f t="shared" si="146"/>
        <v>2.9440886294897252E-7</v>
      </c>
      <c r="S761" s="6">
        <f t="shared" si="143"/>
        <v>1</v>
      </c>
    </row>
    <row r="762" spans="1:19" ht="12.95" customHeight="1" x14ac:dyDescent="0.2">
      <c r="A762" s="99" t="s">
        <v>457</v>
      </c>
      <c r="B762" s="100" t="s">
        <v>363</v>
      </c>
      <c r="C762" s="101">
        <v>58012.63348999992</v>
      </c>
      <c r="D762" s="101">
        <v>1E-4</v>
      </c>
      <c r="E762" s="17">
        <f t="shared" si="135"/>
        <v>3035.9990321438122</v>
      </c>
      <c r="F762">
        <f t="shared" si="136"/>
        <v>3036</v>
      </c>
      <c r="G762">
        <f t="shared" si="144"/>
        <v>-1.0708000845625065E-3</v>
      </c>
      <c r="K762">
        <f t="shared" si="145"/>
        <v>-1.0708000845625065E-3</v>
      </c>
      <c r="O762">
        <f t="shared" ca="1" si="141"/>
        <v>-1.746150935292337E-3</v>
      </c>
      <c r="P762" s="11">
        <f t="shared" si="137"/>
        <v>-5.9335558262012321E-4</v>
      </c>
      <c r="Q762" s="2">
        <f t="shared" si="138"/>
        <v>42994.13348999992</v>
      </c>
      <c r="R762">
        <f t="shared" si="146"/>
        <v>2.2795325243501046E-7</v>
      </c>
      <c r="S762" s="6">
        <f t="shared" si="143"/>
        <v>1</v>
      </c>
    </row>
    <row r="763" spans="1:19" ht="12.95" customHeight="1" x14ac:dyDescent="0.2">
      <c r="A763" s="96" t="s">
        <v>851</v>
      </c>
      <c r="B763" s="89" t="s">
        <v>363</v>
      </c>
      <c r="C763" s="96">
        <v>58031.441500000001</v>
      </c>
      <c r="D763" s="96">
        <v>1E-4</v>
      </c>
      <c r="E763" s="17">
        <f t="shared" si="135"/>
        <v>3052.9988896951331</v>
      </c>
      <c r="F763">
        <f t="shared" si="136"/>
        <v>3053</v>
      </c>
      <c r="G763">
        <f t="shared" si="144"/>
        <v>-1.2284000040381216E-3</v>
      </c>
      <c r="K763">
        <f t="shared" si="145"/>
        <v>-1.2284000040381216E-3</v>
      </c>
      <c r="O763">
        <f t="shared" ca="1" si="141"/>
        <v>-1.757271047385845E-3</v>
      </c>
      <c r="P763" s="11">
        <f t="shared" si="137"/>
        <v>-5.9975093312269968E-4</v>
      </c>
      <c r="Q763" s="2">
        <f t="shared" si="138"/>
        <v>43012.941500000001</v>
      </c>
      <c r="R763">
        <f t="shared" si="146"/>
        <v>3.9519965436282313E-7</v>
      </c>
      <c r="S763" s="6">
        <f t="shared" si="143"/>
        <v>1</v>
      </c>
    </row>
    <row r="764" spans="1:19" ht="12.95" customHeight="1" x14ac:dyDescent="0.2">
      <c r="A764" s="98" t="s">
        <v>454</v>
      </c>
      <c r="B764" s="39" t="s">
        <v>363</v>
      </c>
      <c r="C764" s="38">
        <v>58343.4355</v>
      </c>
      <c r="D764" s="38">
        <v>1E-4</v>
      </c>
      <c r="E764" s="17">
        <f t="shared" si="135"/>
        <v>3334.9986098592594</v>
      </c>
      <c r="F764">
        <f t="shared" si="136"/>
        <v>3335</v>
      </c>
      <c r="G764">
        <f t="shared" si="144"/>
        <v>-1.5380000040750019E-3</v>
      </c>
      <c r="K764">
        <f t="shared" si="145"/>
        <v>-1.5380000040750019E-3</v>
      </c>
      <c r="O764">
        <f t="shared" ca="1" si="141"/>
        <v>-1.9417340832899182E-3</v>
      </c>
      <c r="P764" s="11">
        <f t="shared" si="137"/>
        <v>-7.1082167808811088E-4</v>
      </c>
      <c r="Q764" s="2">
        <f t="shared" si="138"/>
        <v>43324.9355</v>
      </c>
      <c r="R764">
        <f t="shared" si="146"/>
        <v>6.8422398298247544E-7</v>
      </c>
      <c r="S764" s="6">
        <f t="shared" si="143"/>
        <v>1</v>
      </c>
    </row>
    <row r="765" spans="1:19" ht="12.95" customHeight="1" x14ac:dyDescent="0.2">
      <c r="A765" s="90" t="s">
        <v>458</v>
      </c>
      <c r="B765" s="89" t="s">
        <v>363</v>
      </c>
      <c r="C765" s="90">
        <v>58374.4136</v>
      </c>
      <c r="D765" s="90">
        <v>1E-4</v>
      </c>
      <c r="E765" s="17">
        <f t="shared" si="135"/>
        <v>3362.9985570736812</v>
      </c>
      <c r="F765">
        <f t="shared" si="136"/>
        <v>3363</v>
      </c>
      <c r="G765">
        <f t="shared" si="144"/>
        <v>-1.5964000049280003E-3</v>
      </c>
      <c r="K765">
        <f t="shared" si="145"/>
        <v>-1.5964000049280003E-3</v>
      </c>
      <c r="O765">
        <f t="shared" ca="1" si="141"/>
        <v>-1.9600495620321666E-3</v>
      </c>
      <c r="P765" s="11">
        <f t="shared" si="137"/>
        <v>-7.2236296414898032E-4</v>
      </c>
      <c r="Q765" s="2">
        <f t="shared" si="138"/>
        <v>43355.9136</v>
      </c>
      <c r="R765">
        <f t="shared" si="146"/>
        <v>7.6394074865374618E-7</v>
      </c>
      <c r="S765" s="6">
        <f t="shared" si="143"/>
        <v>1</v>
      </c>
    </row>
    <row r="766" spans="1:19" ht="12.95" customHeight="1" x14ac:dyDescent="0.2">
      <c r="A766" s="98" t="s">
        <v>455</v>
      </c>
      <c r="B766" s="39" t="s">
        <v>363</v>
      </c>
      <c r="C766" s="38">
        <v>58690.832499999997</v>
      </c>
      <c r="D766" s="38">
        <v>1E-4</v>
      </c>
      <c r="E766" s="17">
        <f t="shared" si="135"/>
        <v>3648.9977790287189</v>
      </c>
      <c r="F766">
        <f t="shared" si="136"/>
        <v>3649</v>
      </c>
      <c r="G766">
        <f t="shared" si="144"/>
        <v>-2.4572000038460828E-3</v>
      </c>
      <c r="K766">
        <f t="shared" si="145"/>
        <v>-2.4572000038460828E-3</v>
      </c>
      <c r="O766">
        <f t="shared" ca="1" si="141"/>
        <v>-2.1471290948994184E-3</v>
      </c>
      <c r="P766" s="11">
        <f t="shared" si="137"/>
        <v>-8.4555634431918939E-4</v>
      </c>
      <c r="Q766" s="2">
        <f t="shared" si="138"/>
        <v>43672.332499999997</v>
      </c>
      <c r="R766">
        <f t="shared" si="146"/>
        <v>2.5973952852932374E-6</v>
      </c>
      <c r="S766" s="6">
        <f t="shared" si="143"/>
        <v>1</v>
      </c>
    </row>
    <row r="767" spans="1:19" ht="12.95" customHeight="1" x14ac:dyDescent="0.2">
      <c r="A767" s="99" t="s">
        <v>456</v>
      </c>
      <c r="B767" s="100" t="s">
        <v>363</v>
      </c>
      <c r="C767" s="101">
        <v>58718.491099999999</v>
      </c>
      <c r="D767" s="101">
        <v>1E-4</v>
      </c>
      <c r="E767" s="17">
        <f t="shared" si="135"/>
        <v>3673.9973542132811</v>
      </c>
      <c r="F767">
        <f t="shared" si="136"/>
        <v>3674</v>
      </c>
      <c r="G767">
        <f t="shared" si="144"/>
        <v>-2.9272000028868206E-3</v>
      </c>
      <c r="K767">
        <f t="shared" si="145"/>
        <v>-2.9272000028868206E-3</v>
      </c>
      <c r="O767">
        <f t="shared" ca="1" si="141"/>
        <v>-2.1634822009192829E-3</v>
      </c>
      <c r="P767" s="11">
        <f t="shared" si="137"/>
        <v>-8.5678449637223734E-4</v>
      </c>
      <c r="Q767" s="2">
        <f t="shared" si="138"/>
        <v>43699.991099999999</v>
      </c>
      <c r="R767">
        <f t="shared" si="146"/>
        <v>4.286620369616038E-6</v>
      </c>
      <c r="S767" s="6">
        <f t="shared" si="143"/>
        <v>1</v>
      </c>
    </row>
    <row r="768" spans="1:19" ht="12.95" customHeight="1" x14ac:dyDescent="0.2">
      <c r="A768" s="105" t="s">
        <v>2246</v>
      </c>
      <c r="B768" s="104" t="s">
        <v>363</v>
      </c>
      <c r="C768" s="108">
        <v>58718.491099999999</v>
      </c>
      <c r="D768" s="105">
        <v>1E-4</v>
      </c>
      <c r="E768" s="17">
        <f t="shared" si="135"/>
        <v>3673.9973542132811</v>
      </c>
      <c r="F768">
        <f t="shared" si="136"/>
        <v>3674</v>
      </c>
      <c r="G768">
        <f t="shared" si="144"/>
        <v>-2.9272000028868206E-3</v>
      </c>
      <c r="K768">
        <f t="shared" si="145"/>
        <v>-2.9272000028868206E-3</v>
      </c>
      <c r="O768">
        <f t="shared" ca="1" si="141"/>
        <v>-2.1634822009192829E-3</v>
      </c>
      <c r="P768" s="11">
        <f t="shared" si="137"/>
        <v>-8.5678449637223734E-4</v>
      </c>
      <c r="Q768" s="2">
        <f t="shared" si="138"/>
        <v>43699.991099999999</v>
      </c>
      <c r="R768">
        <f t="shared" si="146"/>
        <v>4.286620369616038E-6</v>
      </c>
      <c r="S768" s="6">
        <f t="shared" si="143"/>
        <v>1</v>
      </c>
    </row>
    <row r="769" spans="1:19" ht="12.95" customHeight="1" x14ac:dyDescent="0.2">
      <c r="A769" s="102" t="s">
        <v>2242</v>
      </c>
      <c r="B769" s="39" t="s">
        <v>363</v>
      </c>
      <c r="C769" s="38">
        <v>59012.7817</v>
      </c>
      <c r="D769" s="38">
        <v>2.0000000000000001E-4</v>
      </c>
      <c r="E769" s="17">
        <f t="shared" si="135"/>
        <v>3939.9956325357266</v>
      </c>
      <c r="F769">
        <f t="shared" si="136"/>
        <v>3940</v>
      </c>
      <c r="G769">
        <f t="shared" si="144"/>
        <v>-4.8319999987143092E-3</v>
      </c>
      <c r="K769">
        <f t="shared" si="145"/>
        <v>-4.8319999987143092E-3</v>
      </c>
      <c r="O769">
        <f t="shared" ref="O769:O785" ca="1" si="147">+C$11+C$12*F769</f>
        <v>-2.3374792489706431E-3</v>
      </c>
      <c r="P769" s="11">
        <f t="shared" si="137"/>
        <v>-9.8082670333259829E-4</v>
      </c>
      <c r="Q769" s="2">
        <f t="shared" si="138"/>
        <v>43994.2817</v>
      </c>
      <c r="R769">
        <f t="shared" si="146"/>
        <v>1.4831535751061225E-5</v>
      </c>
      <c r="S769" s="6">
        <f t="shared" si="143"/>
        <v>1</v>
      </c>
    </row>
    <row r="770" spans="1:19" ht="12.95" customHeight="1" x14ac:dyDescent="0.2">
      <c r="A770" s="102" t="s">
        <v>2242</v>
      </c>
      <c r="B770" s="39" t="s">
        <v>363</v>
      </c>
      <c r="C770" s="38">
        <v>59032.6993</v>
      </c>
      <c r="D770" s="38">
        <v>5.9999999999999995E-4</v>
      </c>
      <c r="E770" s="17">
        <f t="shared" si="135"/>
        <v>3957.9984070324836</v>
      </c>
      <c r="F770">
        <f t="shared" si="136"/>
        <v>3958</v>
      </c>
      <c r="G770">
        <f t="shared" si="144"/>
        <v>-1.7624000029172748E-3</v>
      </c>
      <c r="K770">
        <f t="shared" si="145"/>
        <v>-1.7624000029172748E-3</v>
      </c>
      <c r="O770">
        <f t="shared" ca="1" si="147"/>
        <v>-2.3492534853049455E-3</v>
      </c>
      <c r="P770" s="11">
        <f t="shared" si="137"/>
        <v>-9.8952265440330352E-4</v>
      </c>
      <c r="Q770" s="2">
        <f t="shared" si="138"/>
        <v>44014.1993</v>
      </c>
      <c r="R770">
        <f t="shared" si="146"/>
        <v>5.9733939584598671E-7</v>
      </c>
      <c r="S770" s="6">
        <f t="shared" si="143"/>
        <v>1</v>
      </c>
    </row>
    <row r="771" spans="1:19" ht="12.95" customHeight="1" x14ac:dyDescent="0.2">
      <c r="A771" s="103" t="s">
        <v>2245</v>
      </c>
      <c r="B771" s="104" t="s">
        <v>363</v>
      </c>
      <c r="C771" s="108">
        <v>59061.464500000002</v>
      </c>
      <c r="D771" s="105">
        <v>5.0000000000000001E-4</v>
      </c>
      <c r="E771" s="17">
        <f t="shared" si="135"/>
        <v>3983.9981966132627</v>
      </c>
      <c r="F771">
        <f t="shared" si="136"/>
        <v>3984</v>
      </c>
      <c r="G771">
        <f t="shared" si="144"/>
        <v>-1.9952000002376735E-3</v>
      </c>
      <c r="K771">
        <f t="shared" si="145"/>
        <v>-1.9952000002376735E-3</v>
      </c>
      <c r="O771">
        <f t="shared" ca="1" si="147"/>
        <v>-2.3662607155656048E-3</v>
      </c>
      <c r="P771" s="11">
        <f t="shared" si="137"/>
        <v>-1.0021510826399096E-3</v>
      </c>
      <c r="Q771" s="2">
        <f t="shared" si="138"/>
        <v>44042.964500000002</v>
      </c>
      <c r="R771">
        <f t="shared" si="146"/>
        <v>9.8614615274209053E-7</v>
      </c>
      <c r="S771" s="6">
        <f t="shared" si="143"/>
        <v>1</v>
      </c>
    </row>
    <row r="772" spans="1:19" ht="12.95" customHeight="1" x14ac:dyDescent="0.2">
      <c r="A772" s="102" t="s">
        <v>2242</v>
      </c>
      <c r="B772" s="39" t="s">
        <v>363</v>
      </c>
      <c r="C772" s="38">
        <v>59102.398999999998</v>
      </c>
      <c r="D772" s="38">
        <v>1E-4</v>
      </c>
      <c r="E772" s="17">
        <f t="shared" si="135"/>
        <v>4020.9973618057256</v>
      </c>
      <c r="F772">
        <f t="shared" si="136"/>
        <v>4021</v>
      </c>
      <c r="G772">
        <f t="shared" si="144"/>
        <v>-2.9188000044086948E-3</v>
      </c>
      <c r="K772">
        <f t="shared" si="145"/>
        <v>-2.9188000044086948E-3</v>
      </c>
      <c r="O772">
        <f t="shared" ca="1" si="147"/>
        <v>-2.3904633124750044E-3</v>
      </c>
      <c r="P772" s="11">
        <f t="shared" si="137"/>
        <v>-1.0202600687707311E-3</v>
      </c>
      <c r="Q772" s="2">
        <f t="shared" si="138"/>
        <v>44083.898999999998</v>
      </c>
      <c r="R772">
        <f t="shared" si="146"/>
        <v>3.6044538872122034E-6</v>
      </c>
      <c r="S772" s="6">
        <f t="shared" si="143"/>
        <v>1</v>
      </c>
    </row>
    <row r="773" spans="1:19" ht="12.95" customHeight="1" x14ac:dyDescent="0.2">
      <c r="A773" s="102" t="s">
        <v>2242</v>
      </c>
      <c r="B773" s="39" t="s">
        <v>363</v>
      </c>
      <c r="C773" s="38">
        <v>59104.612300000001</v>
      </c>
      <c r="D773" s="38">
        <v>2.0000000000000001E-4</v>
      </c>
      <c r="E773" s="17">
        <f t="shared" si="135"/>
        <v>4022.9978809844283</v>
      </c>
      <c r="F773">
        <f t="shared" si="136"/>
        <v>4023</v>
      </c>
      <c r="G773">
        <f t="shared" si="144"/>
        <v>-2.3444000034942292E-3</v>
      </c>
      <c r="K773">
        <f t="shared" si="145"/>
        <v>-2.3444000034942292E-3</v>
      </c>
      <c r="O773">
        <f t="shared" ca="1" si="147"/>
        <v>-2.3917715609565937E-3</v>
      </c>
      <c r="P773" s="11">
        <f t="shared" si="137"/>
        <v>-1.021243542660231E-3</v>
      </c>
      <c r="Q773" s="2">
        <f t="shared" si="138"/>
        <v>44086.112300000001</v>
      </c>
      <c r="R773">
        <f t="shared" si="146"/>
        <v>1.7507430198467516E-6</v>
      </c>
      <c r="S773" s="6">
        <f t="shared" si="143"/>
        <v>1</v>
      </c>
    </row>
    <row r="774" spans="1:19" ht="12.95" customHeight="1" x14ac:dyDescent="0.2">
      <c r="A774" s="102" t="s">
        <v>2241</v>
      </c>
      <c r="B774" s="39" t="s">
        <v>363</v>
      </c>
      <c r="C774" s="38">
        <v>59387.840100000001</v>
      </c>
      <c r="D774" s="38">
        <v>1E-4</v>
      </c>
      <c r="E774" s="17">
        <f t="shared" si="135"/>
        <v>4278.9969077051392</v>
      </c>
      <c r="F774">
        <f t="shared" si="136"/>
        <v>4279</v>
      </c>
      <c r="G774">
        <f t="shared" si="144"/>
        <v>-3.4212000027764589E-3</v>
      </c>
      <c r="K774">
        <f t="shared" si="145"/>
        <v>-3.4212000027764589E-3</v>
      </c>
      <c r="O774">
        <f t="shared" ca="1" si="147"/>
        <v>-2.5592273666000076E-3</v>
      </c>
      <c r="P774" s="11">
        <f t="shared" si="137"/>
        <v>-1.151031615571497E-3</v>
      </c>
      <c r="Q774" s="2">
        <f t="shared" si="138"/>
        <v>44369.340100000001</v>
      </c>
      <c r="R774">
        <f t="shared" si="146"/>
        <v>5.1536645062647784E-6</v>
      </c>
      <c r="S774" s="6">
        <f t="shared" si="143"/>
        <v>1</v>
      </c>
    </row>
    <row r="775" spans="1:19" ht="12.95" customHeight="1" x14ac:dyDescent="0.2">
      <c r="A775" s="103" t="s">
        <v>2245</v>
      </c>
      <c r="B775" s="104" t="s">
        <v>363</v>
      </c>
      <c r="C775" s="108">
        <v>59425.456299999998</v>
      </c>
      <c r="D775" s="105">
        <v>5.0000000000000001E-4</v>
      </c>
      <c r="E775" s="17">
        <f t="shared" si="135"/>
        <v>4312.9967855029072</v>
      </c>
      <c r="F775">
        <f t="shared" si="136"/>
        <v>4313</v>
      </c>
      <c r="G775">
        <f t="shared" si="144"/>
        <v>-3.5564000063459389E-3</v>
      </c>
      <c r="K775">
        <f t="shared" si="145"/>
        <v>-3.5564000063459389E-3</v>
      </c>
      <c r="O775">
        <f t="shared" ca="1" si="147"/>
        <v>-2.5814675907870235E-3</v>
      </c>
      <c r="P775" s="11">
        <f t="shared" si="137"/>
        <v>-1.1688518167588559E-3</v>
      </c>
      <c r="Q775" s="2">
        <f t="shared" si="138"/>
        <v>44406.956299999998</v>
      </c>
      <c r="R775">
        <f t="shared" si="146"/>
        <v>5.7003863576005566E-6</v>
      </c>
      <c r="S775" s="6">
        <f t="shared" si="143"/>
        <v>1</v>
      </c>
    </row>
    <row r="776" spans="1:19" ht="12.95" customHeight="1" x14ac:dyDescent="0.2">
      <c r="A776" s="105" t="s">
        <v>2244</v>
      </c>
      <c r="B776" s="104" t="s">
        <v>363</v>
      </c>
      <c r="C776" s="108">
        <v>59436.519899999999</v>
      </c>
      <c r="D776" s="105">
        <v>1E-4</v>
      </c>
      <c r="E776" s="17">
        <f t="shared" si="135"/>
        <v>4322.9967601947546</v>
      </c>
      <c r="F776">
        <f t="shared" si="136"/>
        <v>4323</v>
      </c>
      <c r="G776">
        <f t="shared" si="144"/>
        <v>-3.5844000012730248E-3</v>
      </c>
      <c r="K776">
        <f t="shared" si="145"/>
        <v>-3.5844000012730248E-3</v>
      </c>
      <c r="O776">
        <f t="shared" ca="1" si="147"/>
        <v>-2.5880088331949698E-3</v>
      </c>
      <c r="P776" s="11">
        <f t="shared" si="137"/>
        <v>-1.1741190562573373E-3</v>
      </c>
      <c r="Q776" s="2">
        <f t="shared" si="138"/>
        <v>44418.019899999999</v>
      </c>
      <c r="R776">
        <f t="shared" si="146"/>
        <v>5.8094542339057157E-6</v>
      </c>
      <c r="S776" s="6">
        <f t="shared" si="143"/>
        <v>1</v>
      </c>
    </row>
    <row r="777" spans="1:19" ht="12.95" customHeight="1" x14ac:dyDescent="0.2">
      <c r="A777" s="103" t="s">
        <v>2243</v>
      </c>
      <c r="B777" s="104" t="s">
        <v>363</v>
      </c>
      <c r="C777" s="108">
        <v>59740.769800000002</v>
      </c>
      <c r="D777" s="105">
        <v>2.9999999999999997E-4</v>
      </c>
      <c r="E777" s="17">
        <f t="shared" si="135"/>
        <v>4597.9968776968999</v>
      </c>
      <c r="F777">
        <f t="shared" si="136"/>
        <v>4598</v>
      </c>
      <c r="G777">
        <f t="shared" si="144"/>
        <v>-3.4544000009191222E-3</v>
      </c>
      <c r="K777">
        <f t="shared" si="145"/>
        <v>-3.4544000009191222E-3</v>
      </c>
      <c r="O777">
        <f t="shared" ca="1" si="147"/>
        <v>-2.7678929994134809E-3</v>
      </c>
      <c r="P777" s="11">
        <f t="shared" si="137"/>
        <v>-1.3236000791624846E-3</v>
      </c>
      <c r="Q777" s="2">
        <f t="shared" si="138"/>
        <v>44722.269800000002</v>
      </c>
      <c r="R777">
        <f t="shared" si="146"/>
        <v>4.5403083065580929E-6</v>
      </c>
      <c r="S777" s="6">
        <f t="shared" si="143"/>
        <v>1</v>
      </c>
    </row>
    <row r="778" spans="1:19" ht="12.95" customHeight="1" x14ac:dyDescent="0.2">
      <c r="A778" s="103" t="s">
        <v>2243</v>
      </c>
      <c r="B778" s="104" t="s">
        <v>363</v>
      </c>
      <c r="C778" s="108">
        <v>59751.833599999998</v>
      </c>
      <c r="D778" s="105">
        <v>1E-4</v>
      </c>
      <c r="E778" s="17">
        <f t="shared" si="135"/>
        <v>4607.9970331612703</v>
      </c>
      <c r="F778">
        <f t="shared" si="136"/>
        <v>4608</v>
      </c>
      <c r="G778">
        <f t="shared" si="144"/>
        <v>-3.2824000008986332E-3</v>
      </c>
      <c r="K778">
        <f t="shared" si="145"/>
        <v>-3.2824000008986332E-3</v>
      </c>
      <c r="O778">
        <f t="shared" ca="1" si="147"/>
        <v>-2.7744342418214267E-3</v>
      </c>
      <c r="P778" s="11">
        <f t="shared" si="137"/>
        <v>-1.3292041867843775E-3</v>
      </c>
      <c r="Q778" s="2">
        <f t="shared" si="138"/>
        <v>44733.333599999998</v>
      </c>
      <c r="R778">
        <f t="shared" si="146"/>
        <v>3.8149738882734502E-6</v>
      </c>
      <c r="S778" s="6">
        <f t="shared" si="143"/>
        <v>1</v>
      </c>
    </row>
    <row r="779" spans="1:19" ht="12.95" customHeight="1" x14ac:dyDescent="0.2">
      <c r="A779" s="107" t="s">
        <v>2247</v>
      </c>
      <c r="B779" s="106" t="s">
        <v>363</v>
      </c>
      <c r="C779" s="108">
        <v>59821.533499999998</v>
      </c>
      <c r="D779" s="105">
        <v>1E-4</v>
      </c>
      <c r="E779" s="17">
        <f t="shared" si="135"/>
        <v>4670.9961687070427</v>
      </c>
      <c r="F779">
        <f t="shared" si="136"/>
        <v>4671</v>
      </c>
      <c r="G779">
        <f t="shared" si="144"/>
        <v>-4.2388000074424781E-3</v>
      </c>
      <c r="K779">
        <f t="shared" si="145"/>
        <v>-4.2388000074424781E-3</v>
      </c>
      <c r="O779">
        <f t="shared" ca="1" si="147"/>
        <v>-2.8156440689914857E-3</v>
      </c>
      <c r="P779" s="11">
        <f t="shared" si="137"/>
        <v>-1.3647818641881926E-3</v>
      </c>
      <c r="Q779" s="2">
        <f t="shared" si="138"/>
        <v>44803.033499999998</v>
      </c>
      <c r="R779">
        <f t="shared" si="146"/>
        <v>8.2599802877548112E-6</v>
      </c>
      <c r="S779" s="6">
        <f t="shared" si="143"/>
        <v>1</v>
      </c>
    </row>
    <row r="780" spans="1:19" ht="12.95" customHeight="1" x14ac:dyDescent="0.2">
      <c r="A780" s="107" t="s">
        <v>2247</v>
      </c>
      <c r="B780" s="106" t="s">
        <v>363</v>
      </c>
      <c r="C780" s="108">
        <v>59822.640099999997</v>
      </c>
      <c r="D780" s="105">
        <v>1E-4</v>
      </c>
      <c r="E780" s="17">
        <f t="shared" si="135"/>
        <v>4671.9963831032592</v>
      </c>
      <c r="F780">
        <f t="shared" si="136"/>
        <v>4672</v>
      </c>
      <c r="G780">
        <f t="shared" si="144"/>
        <v>-4.001600005722139E-3</v>
      </c>
      <c r="K780">
        <f t="shared" si="145"/>
        <v>-4.001600005722139E-3</v>
      </c>
      <c r="O780">
        <f t="shared" ca="1" si="147"/>
        <v>-2.8162981932322801E-3</v>
      </c>
      <c r="P780" s="11">
        <f t="shared" si="137"/>
        <v>-1.365350371605278E-3</v>
      </c>
      <c r="Q780" s="2">
        <f t="shared" si="138"/>
        <v>44804.140099999997</v>
      </c>
      <c r="R780">
        <f t="shared" si="146"/>
        <v>6.9498121333812824E-6</v>
      </c>
      <c r="S780" s="6">
        <f t="shared" si="143"/>
        <v>1</v>
      </c>
    </row>
    <row r="781" spans="1:19" ht="12.95" customHeight="1" x14ac:dyDescent="0.2">
      <c r="A781" s="107" t="s">
        <v>2247</v>
      </c>
      <c r="B781" s="106" t="s">
        <v>363</v>
      </c>
      <c r="C781" s="108">
        <v>59863.575299999997</v>
      </c>
      <c r="D781" s="105">
        <v>2.0000000000000001E-4</v>
      </c>
      <c r="E781" s="17">
        <f t="shared" si="135"/>
        <v>4708.996180999573</v>
      </c>
      <c r="F781">
        <f t="shared" si="136"/>
        <v>4709</v>
      </c>
      <c r="G781">
        <f t="shared" si="144"/>
        <v>-4.2252000057487749E-3</v>
      </c>
      <c r="K781">
        <f t="shared" si="145"/>
        <v>-4.2252000057487749E-3</v>
      </c>
      <c r="O781">
        <f t="shared" ca="1" si="147"/>
        <v>-2.8405007901416801E-3</v>
      </c>
      <c r="P781" s="11">
        <f t="shared" si="137"/>
        <v>-1.3864682401745433E-3</v>
      </c>
      <c r="Q781" s="2">
        <f t="shared" si="138"/>
        <v>44845.075299999997</v>
      </c>
      <c r="R781">
        <f t="shared" si="146"/>
        <v>8.0583980368801925E-6</v>
      </c>
      <c r="S781" s="6">
        <f t="shared" si="143"/>
        <v>1</v>
      </c>
    </row>
    <row r="782" spans="1:19" ht="12.95" customHeight="1" x14ac:dyDescent="0.2">
      <c r="A782" s="128" t="s">
        <v>2255</v>
      </c>
      <c r="B782" s="110" t="s">
        <v>363</v>
      </c>
      <c r="C782" s="129">
        <v>60112.507000000216</v>
      </c>
      <c r="D782" s="128">
        <v>5.0000000000000001E-3</v>
      </c>
      <c r="E782" s="17">
        <f t="shared" si="135"/>
        <v>4933.9962442701562</v>
      </c>
      <c r="F782">
        <f t="shared" si="136"/>
        <v>4934</v>
      </c>
      <c r="G782">
        <f t="shared" si="144"/>
        <v>-4.1551997856004164E-3</v>
      </c>
      <c r="K782">
        <f t="shared" si="145"/>
        <v>-4.1551997856004164E-3</v>
      </c>
      <c r="O782">
        <f t="shared" ca="1" si="147"/>
        <v>-2.9876787443204617E-3</v>
      </c>
      <c r="P782" s="11">
        <f t="shared" si="137"/>
        <v>-1.5183716367959852E-3</v>
      </c>
      <c r="Q782" s="2">
        <f t="shared" si="138"/>
        <v>45094.007000000216</v>
      </c>
      <c r="R782">
        <f t="shared" si="146"/>
        <v>6.9528626863274048E-6</v>
      </c>
      <c r="S782" s="6">
        <f t="shared" si="143"/>
        <v>1</v>
      </c>
    </row>
    <row r="783" spans="1:19" ht="12.95" customHeight="1" x14ac:dyDescent="0.25">
      <c r="A783" s="107" t="s">
        <v>2248</v>
      </c>
      <c r="B783" s="110" t="s">
        <v>363</v>
      </c>
      <c r="C783" s="109">
        <v>60145.697399999997</v>
      </c>
      <c r="D783" s="109">
        <v>2.9999999999999997E-4</v>
      </c>
      <c r="E783" s="17">
        <f t="shared" si="135"/>
        <v>4963.9958068004416</v>
      </c>
      <c r="F783">
        <f t="shared" si="136"/>
        <v>4964</v>
      </c>
      <c r="G783">
        <f t="shared" si="144"/>
        <v>-4.6392000076593831E-3</v>
      </c>
      <c r="K783">
        <f t="shared" si="145"/>
        <v>-4.6392000076593831E-3</v>
      </c>
      <c r="O783">
        <f t="shared" ca="1" si="147"/>
        <v>-3.0073024715442996E-3</v>
      </c>
      <c r="P783" s="11">
        <f t="shared" si="137"/>
        <v>-1.5364108688269316E-3</v>
      </c>
      <c r="Q783" s="2">
        <f t="shared" si="138"/>
        <v>45127.197399999997</v>
      </c>
      <c r="R783">
        <f t="shared" si="146"/>
        <v>9.6273004400566267E-6</v>
      </c>
      <c r="S783" s="6">
        <f t="shared" si="143"/>
        <v>1</v>
      </c>
    </row>
    <row r="784" spans="1:19" ht="12.95" customHeight="1" x14ac:dyDescent="0.25">
      <c r="A784" s="107" t="s">
        <v>2248</v>
      </c>
      <c r="B784" s="110" t="s">
        <v>363</v>
      </c>
      <c r="C784" s="109">
        <v>60174.462699999996</v>
      </c>
      <c r="D784" s="109">
        <v>1E-4</v>
      </c>
      <c r="E784" s="17">
        <f t="shared" si="135"/>
        <v>4989.9956867674819</v>
      </c>
      <c r="F784">
        <f t="shared" si="136"/>
        <v>4990</v>
      </c>
      <c r="G784">
        <f t="shared" si="144"/>
        <v>-4.7720000075059943E-3</v>
      </c>
      <c r="K784">
        <f t="shared" si="145"/>
        <v>-4.7720000075059943E-3</v>
      </c>
      <c r="O784">
        <f t="shared" ca="1" si="147"/>
        <v>-3.0243097018049585E-3</v>
      </c>
      <c r="P784" s="11">
        <f t="shared" si="137"/>
        <v>-1.5521309190410653E-3</v>
      </c>
      <c r="Q784" s="2">
        <f t="shared" si="138"/>
        <v>45155.962699999996</v>
      </c>
      <c r="R784">
        <f t="shared" si="146"/>
        <v>1.0367556946851974E-5</v>
      </c>
      <c r="S784" s="6">
        <f t="shared" si="143"/>
        <v>1</v>
      </c>
    </row>
    <row r="785" spans="1:19" ht="12.95" customHeight="1" x14ac:dyDescent="0.25">
      <c r="A785" s="107" t="s">
        <v>2248</v>
      </c>
      <c r="B785" s="110" t="s">
        <v>363</v>
      </c>
      <c r="C785" s="109">
        <v>60176.675199999998</v>
      </c>
      <c r="D785" s="109">
        <v>1E-4</v>
      </c>
      <c r="E785" s="17">
        <f t="shared" si="135"/>
        <v>4991.9954828560722</v>
      </c>
      <c r="F785">
        <f t="shared" si="136"/>
        <v>4992</v>
      </c>
      <c r="G785">
        <f t="shared" si="144"/>
        <v>-4.997600000933744E-3</v>
      </c>
      <c r="K785">
        <f t="shared" si="145"/>
        <v>-4.997600000933744E-3</v>
      </c>
      <c r="O785">
        <f t="shared" ca="1" si="147"/>
        <v>-3.0256179502865478E-3</v>
      </c>
      <c r="P785" s="11">
        <f t="shared" si="137"/>
        <v>-1.5533434632544851E-3</v>
      </c>
      <c r="Q785" s="2">
        <f t="shared" si="138"/>
        <v>45158.175199999998</v>
      </c>
      <c r="R785">
        <f t="shared" si="146"/>
        <v>1.1862903097346316E-5</v>
      </c>
      <c r="S785" s="6">
        <f t="shared" si="143"/>
        <v>1</v>
      </c>
    </row>
    <row r="786" spans="1:19" ht="12.95" customHeight="1" x14ac:dyDescent="0.2">
      <c r="A786" s="103" t="s">
        <v>2256</v>
      </c>
      <c r="B786" s="131" t="s">
        <v>363</v>
      </c>
      <c r="C786" s="129">
        <v>60499.732400000001</v>
      </c>
      <c r="D786" s="130">
        <v>2.9999999999999997E-4</v>
      </c>
      <c r="E786" s="17">
        <f t="shared" ref="E786:E787" si="148">+(C786-C$7)/C$8</f>
        <v>5283.9948161669918</v>
      </c>
      <c r="F786">
        <f t="shared" si="136"/>
        <v>5284</v>
      </c>
      <c r="G786">
        <f t="shared" ref="G786:G787" si="149">+C786-(C$7+F786*C$8)</f>
        <v>-5.7352000003447756E-3</v>
      </c>
      <c r="K786">
        <f t="shared" ref="K786:K787" si="150">G786</f>
        <v>-5.7352000003447756E-3</v>
      </c>
      <c r="O786">
        <f t="shared" ref="O786:O787" ca="1" si="151">+C$11+C$12*F786</f>
        <v>-3.2166222285985673E-3</v>
      </c>
      <c r="P786" s="11">
        <f t="shared" ref="P786:P787" si="152">D$11+D$12*F786+D$13*F786^2</f>
        <v>-1.735448506950377E-3</v>
      </c>
      <c r="Q786" s="2">
        <f t="shared" ref="Q786:Q787" si="153">+C786-15018.5</f>
        <v>45481.232400000001</v>
      </c>
      <c r="R786">
        <f t="shared" ref="R786:R787" si="154">+(P786-G786)^2</f>
        <v>1.599801200891072E-5</v>
      </c>
      <c r="S786" s="6">
        <f t="shared" si="143"/>
        <v>1</v>
      </c>
    </row>
    <row r="787" spans="1:19" ht="12.95" customHeight="1" x14ac:dyDescent="0.2">
      <c r="A787" s="103" t="s">
        <v>2256</v>
      </c>
      <c r="B787" s="131" t="s">
        <v>363</v>
      </c>
      <c r="C787" s="129">
        <v>60531.817000000003</v>
      </c>
      <c r="D787" s="130">
        <v>1E-4</v>
      </c>
      <c r="E787" s="17">
        <f t="shared" si="148"/>
        <v>5312.99488739137</v>
      </c>
      <c r="F787">
        <f t="shared" si="136"/>
        <v>5313</v>
      </c>
      <c r="G787">
        <f t="shared" si="149"/>
        <v>-5.6563999969512224E-3</v>
      </c>
      <c r="K787">
        <f t="shared" si="150"/>
        <v>-5.6563999969512224E-3</v>
      </c>
      <c r="O787">
        <f t="shared" ca="1" si="151"/>
        <v>-3.2355918315816103E-3</v>
      </c>
      <c r="P787" s="11">
        <f t="shared" si="152"/>
        <v>-1.7540844406732177E-3</v>
      </c>
      <c r="Q787" s="2">
        <f t="shared" si="153"/>
        <v>45513.317000000003</v>
      </c>
      <c r="R787">
        <f t="shared" si="154"/>
        <v>1.5228066700769312E-5</v>
      </c>
      <c r="S787" s="6">
        <f t="shared" si="143"/>
        <v>1</v>
      </c>
    </row>
    <row r="788" spans="1:19" x14ac:dyDescent="0.2">
      <c r="A788" s="17"/>
      <c r="B788" s="6"/>
      <c r="C788" s="32"/>
      <c r="D788" s="32"/>
      <c r="E788" s="17"/>
      <c r="P788" s="11"/>
      <c r="Q788" s="2"/>
    </row>
    <row r="789" spans="1:19" x14ac:dyDescent="0.2">
      <c r="A789" s="17"/>
      <c r="B789" s="6"/>
      <c r="C789" s="32"/>
      <c r="D789" s="32"/>
      <c r="E789" s="17"/>
      <c r="P789" s="11"/>
      <c r="Q789" s="2"/>
    </row>
    <row r="790" spans="1:19" x14ac:dyDescent="0.2">
      <c r="A790" s="17"/>
      <c r="B790" s="6"/>
      <c r="C790" s="32"/>
      <c r="D790" s="32"/>
      <c r="E790" s="17"/>
      <c r="P790" s="11"/>
      <c r="Q790" s="2"/>
    </row>
    <row r="791" spans="1:19" x14ac:dyDescent="0.2">
      <c r="A791" s="17"/>
      <c r="B791" s="6"/>
      <c r="C791" s="32"/>
      <c r="D791" s="32"/>
      <c r="E791" s="17"/>
      <c r="P791" s="11"/>
      <c r="Q791" s="2"/>
    </row>
    <row r="792" spans="1:19" x14ac:dyDescent="0.2">
      <c r="A792" s="17"/>
      <c r="B792" s="6"/>
      <c r="C792" s="32"/>
      <c r="D792" s="32"/>
      <c r="E792" s="17"/>
      <c r="P792" s="11"/>
      <c r="Q792" s="2"/>
    </row>
    <row r="793" spans="1:19" x14ac:dyDescent="0.2">
      <c r="A793" s="17"/>
      <c r="B793" s="6"/>
      <c r="C793" s="32"/>
      <c r="D793" s="32"/>
      <c r="E793" s="17"/>
      <c r="P793" s="11"/>
      <c r="Q793" s="2"/>
    </row>
    <row r="794" spans="1:19" x14ac:dyDescent="0.2">
      <c r="A794" s="17"/>
      <c r="B794" s="6"/>
      <c r="C794" s="32"/>
      <c r="D794" s="32"/>
      <c r="E794" s="17"/>
      <c r="P794" s="11"/>
      <c r="Q794" s="2"/>
    </row>
    <row r="795" spans="1:19" x14ac:dyDescent="0.2">
      <c r="A795" s="17"/>
      <c r="B795" s="6"/>
      <c r="C795" s="32"/>
      <c r="D795" s="32"/>
      <c r="E795" s="17"/>
      <c r="P795" s="11"/>
      <c r="Q795" s="2"/>
    </row>
    <row r="796" spans="1:19" x14ac:dyDescent="0.2">
      <c r="A796" s="17"/>
      <c r="B796" s="6"/>
      <c r="C796" s="32"/>
      <c r="D796" s="32"/>
      <c r="E796" s="17"/>
      <c r="P796" s="11"/>
      <c r="Q796" s="2"/>
    </row>
    <row r="797" spans="1:19" x14ac:dyDescent="0.2">
      <c r="A797" s="17"/>
      <c r="B797" s="6"/>
      <c r="C797" s="32"/>
      <c r="D797" s="32"/>
      <c r="E797" s="17"/>
      <c r="P797" s="11"/>
      <c r="Q797" s="2"/>
    </row>
    <row r="798" spans="1:19" x14ac:dyDescent="0.2">
      <c r="A798" s="17"/>
      <c r="B798" s="6"/>
      <c r="C798" s="32"/>
      <c r="D798" s="32"/>
      <c r="E798" s="17"/>
      <c r="P798" s="11"/>
      <c r="Q798" s="2"/>
    </row>
    <row r="799" spans="1:19" x14ac:dyDescent="0.2">
      <c r="A799" s="17"/>
      <c r="B799" s="6"/>
      <c r="C799" s="32"/>
      <c r="D799" s="32"/>
      <c r="E799" s="17"/>
      <c r="P799" s="11"/>
      <c r="Q799" s="2"/>
    </row>
    <row r="800" spans="1:19" x14ac:dyDescent="0.2">
      <c r="A800" s="17"/>
      <c r="B800" s="6"/>
      <c r="C800" s="32"/>
      <c r="D800" s="32"/>
      <c r="E800" s="17"/>
      <c r="P800" s="11"/>
      <c r="Q800" s="2"/>
    </row>
    <row r="801" spans="1:17" x14ac:dyDescent="0.2">
      <c r="A801" s="17"/>
      <c r="B801" s="6"/>
      <c r="C801" s="32"/>
      <c r="D801" s="32"/>
      <c r="E801" s="17"/>
      <c r="P801" s="11"/>
      <c r="Q801" s="2"/>
    </row>
    <row r="802" spans="1:17" x14ac:dyDescent="0.2">
      <c r="A802" s="17"/>
      <c r="B802" s="6"/>
      <c r="C802" s="32"/>
      <c r="D802" s="32"/>
      <c r="E802" s="17"/>
      <c r="P802" s="11"/>
      <c r="Q802" s="2"/>
    </row>
    <row r="803" spans="1:17" x14ac:dyDescent="0.2">
      <c r="A803" s="17"/>
      <c r="B803" s="6"/>
      <c r="C803" s="32"/>
      <c r="D803" s="32"/>
      <c r="E803" s="17"/>
      <c r="P803" s="11"/>
      <c r="Q803" s="2"/>
    </row>
    <row r="804" spans="1:17" x14ac:dyDescent="0.2">
      <c r="A804" s="17"/>
      <c r="B804" s="6"/>
      <c r="C804" s="32"/>
      <c r="D804" s="32"/>
      <c r="E804" s="17"/>
      <c r="P804" s="11"/>
      <c r="Q804" s="2"/>
    </row>
    <row r="805" spans="1:17" x14ac:dyDescent="0.2">
      <c r="A805" s="17"/>
      <c r="B805" s="6"/>
      <c r="C805" s="32"/>
      <c r="D805" s="32"/>
      <c r="E805" s="17"/>
      <c r="P805" s="11"/>
      <c r="Q805" s="2"/>
    </row>
    <row r="806" spans="1:17" x14ac:dyDescent="0.2">
      <c r="A806" s="17"/>
      <c r="B806" s="6"/>
      <c r="C806" s="32"/>
      <c r="D806" s="32"/>
      <c r="E806" s="17"/>
      <c r="P806" s="11"/>
      <c r="Q806" s="2"/>
    </row>
    <row r="807" spans="1:17" x14ac:dyDescent="0.2">
      <c r="A807" s="17"/>
      <c r="B807" s="6"/>
      <c r="C807" s="32"/>
      <c r="D807" s="32"/>
      <c r="E807" s="17"/>
      <c r="P807" s="11"/>
      <c r="Q807" s="2"/>
    </row>
    <row r="808" spans="1:17" x14ac:dyDescent="0.2">
      <c r="A808" s="17"/>
      <c r="B808" s="6"/>
      <c r="C808" s="32"/>
      <c r="D808" s="32"/>
      <c r="E808" s="17"/>
      <c r="P808" s="11"/>
      <c r="Q808" s="2"/>
    </row>
    <row r="809" spans="1:17" x14ac:dyDescent="0.2">
      <c r="A809" s="17"/>
      <c r="B809" s="6"/>
      <c r="C809" s="32"/>
      <c r="D809" s="32"/>
      <c r="E809" s="17"/>
      <c r="P809" s="11"/>
      <c r="Q809" s="2"/>
    </row>
    <row r="810" spans="1:17" x14ac:dyDescent="0.2">
      <c r="A810" s="17"/>
      <c r="B810" s="6"/>
      <c r="C810" s="32"/>
      <c r="D810" s="32"/>
      <c r="E810" s="17"/>
      <c r="P810" s="11"/>
      <c r="Q810" s="2"/>
    </row>
    <row r="811" spans="1:17" x14ac:dyDescent="0.2">
      <c r="A811" s="17"/>
      <c r="B811" s="6"/>
      <c r="C811" s="32"/>
      <c r="D811" s="32"/>
      <c r="E811" s="17"/>
      <c r="P811" s="11"/>
      <c r="Q811" s="2"/>
    </row>
    <row r="812" spans="1:17" x14ac:dyDescent="0.2">
      <c r="A812" s="17"/>
      <c r="B812" s="6"/>
      <c r="C812" s="32"/>
      <c r="D812" s="32"/>
      <c r="E812" s="17"/>
      <c r="P812" s="11"/>
      <c r="Q812" s="2"/>
    </row>
    <row r="813" spans="1:17" x14ac:dyDescent="0.2">
      <c r="A813" s="17"/>
      <c r="B813" s="6"/>
      <c r="C813" s="32"/>
      <c r="D813" s="32"/>
      <c r="E813" s="17"/>
      <c r="P813" s="11"/>
      <c r="Q813" s="2"/>
    </row>
    <row r="814" spans="1:17" x14ac:dyDescent="0.2">
      <c r="A814" s="17"/>
      <c r="B814" s="6"/>
      <c r="C814" s="32"/>
      <c r="D814" s="32"/>
      <c r="E814" s="17"/>
      <c r="P814" s="11"/>
      <c r="Q814" s="2"/>
    </row>
    <row r="815" spans="1:17" x14ac:dyDescent="0.2">
      <c r="A815" s="17"/>
      <c r="B815" s="6"/>
      <c r="C815" s="32"/>
      <c r="D815" s="32"/>
      <c r="E815" s="17"/>
      <c r="P815" s="11"/>
      <c r="Q815" s="2"/>
    </row>
    <row r="816" spans="1:17" x14ac:dyDescent="0.2">
      <c r="A816" s="17"/>
      <c r="B816" s="6"/>
      <c r="C816" s="32"/>
      <c r="D816" s="32"/>
      <c r="E816" s="17"/>
      <c r="P816" s="11"/>
      <c r="Q816" s="2"/>
    </row>
    <row r="817" spans="1:17" x14ac:dyDescent="0.2">
      <c r="A817" s="17"/>
      <c r="B817" s="6"/>
      <c r="C817" s="32"/>
      <c r="D817" s="32"/>
      <c r="E817" s="17"/>
      <c r="P817" s="11"/>
      <c r="Q817" s="2"/>
    </row>
    <row r="818" spans="1:17" x14ac:dyDescent="0.2">
      <c r="A818" s="17"/>
      <c r="B818" s="6"/>
      <c r="C818" s="32"/>
      <c r="D818" s="32"/>
      <c r="E818" s="17"/>
      <c r="P818" s="11"/>
      <c r="Q818" s="2"/>
    </row>
    <row r="819" spans="1:17" x14ac:dyDescent="0.2">
      <c r="A819" s="17"/>
      <c r="B819" s="6"/>
      <c r="C819" s="32"/>
      <c r="D819" s="32"/>
      <c r="E819" s="17"/>
      <c r="P819" s="11"/>
      <c r="Q819" s="2"/>
    </row>
    <row r="820" spans="1:17" x14ac:dyDescent="0.2">
      <c r="A820" s="17"/>
      <c r="B820" s="6"/>
      <c r="C820" s="32"/>
      <c r="D820" s="32"/>
      <c r="E820" s="17"/>
      <c r="P820" s="11"/>
      <c r="Q820" s="2"/>
    </row>
    <row r="821" spans="1:17" x14ac:dyDescent="0.2">
      <c r="A821" s="17"/>
      <c r="B821" s="6"/>
      <c r="C821" s="32"/>
      <c r="D821" s="32"/>
      <c r="E821" s="17"/>
      <c r="P821" s="11"/>
      <c r="Q821" s="2"/>
    </row>
    <row r="822" spans="1:17" x14ac:dyDescent="0.2">
      <c r="A822" s="17"/>
      <c r="B822" s="6"/>
      <c r="C822" s="32"/>
      <c r="D822" s="32"/>
      <c r="E822" s="17"/>
      <c r="P822" s="11"/>
      <c r="Q822" s="2"/>
    </row>
    <row r="823" spans="1:17" x14ac:dyDescent="0.2">
      <c r="A823" s="17"/>
      <c r="B823" s="6"/>
      <c r="C823" s="32"/>
      <c r="D823" s="32"/>
      <c r="E823" s="17"/>
      <c r="P823" s="11"/>
      <c r="Q823" s="2"/>
    </row>
    <row r="824" spans="1:17" x14ac:dyDescent="0.2">
      <c r="A824" s="17"/>
      <c r="B824" s="6"/>
      <c r="C824" s="32"/>
      <c r="D824" s="32"/>
      <c r="E824" s="17"/>
      <c r="P824" s="11"/>
      <c r="Q824" s="2"/>
    </row>
    <row r="825" spans="1:17" x14ac:dyDescent="0.2">
      <c r="A825" s="17"/>
      <c r="B825" s="6"/>
      <c r="C825" s="32"/>
      <c r="D825" s="32"/>
      <c r="E825" s="17"/>
      <c r="P825" s="11"/>
      <c r="Q825" s="2"/>
    </row>
    <row r="826" spans="1:17" x14ac:dyDescent="0.2">
      <c r="A826" s="17"/>
      <c r="B826" s="6"/>
      <c r="C826" s="32"/>
      <c r="D826" s="32"/>
      <c r="E826" s="17"/>
      <c r="P826" s="11"/>
      <c r="Q826" s="2"/>
    </row>
    <row r="827" spans="1:17" x14ac:dyDescent="0.2">
      <c r="A827" s="17"/>
      <c r="B827" s="6"/>
      <c r="C827" s="32"/>
      <c r="D827" s="32"/>
      <c r="E827" s="17"/>
      <c r="P827" s="11"/>
      <c r="Q827" s="2"/>
    </row>
    <row r="828" spans="1:17" x14ac:dyDescent="0.2">
      <c r="A828" s="17"/>
      <c r="B828" s="6"/>
      <c r="C828" s="32"/>
      <c r="D828" s="32"/>
      <c r="E828" s="17"/>
      <c r="P828" s="11"/>
      <c r="Q828" s="2"/>
    </row>
    <row r="829" spans="1:17" x14ac:dyDescent="0.2">
      <c r="A829" s="17"/>
      <c r="B829" s="6"/>
      <c r="C829" s="32"/>
      <c r="D829" s="32"/>
      <c r="E829" s="17"/>
      <c r="P829" s="11"/>
      <c r="Q829" s="2"/>
    </row>
    <row r="830" spans="1:17" x14ac:dyDescent="0.2">
      <c r="A830" s="17"/>
      <c r="B830" s="6"/>
      <c r="C830" s="32"/>
      <c r="D830" s="32"/>
      <c r="E830" s="17"/>
      <c r="P830" s="11"/>
      <c r="Q830" s="2"/>
    </row>
    <row r="831" spans="1:17" x14ac:dyDescent="0.2">
      <c r="A831" s="17"/>
      <c r="B831" s="6"/>
      <c r="C831" s="32"/>
      <c r="D831" s="32"/>
      <c r="E831" s="17"/>
      <c r="P831" s="11"/>
      <c r="Q831" s="2"/>
    </row>
    <row r="832" spans="1:17" x14ac:dyDescent="0.2">
      <c r="A832" s="17"/>
      <c r="B832" s="6"/>
      <c r="C832" s="32"/>
      <c r="D832" s="32"/>
      <c r="E832" s="17"/>
      <c r="P832" s="11"/>
      <c r="Q832" s="2"/>
    </row>
    <row r="833" spans="1:17" x14ac:dyDescent="0.2">
      <c r="A833" s="17"/>
      <c r="B833" s="6"/>
      <c r="C833" s="32"/>
      <c r="D833" s="32"/>
      <c r="E833" s="17"/>
      <c r="P833" s="11"/>
      <c r="Q833" s="2"/>
    </row>
    <row r="834" spans="1:17" x14ac:dyDescent="0.2">
      <c r="A834" s="17"/>
      <c r="B834" s="6"/>
      <c r="C834" s="32"/>
      <c r="D834" s="32"/>
      <c r="E834" s="17"/>
      <c r="P834" s="11"/>
      <c r="Q834" s="2"/>
    </row>
    <row r="835" spans="1:17" x14ac:dyDescent="0.2">
      <c r="A835" s="17"/>
      <c r="B835" s="6"/>
      <c r="C835" s="32"/>
      <c r="D835" s="32"/>
      <c r="E835" s="17"/>
      <c r="P835" s="11"/>
      <c r="Q835" s="2"/>
    </row>
    <row r="836" spans="1:17" x14ac:dyDescent="0.2">
      <c r="A836" s="17"/>
      <c r="B836" s="6"/>
      <c r="C836" s="32"/>
      <c r="D836" s="32"/>
      <c r="E836" s="17"/>
      <c r="P836" s="11"/>
      <c r="Q836" s="2"/>
    </row>
    <row r="837" spans="1:17" x14ac:dyDescent="0.2">
      <c r="A837" s="17"/>
      <c r="B837" s="6"/>
      <c r="C837" s="32"/>
      <c r="D837" s="32"/>
      <c r="E837" s="17"/>
      <c r="P837" s="11"/>
      <c r="Q837" s="2"/>
    </row>
    <row r="838" spans="1:17" x14ac:dyDescent="0.2">
      <c r="A838" s="17"/>
      <c r="B838" s="6"/>
      <c r="C838" s="32"/>
      <c r="D838" s="32"/>
      <c r="E838" s="17"/>
      <c r="P838" s="11"/>
      <c r="Q838" s="2"/>
    </row>
    <row r="839" spans="1:17" x14ac:dyDescent="0.2">
      <c r="A839" s="17"/>
      <c r="B839" s="6"/>
      <c r="C839" s="32"/>
      <c r="D839" s="32"/>
      <c r="E839" s="17"/>
      <c r="P839" s="11"/>
      <c r="Q839" s="2"/>
    </row>
    <row r="840" spans="1:17" x14ac:dyDescent="0.2">
      <c r="A840" s="17"/>
      <c r="B840" s="6"/>
      <c r="C840" s="32"/>
      <c r="D840" s="32"/>
      <c r="E840" s="17"/>
      <c r="P840" s="11"/>
      <c r="Q840" s="2"/>
    </row>
    <row r="841" spans="1:17" x14ac:dyDescent="0.2">
      <c r="A841" s="17"/>
      <c r="B841" s="6"/>
      <c r="C841" s="32"/>
      <c r="D841" s="32"/>
      <c r="E841" s="17"/>
      <c r="P841" s="11"/>
      <c r="Q841" s="2"/>
    </row>
    <row r="842" spans="1:17" x14ac:dyDescent="0.2">
      <c r="A842" s="17"/>
      <c r="B842" s="6"/>
      <c r="C842" s="32"/>
      <c r="D842" s="32"/>
      <c r="E842" s="17"/>
      <c r="P842" s="11"/>
      <c r="Q842" s="2"/>
    </row>
    <row r="843" spans="1:17" x14ac:dyDescent="0.2">
      <c r="A843" s="17"/>
      <c r="B843" s="6"/>
      <c r="C843" s="32"/>
      <c r="D843" s="32"/>
      <c r="E843" s="17"/>
      <c r="P843" s="11"/>
      <c r="Q843" s="2"/>
    </row>
    <row r="844" spans="1:17" x14ac:dyDescent="0.2">
      <c r="A844" s="17"/>
      <c r="B844" s="6"/>
      <c r="C844" s="32"/>
      <c r="D844" s="32"/>
      <c r="E844" s="17"/>
      <c r="P844" s="11"/>
      <c r="Q844" s="2"/>
    </row>
    <row r="845" spans="1:17" x14ac:dyDescent="0.2">
      <c r="A845" s="17"/>
      <c r="B845" s="6"/>
      <c r="C845" s="32"/>
      <c r="D845" s="32"/>
      <c r="E845" s="17"/>
      <c r="P845" s="11"/>
      <c r="Q845" s="2"/>
    </row>
    <row r="846" spans="1:17" x14ac:dyDescent="0.2">
      <c r="A846" s="17"/>
      <c r="B846" s="6"/>
      <c r="C846" s="32"/>
      <c r="D846" s="32"/>
      <c r="E846" s="17"/>
      <c r="P846" s="11"/>
      <c r="Q846" s="2"/>
    </row>
    <row r="847" spans="1:17" x14ac:dyDescent="0.2">
      <c r="A847" s="17"/>
      <c r="B847" s="6"/>
      <c r="C847" s="32"/>
      <c r="D847" s="32"/>
      <c r="E847" s="17"/>
      <c r="P847" s="11"/>
      <c r="Q847" s="2"/>
    </row>
    <row r="848" spans="1:17" x14ac:dyDescent="0.2">
      <c r="A848" s="17"/>
      <c r="B848" s="6"/>
      <c r="C848" s="32"/>
      <c r="D848" s="32"/>
      <c r="E848" s="17"/>
      <c r="P848" s="11"/>
      <c r="Q848" s="2"/>
    </row>
    <row r="849" spans="1:17" x14ac:dyDescent="0.2">
      <c r="A849" s="17"/>
      <c r="B849" s="6"/>
      <c r="C849" s="32"/>
      <c r="D849" s="32"/>
      <c r="E849" s="17"/>
      <c r="P849" s="11"/>
      <c r="Q849" s="2"/>
    </row>
    <row r="850" spans="1:17" x14ac:dyDescent="0.2">
      <c r="A850" s="17"/>
      <c r="B850" s="6"/>
      <c r="C850" s="32"/>
      <c r="D850" s="32"/>
      <c r="E850" s="17"/>
      <c r="P850" s="11"/>
      <c r="Q850" s="2"/>
    </row>
    <row r="851" spans="1:17" x14ac:dyDescent="0.2">
      <c r="A851" s="17"/>
      <c r="B851" s="6"/>
      <c r="C851" s="32"/>
      <c r="D851" s="32"/>
      <c r="E851" s="17"/>
      <c r="P851" s="11"/>
      <c r="Q851" s="2"/>
    </row>
    <row r="852" spans="1:17" x14ac:dyDescent="0.2">
      <c r="A852" s="17"/>
      <c r="B852" s="6"/>
      <c r="C852" s="32"/>
      <c r="D852" s="32"/>
      <c r="E852" s="17"/>
      <c r="P852" s="11"/>
      <c r="Q852" s="2"/>
    </row>
    <row r="853" spans="1:17" x14ac:dyDescent="0.2">
      <c r="A853" s="17"/>
      <c r="B853" s="6"/>
      <c r="C853" s="32"/>
      <c r="D853" s="32"/>
      <c r="E853" s="17"/>
      <c r="P853" s="11"/>
      <c r="Q853" s="2"/>
    </row>
    <row r="854" spans="1:17" x14ac:dyDescent="0.2">
      <c r="A854" s="17"/>
      <c r="B854" s="6"/>
      <c r="C854" s="32"/>
      <c r="D854" s="32"/>
      <c r="E854" s="17"/>
      <c r="P854" s="11"/>
      <c r="Q854" s="2"/>
    </row>
    <row r="855" spans="1:17" x14ac:dyDescent="0.2">
      <c r="A855" s="17"/>
      <c r="B855" s="6"/>
      <c r="C855" s="32"/>
      <c r="D855" s="32"/>
      <c r="E855" s="17"/>
      <c r="P855" s="11"/>
      <c r="Q855" s="2"/>
    </row>
    <row r="856" spans="1:17" x14ac:dyDescent="0.2">
      <c r="A856" s="17"/>
      <c r="B856" s="6"/>
      <c r="C856" s="32"/>
      <c r="D856" s="32"/>
      <c r="E856" s="17"/>
      <c r="P856" s="11"/>
      <c r="Q856" s="2"/>
    </row>
    <row r="857" spans="1:17" x14ac:dyDescent="0.2">
      <c r="A857" s="17"/>
      <c r="B857" s="6"/>
      <c r="C857" s="32"/>
      <c r="D857" s="32"/>
      <c r="E857" s="17"/>
      <c r="P857" s="11"/>
      <c r="Q857" s="2"/>
    </row>
    <row r="858" spans="1:17" x14ac:dyDescent="0.2">
      <c r="A858" s="17"/>
      <c r="C858" s="32"/>
      <c r="D858" s="32"/>
      <c r="E858" s="17"/>
      <c r="P858" s="11"/>
      <c r="Q858" s="2"/>
    </row>
    <row r="859" spans="1:17" x14ac:dyDescent="0.2">
      <c r="A859" s="17"/>
      <c r="C859" s="32"/>
      <c r="D859" s="32"/>
      <c r="E859" s="17"/>
      <c r="P859" s="11"/>
      <c r="Q859" s="2"/>
    </row>
    <row r="860" spans="1:17" x14ac:dyDescent="0.2">
      <c r="A860" s="17"/>
      <c r="C860" s="32"/>
      <c r="D860" s="32"/>
      <c r="E860" s="17"/>
      <c r="P860" s="11"/>
      <c r="Q860" s="2"/>
    </row>
    <row r="861" spans="1:17" x14ac:dyDescent="0.2">
      <c r="A861" s="17"/>
      <c r="C861" s="32"/>
      <c r="D861" s="32"/>
      <c r="E861" s="17"/>
      <c r="P861" s="11"/>
      <c r="Q861" s="2"/>
    </row>
    <row r="862" spans="1:17" x14ac:dyDescent="0.2">
      <c r="A862" s="17"/>
      <c r="C862" s="32"/>
      <c r="D862" s="32"/>
      <c r="E862" s="17"/>
      <c r="P862" s="11"/>
      <c r="Q862" s="2"/>
    </row>
    <row r="863" spans="1:17" x14ac:dyDescent="0.2">
      <c r="A863" s="17"/>
      <c r="C863" s="32"/>
      <c r="D863" s="32"/>
      <c r="E863" s="17"/>
      <c r="P863" s="11"/>
      <c r="Q863" s="2"/>
    </row>
    <row r="864" spans="1:17" x14ac:dyDescent="0.2">
      <c r="A864" s="17"/>
      <c r="C864" s="32"/>
      <c r="D864" s="32"/>
      <c r="E864" s="17"/>
      <c r="P864" s="11"/>
      <c r="Q864" s="2"/>
    </row>
    <row r="865" spans="1:17" x14ac:dyDescent="0.2">
      <c r="A865" s="17"/>
      <c r="C865" s="32"/>
      <c r="D865" s="32"/>
      <c r="E865" s="17"/>
      <c r="P865" s="11"/>
      <c r="Q865" s="2"/>
    </row>
    <row r="866" spans="1:17" x14ac:dyDescent="0.2">
      <c r="A866" s="17"/>
      <c r="C866" s="32"/>
      <c r="D866" s="32"/>
      <c r="E866" s="17"/>
      <c r="P866" s="11"/>
      <c r="Q866" s="2"/>
    </row>
    <row r="867" spans="1:17" x14ac:dyDescent="0.2">
      <c r="A867" s="17"/>
      <c r="C867" s="32"/>
      <c r="D867" s="32"/>
      <c r="E867" s="17"/>
      <c r="P867" s="11"/>
      <c r="Q867" s="2"/>
    </row>
    <row r="868" spans="1:17" x14ac:dyDescent="0.2">
      <c r="A868" s="17"/>
      <c r="C868" s="32"/>
      <c r="D868" s="32"/>
      <c r="E868" s="17"/>
      <c r="P868" s="11"/>
      <c r="Q868" s="2"/>
    </row>
    <row r="869" spans="1:17" x14ac:dyDescent="0.2">
      <c r="A869" s="17"/>
      <c r="C869" s="32"/>
      <c r="D869" s="32"/>
      <c r="E869" s="17"/>
      <c r="P869" s="11"/>
      <c r="Q869" s="2"/>
    </row>
    <row r="870" spans="1:17" x14ac:dyDescent="0.2">
      <c r="A870" s="17"/>
      <c r="C870" s="32"/>
      <c r="D870" s="32"/>
      <c r="E870" s="17"/>
      <c r="P870" s="11"/>
      <c r="Q870" s="2"/>
    </row>
    <row r="871" spans="1:17" x14ac:dyDescent="0.2">
      <c r="A871" s="17"/>
      <c r="C871" s="32"/>
      <c r="D871" s="32"/>
      <c r="E871" s="17"/>
      <c r="P871" s="11"/>
      <c r="Q871" s="2"/>
    </row>
    <row r="872" spans="1:17" x14ac:dyDescent="0.2">
      <c r="A872" s="17"/>
      <c r="C872" s="32"/>
      <c r="D872" s="32"/>
      <c r="E872" s="17"/>
      <c r="P872" s="11"/>
      <c r="Q872" s="2"/>
    </row>
    <row r="873" spans="1:17" x14ac:dyDescent="0.2">
      <c r="A873" s="17"/>
      <c r="C873" s="32"/>
      <c r="D873" s="32"/>
      <c r="E873" s="17"/>
      <c r="P873" s="11"/>
      <c r="Q873" s="2"/>
    </row>
    <row r="874" spans="1:17" x14ac:dyDescent="0.2">
      <c r="A874" s="17"/>
      <c r="C874" s="32"/>
      <c r="D874" s="32"/>
      <c r="E874" s="17"/>
      <c r="P874" s="11"/>
      <c r="Q874" s="2"/>
    </row>
    <row r="875" spans="1:17" x14ac:dyDescent="0.2">
      <c r="A875" s="17"/>
      <c r="C875" s="32"/>
      <c r="D875" s="32"/>
      <c r="E875" s="17"/>
      <c r="P875" s="11"/>
      <c r="Q875" s="2"/>
    </row>
    <row r="876" spans="1:17" x14ac:dyDescent="0.2">
      <c r="A876" s="17"/>
      <c r="C876" s="32"/>
      <c r="D876" s="32"/>
      <c r="E876" s="17"/>
      <c r="P876" s="11"/>
      <c r="Q876" s="2"/>
    </row>
    <row r="877" spans="1:17" x14ac:dyDescent="0.2">
      <c r="A877" s="17"/>
      <c r="C877" s="32"/>
      <c r="D877" s="32"/>
      <c r="E877" s="17"/>
      <c r="P877" s="11"/>
      <c r="Q877" s="2"/>
    </row>
    <row r="878" spans="1:17" x14ac:dyDescent="0.2">
      <c r="A878" s="17"/>
      <c r="C878" s="32"/>
      <c r="D878" s="32"/>
      <c r="E878" s="17"/>
      <c r="P878" s="11"/>
      <c r="Q878" s="2"/>
    </row>
    <row r="879" spans="1:17" x14ac:dyDescent="0.2">
      <c r="A879" s="17"/>
      <c r="C879" s="32"/>
      <c r="D879" s="32"/>
      <c r="E879" s="17"/>
      <c r="P879" s="11"/>
      <c r="Q879" s="2"/>
    </row>
    <row r="880" spans="1:17" x14ac:dyDescent="0.2">
      <c r="A880" s="17"/>
      <c r="C880" s="32"/>
      <c r="D880" s="32"/>
      <c r="E880" s="17"/>
      <c r="P880" s="11"/>
      <c r="Q880" s="2"/>
    </row>
    <row r="881" spans="1:17" x14ac:dyDescent="0.2">
      <c r="A881" s="17"/>
      <c r="C881" s="32"/>
      <c r="D881" s="32"/>
      <c r="E881" s="17"/>
      <c r="P881" s="11"/>
      <c r="Q881" s="2"/>
    </row>
    <row r="882" spans="1:17" x14ac:dyDescent="0.2">
      <c r="A882" s="17"/>
      <c r="C882" s="32"/>
      <c r="D882" s="32"/>
      <c r="E882" s="17"/>
      <c r="P882" s="11"/>
      <c r="Q882" s="2"/>
    </row>
    <row r="883" spans="1:17" x14ac:dyDescent="0.2">
      <c r="A883" s="17"/>
      <c r="C883" s="32"/>
      <c r="D883" s="32"/>
      <c r="E883" s="17"/>
      <c r="P883" s="11"/>
      <c r="Q883" s="2"/>
    </row>
    <row r="884" spans="1:17" x14ac:dyDescent="0.2">
      <c r="A884" s="17"/>
      <c r="C884" s="32"/>
      <c r="D884" s="32"/>
      <c r="E884" s="17"/>
      <c r="P884" s="11"/>
      <c r="Q884" s="2"/>
    </row>
    <row r="885" spans="1:17" x14ac:dyDescent="0.2">
      <c r="A885" s="17"/>
      <c r="C885" s="32"/>
      <c r="D885" s="32"/>
      <c r="E885" s="17"/>
      <c r="P885" s="11"/>
      <c r="Q885" s="2"/>
    </row>
    <row r="886" spans="1:17" x14ac:dyDescent="0.2">
      <c r="A886" s="17"/>
      <c r="C886" s="32"/>
      <c r="D886" s="32"/>
      <c r="E886" s="17"/>
      <c r="P886" s="11"/>
      <c r="Q886" s="2"/>
    </row>
    <row r="887" spans="1:17" x14ac:dyDescent="0.2">
      <c r="A887" s="17"/>
      <c r="C887" s="32"/>
      <c r="D887" s="32"/>
      <c r="E887" s="17"/>
      <c r="P887" s="11"/>
      <c r="Q887" s="2"/>
    </row>
    <row r="888" spans="1:17" x14ac:dyDescent="0.2">
      <c r="A888" s="17"/>
      <c r="C888" s="32"/>
      <c r="D888" s="32"/>
      <c r="E888" s="17"/>
      <c r="P888" s="11"/>
      <c r="Q888" s="2"/>
    </row>
    <row r="889" spans="1:17" x14ac:dyDescent="0.2">
      <c r="A889" s="17"/>
      <c r="C889" s="32"/>
      <c r="D889" s="32"/>
      <c r="E889" s="17"/>
      <c r="P889" s="11"/>
      <c r="Q889" s="2"/>
    </row>
    <row r="890" spans="1:17" x14ac:dyDescent="0.2">
      <c r="A890" s="17"/>
      <c r="C890" s="32"/>
      <c r="D890" s="32"/>
      <c r="E890" s="17"/>
      <c r="P890" s="11"/>
      <c r="Q890" s="2"/>
    </row>
    <row r="891" spans="1:17" x14ac:dyDescent="0.2">
      <c r="A891" s="17"/>
      <c r="C891" s="32"/>
      <c r="D891" s="32"/>
      <c r="E891" s="17"/>
      <c r="P891" s="11"/>
      <c r="Q891" s="2"/>
    </row>
    <row r="892" spans="1:17" x14ac:dyDescent="0.2">
      <c r="A892" s="17"/>
      <c r="C892" s="32"/>
      <c r="D892" s="32"/>
      <c r="E892" s="17"/>
      <c r="P892" s="11"/>
      <c r="Q892" s="2"/>
    </row>
    <row r="893" spans="1:17" x14ac:dyDescent="0.2">
      <c r="A893" s="17"/>
      <c r="C893" s="32"/>
      <c r="D893" s="32"/>
      <c r="E893" s="17"/>
      <c r="P893" s="11"/>
      <c r="Q893" s="2"/>
    </row>
    <row r="894" spans="1:17" x14ac:dyDescent="0.2">
      <c r="A894" s="17"/>
      <c r="C894" s="32"/>
      <c r="D894" s="32"/>
      <c r="E894" s="17"/>
      <c r="P894" s="11"/>
      <c r="Q894" s="2"/>
    </row>
    <row r="895" spans="1:17" x14ac:dyDescent="0.2">
      <c r="A895" s="17"/>
      <c r="C895" s="32"/>
      <c r="D895" s="32"/>
      <c r="E895" s="17"/>
      <c r="P895" s="11"/>
      <c r="Q895" s="2"/>
    </row>
    <row r="896" spans="1:17" x14ac:dyDescent="0.2">
      <c r="A896" s="17"/>
      <c r="C896" s="32"/>
      <c r="D896" s="32"/>
      <c r="E896" s="17"/>
      <c r="P896" s="11"/>
      <c r="Q896" s="2"/>
    </row>
    <row r="897" spans="1:17" x14ac:dyDescent="0.2">
      <c r="A897" s="17"/>
      <c r="C897" s="32"/>
      <c r="D897" s="32"/>
      <c r="E897" s="17"/>
      <c r="P897" s="11"/>
      <c r="Q897" s="2"/>
    </row>
    <row r="898" spans="1:17" x14ac:dyDescent="0.2">
      <c r="A898" s="17"/>
      <c r="C898" s="32"/>
      <c r="D898" s="32"/>
      <c r="E898" s="17"/>
      <c r="P898" s="11"/>
      <c r="Q898" s="2"/>
    </row>
    <row r="899" spans="1:17" x14ac:dyDescent="0.2">
      <c r="A899" s="17"/>
      <c r="C899" s="32"/>
      <c r="D899" s="32"/>
      <c r="E899" s="17"/>
      <c r="P899" s="11"/>
      <c r="Q899" s="2"/>
    </row>
    <row r="900" spans="1:17" x14ac:dyDescent="0.2">
      <c r="A900" s="17"/>
      <c r="C900" s="32"/>
      <c r="D900" s="32"/>
      <c r="E900" s="17"/>
      <c r="P900" s="11"/>
      <c r="Q900" s="2"/>
    </row>
    <row r="901" spans="1:17" x14ac:dyDescent="0.2">
      <c r="A901" s="17"/>
      <c r="C901" s="32"/>
      <c r="D901" s="32"/>
      <c r="E901" s="17"/>
      <c r="P901" s="11"/>
      <c r="Q901" s="2"/>
    </row>
    <row r="902" spans="1:17" x14ac:dyDescent="0.2">
      <c r="A902" s="17"/>
      <c r="C902" s="32"/>
      <c r="D902" s="32"/>
      <c r="E902" s="17"/>
      <c r="P902" s="11"/>
      <c r="Q902" s="2"/>
    </row>
    <row r="903" spans="1:17" x14ac:dyDescent="0.2">
      <c r="A903" s="17"/>
      <c r="C903" s="32"/>
      <c r="D903" s="32"/>
      <c r="E903" s="17"/>
      <c r="P903" s="11"/>
      <c r="Q903" s="2"/>
    </row>
    <row r="904" spans="1:17" x14ac:dyDescent="0.2">
      <c r="A904" s="17"/>
      <c r="C904" s="32"/>
      <c r="D904" s="32"/>
      <c r="E904" s="17"/>
      <c r="P904" s="11"/>
      <c r="Q904" s="2"/>
    </row>
    <row r="905" spans="1:17" x14ac:dyDescent="0.2">
      <c r="A905" s="17"/>
      <c r="C905" s="32"/>
      <c r="D905" s="32"/>
      <c r="E905" s="17"/>
      <c r="P905" s="11"/>
      <c r="Q905" s="2"/>
    </row>
    <row r="906" spans="1:17" x14ac:dyDescent="0.2">
      <c r="A906" s="17"/>
      <c r="C906" s="32"/>
      <c r="D906" s="32"/>
      <c r="E906" s="17"/>
      <c r="P906" s="11"/>
      <c r="Q906" s="2"/>
    </row>
    <row r="907" spans="1:17" x14ac:dyDescent="0.2">
      <c r="A907" s="17"/>
      <c r="C907" s="32"/>
      <c r="D907" s="32"/>
      <c r="E907" s="17"/>
      <c r="P907" s="11"/>
      <c r="Q907" s="2"/>
    </row>
    <row r="908" spans="1:17" x14ac:dyDescent="0.2">
      <c r="A908" s="17"/>
      <c r="C908" s="32"/>
      <c r="D908" s="32"/>
      <c r="E908" s="17"/>
      <c r="P908" s="11"/>
      <c r="Q908" s="2"/>
    </row>
    <row r="909" spans="1:17" x14ac:dyDescent="0.2">
      <c r="A909" s="17"/>
      <c r="C909" s="32"/>
      <c r="D909" s="32"/>
      <c r="E909" s="17"/>
      <c r="P909" s="11"/>
      <c r="Q909" s="2"/>
    </row>
    <row r="910" spans="1:17" x14ac:dyDescent="0.2">
      <c r="A910" s="17"/>
      <c r="C910" s="32"/>
      <c r="D910" s="32"/>
      <c r="E910" s="17"/>
      <c r="P910" s="11"/>
      <c r="Q910" s="2"/>
    </row>
    <row r="911" spans="1:17" x14ac:dyDescent="0.2">
      <c r="A911" s="17"/>
      <c r="C911" s="32"/>
      <c r="D911" s="32"/>
      <c r="E911" s="17"/>
      <c r="P911" s="11"/>
      <c r="Q911" s="2"/>
    </row>
    <row r="912" spans="1:17" x14ac:dyDescent="0.2">
      <c r="A912" s="17"/>
      <c r="C912" s="32"/>
      <c r="D912" s="32"/>
      <c r="E912" s="17"/>
      <c r="P912" s="11"/>
      <c r="Q912" s="2"/>
    </row>
    <row r="913" spans="1:17" x14ac:dyDescent="0.2">
      <c r="A913" s="17"/>
      <c r="C913" s="32"/>
      <c r="D913" s="32"/>
      <c r="E913" s="17"/>
      <c r="P913" s="11"/>
      <c r="Q913" s="2"/>
    </row>
    <row r="914" spans="1:17" x14ac:dyDescent="0.2">
      <c r="A914" s="17"/>
      <c r="C914" s="32"/>
      <c r="D914" s="32"/>
      <c r="E914" s="17"/>
      <c r="P914" s="11"/>
      <c r="Q914" s="2"/>
    </row>
    <row r="915" spans="1:17" x14ac:dyDescent="0.2">
      <c r="A915" s="17"/>
      <c r="C915" s="32"/>
      <c r="D915" s="32"/>
      <c r="E915" s="17"/>
      <c r="P915" s="11"/>
      <c r="Q915" s="2"/>
    </row>
    <row r="916" spans="1:17" x14ac:dyDescent="0.2">
      <c r="A916" s="17"/>
      <c r="C916" s="32"/>
      <c r="D916" s="32"/>
      <c r="E916" s="17"/>
      <c r="P916" s="11"/>
      <c r="Q916" s="2"/>
    </row>
    <row r="917" spans="1:17" x14ac:dyDescent="0.2">
      <c r="A917" s="17"/>
      <c r="C917" s="32"/>
      <c r="D917" s="32"/>
      <c r="E917" s="17"/>
      <c r="P917" s="11"/>
      <c r="Q917" s="2"/>
    </row>
    <row r="918" spans="1:17" x14ac:dyDescent="0.2">
      <c r="A918" s="17"/>
      <c r="C918" s="32"/>
      <c r="D918" s="32"/>
      <c r="E918" s="17"/>
      <c r="P918" s="11"/>
      <c r="Q918" s="2"/>
    </row>
    <row r="919" spans="1:17" x14ac:dyDescent="0.2">
      <c r="A919" s="17"/>
      <c r="C919" s="32"/>
      <c r="D919" s="32"/>
      <c r="E919" s="17"/>
      <c r="P919" s="11"/>
      <c r="Q919" s="2"/>
    </row>
    <row r="920" spans="1:17" x14ac:dyDescent="0.2">
      <c r="A920" s="17"/>
      <c r="C920" s="32"/>
      <c r="D920" s="32"/>
      <c r="E920" s="17"/>
      <c r="P920" s="11"/>
      <c r="Q920" s="2"/>
    </row>
    <row r="921" spans="1:17" x14ac:dyDescent="0.2">
      <c r="A921" s="17"/>
      <c r="C921" s="32"/>
      <c r="D921" s="32"/>
      <c r="E921" s="17"/>
      <c r="P921" s="11"/>
      <c r="Q921" s="2"/>
    </row>
    <row r="922" spans="1:17" x14ac:dyDescent="0.2">
      <c r="A922" s="17"/>
      <c r="C922" s="32"/>
      <c r="D922" s="32"/>
      <c r="E922" s="17"/>
      <c r="P922" s="11"/>
      <c r="Q922" s="2"/>
    </row>
    <row r="923" spans="1:17" x14ac:dyDescent="0.2">
      <c r="A923" s="17"/>
      <c r="C923" s="32"/>
      <c r="D923" s="32"/>
      <c r="E923" s="17"/>
      <c r="P923" s="11"/>
      <c r="Q923" s="2"/>
    </row>
    <row r="924" spans="1:17" x14ac:dyDescent="0.2">
      <c r="A924" s="17"/>
      <c r="C924" s="32"/>
      <c r="D924" s="32"/>
      <c r="E924" s="17"/>
      <c r="P924" s="11"/>
      <c r="Q924" s="2"/>
    </row>
    <row r="925" spans="1:17" x14ac:dyDescent="0.2">
      <c r="A925" s="17"/>
      <c r="C925" s="32"/>
      <c r="D925" s="32"/>
      <c r="E925" s="17"/>
      <c r="P925" s="11"/>
      <c r="Q925" s="2"/>
    </row>
    <row r="926" spans="1:17" x14ac:dyDescent="0.2">
      <c r="A926" s="17"/>
      <c r="C926" s="32"/>
      <c r="D926" s="32"/>
      <c r="E926" s="17"/>
      <c r="P926" s="11"/>
      <c r="Q926" s="2"/>
    </row>
    <row r="927" spans="1:17" x14ac:dyDescent="0.2">
      <c r="A927" s="17"/>
      <c r="C927" s="32"/>
      <c r="D927" s="32"/>
    </row>
    <row r="928" spans="1:17" x14ac:dyDescent="0.2">
      <c r="A928" s="17"/>
      <c r="C928" s="32"/>
      <c r="D928" s="32"/>
    </row>
    <row r="929" spans="1:4" x14ac:dyDescent="0.2">
      <c r="A929" s="17"/>
      <c r="C929" s="32"/>
      <c r="D929" s="32"/>
    </row>
    <row r="930" spans="1:4" x14ac:dyDescent="0.2">
      <c r="A930" s="17"/>
      <c r="C930" s="32"/>
      <c r="D930" s="32"/>
    </row>
    <row r="931" spans="1:4" x14ac:dyDescent="0.2">
      <c r="A931" s="17"/>
      <c r="C931" s="32"/>
      <c r="D931" s="32"/>
    </row>
    <row r="932" spans="1:4" x14ac:dyDescent="0.2">
      <c r="A932" s="17"/>
      <c r="C932" s="32"/>
      <c r="D932" s="32"/>
    </row>
    <row r="933" spans="1:4" x14ac:dyDescent="0.2">
      <c r="A933" s="17"/>
      <c r="C933" s="32"/>
      <c r="D933" s="32"/>
    </row>
    <row r="934" spans="1:4" x14ac:dyDescent="0.2">
      <c r="A934" s="17"/>
      <c r="C934" s="32"/>
      <c r="D934" s="32"/>
    </row>
    <row r="935" spans="1:4" x14ac:dyDescent="0.2">
      <c r="A935" s="17"/>
      <c r="C935" s="32"/>
      <c r="D935" s="32"/>
    </row>
    <row r="936" spans="1:4" x14ac:dyDescent="0.2">
      <c r="A936" s="17"/>
      <c r="C936" s="32"/>
      <c r="D936" s="32"/>
    </row>
    <row r="937" spans="1:4" x14ac:dyDescent="0.2">
      <c r="A937" s="17"/>
      <c r="C937" s="32"/>
      <c r="D937" s="32"/>
    </row>
    <row r="938" spans="1:4" x14ac:dyDescent="0.2">
      <c r="A938" s="17"/>
      <c r="C938" s="32"/>
      <c r="D938" s="32"/>
    </row>
    <row r="939" spans="1:4" x14ac:dyDescent="0.2">
      <c r="A939" s="17"/>
      <c r="C939" s="32"/>
      <c r="D939" s="32"/>
    </row>
    <row r="940" spans="1:4" x14ac:dyDescent="0.2">
      <c r="A940" s="17"/>
      <c r="C940" s="32"/>
      <c r="D940" s="32"/>
    </row>
    <row r="941" spans="1:4" x14ac:dyDescent="0.2">
      <c r="A941" s="17"/>
      <c r="C941" s="32"/>
      <c r="D941" s="32"/>
    </row>
    <row r="942" spans="1:4" x14ac:dyDescent="0.2">
      <c r="A942" s="17"/>
      <c r="C942" s="32"/>
      <c r="D942" s="32"/>
    </row>
    <row r="943" spans="1:4" x14ac:dyDescent="0.2">
      <c r="A943" s="17"/>
      <c r="C943" s="32"/>
      <c r="D943" s="32"/>
    </row>
    <row r="944" spans="1:4" x14ac:dyDescent="0.2">
      <c r="A944" s="17"/>
      <c r="C944" s="32"/>
      <c r="D944" s="32"/>
    </row>
    <row r="945" spans="1:4" x14ac:dyDescent="0.2">
      <c r="A945" s="17"/>
      <c r="C945" s="32"/>
      <c r="D945" s="32"/>
    </row>
    <row r="946" spans="1:4" x14ac:dyDescent="0.2">
      <c r="A946" s="17"/>
      <c r="C946" s="32"/>
      <c r="D946" s="32"/>
    </row>
    <row r="947" spans="1:4" x14ac:dyDescent="0.2">
      <c r="A947" s="17"/>
      <c r="C947" s="32"/>
      <c r="D947" s="32"/>
    </row>
    <row r="948" spans="1:4" x14ac:dyDescent="0.2">
      <c r="A948" s="17"/>
      <c r="C948" s="32"/>
      <c r="D948" s="32"/>
    </row>
    <row r="949" spans="1:4" x14ac:dyDescent="0.2">
      <c r="A949" s="17"/>
      <c r="C949" s="32"/>
      <c r="D949" s="32"/>
    </row>
    <row r="950" spans="1:4" x14ac:dyDescent="0.2">
      <c r="A950" s="17"/>
      <c r="C950" s="32"/>
      <c r="D950" s="32"/>
    </row>
    <row r="951" spans="1:4" x14ac:dyDescent="0.2">
      <c r="A951" s="17"/>
      <c r="C951" s="32"/>
      <c r="D951" s="32"/>
    </row>
    <row r="952" spans="1:4" x14ac:dyDescent="0.2">
      <c r="A952" s="17"/>
      <c r="C952" s="32"/>
      <c r="D952" s="32"/>
    </row>
    <row r="953" spans="1:4" x14ac:dyDescent="0.2">
      <c r="A953" s="17"/>
      <c r="C953" s="32"/>
      <c r="D953" s="32"/>
    </row>
    <row r="954" spans="1:4" x14ac:dyDescent="0.2">
      <c r="A954" s="17"/>
      <c r="C954" s="32"/>
      <c r="D954" s="32"/>
    </row>
    <row r="955" spans="1:4" x14ac:dyDescent="0.2">
      <c r="A955" s="17"/>
      <c r="C955" s="32"/>
      <c r="D955" s="32"/>
    </row>
    <row r="956" spans="1:4" x14ac:dyDescent="0.2">
      <c r="A956" s="17"/>
      <c r="C956" s="32"/>
      <c r="D956" s="32"/>
    </row>
    <row r="957" spans="1:4" x14ac:dyDescent="0.2">
      <c r="A957" s="17"/>
      <c r="C957" s="32"/>
      <c r="D957" s="32"/>
    </row>
    <row r="958" spans="1:4" x14ac:dyDescent="0.2">
      <c r="A958" s="17"/>
      <c r="C958" s="32"/>
      <c r="D958" s="32"/>
    </row>
    <row r="959" spans="1:4" x14ac:dyDescent="0.2">
      <c r="A959" s="17"/>
      <c r="C959" s="32"/>
      <c r="D959" s="32"/>
    </row>
    <row r="960" spans="1:4" x14ac:dyDescent="0.2">
      <c r="A960" s="17"/>
      <c r="C960" s="32"/>
      <c r="D960" s="32"/>
    </row>
    <row r="961" spans="1:4" x14ac:dyDescent="0.2">
      <c r="A961" s="17"/>
      <c r="C961" s="32"/>
      <c r="D961" s="32"/>
    </row>
    <row r="962" spans="1:4" x14ac:dyDescent="0.2">
      <c r="A962" s="17"/>
      <c r="C962" s="32"/>
      <c r="D962" s="32"/>
    </row>
    <row r="963" spans="1:4" x14ac:dyDescent="0.2">
      <c r="A963" s="17"/>
      <c r="C963" s="32"/>
      <c r="D963" s="32"/>
    </row>
    <row r="964" spans="1:4" x14ac:dyDescent="0.2">
      <c r="A964" s="17"/>
      <c r="C964" s="32"/>
      <c r="D964" s="32"/>
    </row>
    <row r="965" spans="1:4" x14ac:dyDescent="0.2">
      <c r="A965" s="17"/>
      <c r="C965" s="32"/>
      <c r="D965" s="32"/>
    </row>
    <row r="966" spans="1:4" x14ac:dyDescent="0.2">
      <c r="A966" s="17"/>
      <c r="C966" s="32"/>
      <c r="D966" s="32"/>
    </row>
    <row r="967" spans="1:4" x14ac:dyDescent="0.2">
      <c r="A967" s="17"/>
      <c r="C967" s="32"/>
      <c r="D967" s="32"/>
    </row>
    <row r="968" spans="1:4" x14ac:dyDescent="0.2">
      <c r="A968" s="17"/>
      <c r="C968" s="32"/>
      <c r="D968" s="32"/>
    </row>
    <row r="969" spans="1:4" x14ac:dyDescent="0.2">
      <c r="A969" s="17"/>
      <c r="C969" s="32"/>
      <c r="D969" s="32"/>
    </row>
    <row r="970" spans="1:4" x14ac:dyDescent="0.2">
      <c r="A970" s="17"/>
      <c r="C970" s="32"/>
      <c r="D970" s="32"/>
    </row>
    <row r="971" spans="1:4" x14ac:dyDescent="0.2">
      <c r="A971" s="17"/>
      <c r="C971" s="32"/>
      <c r="D971" s="32"/>
    </row>
    <row r="972" spans="1:4" x14ac:dyDescent="0.2">
      <c r="A972" s="17"/>
      <c r="C972" s="32"/>
      <c r="D972" s="32"/>
    </row>
    <row r="973" spans="1:4" x14ac:dyDescent="0.2">
      <c r="A973" s="17"/>
      <c r="C973" s="32"/>
      <c r="D973" s="32"/>
    </row>
    <row r="974" spans="1:4" x14ac:dyDescent="0.2">
      <c r="A974" s="17"/>
      <c r="C974" s="32"/>
      <c r="D974" s="32"/>
    </row>
    <row r="975" spans="1:4" x14ac:dyDescent="0.2">
      <c r="A975" s="17"/>
      <c r="C975" s="32"/>
      <c r="D975" s="32"/>
    </row>
    <row r="976" spans="1:4" x14ac:dyDescent="0.2">
      <c r="A976" s="17"/>
      <c r="C976" s="32"/>
      <c r="D976" s="32"/>
    </row>
    <row r="977" spans="1:4" x14ac:dyDescent="0.2">
      <c r="A977" s="17"/>
      <c r="C977" s="32"/>
      <c r="D977" s="32"/>
    </row>
    <row r="978" spans="1:4" x14ac:dyDescent="0.2">
      <c r="A978" s="17"/>
      <c r="C978" s="32"/>
      <c r="D978" s="32"/>
    </row>
    <row r="979" spans="1:4" x14ac:dyDescent="0.2">
      <c r="A979" s="17"/>
      <c r="C979" s="32"/>
      <c r="D979" s="32"/>
    </row>
    <row r="980" spans="1:4" x14ac:dyDescent="0.2">
      <c r="A980" s="17"/>
      <c r="C980" s="32"/>
      <c r="D980" s="32"/>
    </row>
    <row r="981" spans="1:4" x14ac:dyDescent="0.2">
      <c r="A981" s="17"/>
      <c r="C981" s="32"/>
      <c r="D981" s="32"/>
    </row>
    <row r="982" spans="1:4" x14ac:dyDescent="0.2">
      <c r="A982" s="17"/>
      <c r="C982" s="32"/>
      <c r="D982" s="32"/>
    </row>
    <row r="983" spans="1:4" x14ac:dyDescent="0.2">
      <c r="A983" s="17"/>
      <c r="C983" s="32"/>
      <c r="D983" s="32"/>
    </row>
    <row r="984" spans="1:4" x14ac:dyDescent="0.2">
      <c r="A984" s="17"/>
      <c r="C984" s="32"/>
      <c r="D984" s="32"/>
    </row>
    <row r="985" spans="1:4" x14ac:dyDescent="0.2">
      <c r="A985" s="17"/>
      <c r="C985" s="32"/>
      <c r="D985" s="32"/>
    </row>
    <row r="986" spans="1:4" x14ac:dyDescent="0.2">
      <c r="A986" s="17"/>
      <c r="C986" s="32"/>
      <c r="D986" s="32"/>
    </row>
    <row r="987" spans="1:4" x14ac:dyDescent="0.2">
      <c r="A987" s="17"/>
      <c r="C987" s="32"/>
      <c r="D987" s="32"/>
    </row>
    <row r="988" spans="1:4" x14ac:dyDescent="0.2">
      <c r="A988" s="17"/>
      <c r="C988" s="32"/>
      <c r="D988" s="32"/>
    </row>
    <row r="989" spans="1:4" x14ac:dyDescent="0.2">
      <c r="A989" s="17"/>
      <c r="C989" s="32"/>
      <c r="D989" s="32"/>
    </row>
    <row r="990" spans="1:4" x14ac:dyDescent="0.2">
      <c r="A990" s="17"/>
      <c r="C990" s="32"/>
      <c r="D990" s="32"/>
    </row>
    <row r="991" spans="1:4" x14ac:dyDescent="0.2">
      <c r="A991" s="17"/>
      <c r="C991" s="32"/>
      <c r="D991" s="32"/>
    </row>
    <row r="992" spans="1:4" x14ac:dyDescent="0.2">
      <c r="A992" s="17"/>
      <c r="C992" s="32"/>
      <c r="D992" s="32"/>
    </row>
    <row r="993" spans="1:4" x14ac:dyDescent="0.2">
      <c r="A993" s="17"/>
      <c r="C993" s="32"/>
      <c r="D993" s="32"/>
    </row>
    <row r="994" spans="1:4" x14ac:dyDescent="0.2">
      <c r="A994" s="17"/>
      <c r="C994" s="32"/>
      <c r="D994" s="32"/>
    </row>
    <row r="995" spans="1:4" x14ac:dyDescent="0.2">
      <c r="A995" s="17"/>
      <c r="C995" s="32"/>
      <c r="D995" s="32"/>
    </row>
    <row r="996" spans="1:4" x14ac:dyDescent="0.2">
      <c r="A996" s="17"/>
      <c r="C996" s="32"/>
      <c r="D996" s="32"/>
    </row>
    <row r="997" spans="1:4" x14ac:dyDescent="0.2">
      <c r="A997" s="17"/>
      <c r="C997" s="32"/>
      <c r="D997" s="32"/>
    </row>
    <row r="998" spans="1:4" x14ac:dyDescent="0.2">
      <c r="A998" s="17"/>
      <c r="C998" s="32"/>
      <c r="D998" s="32"/>
    </row>
    <row r="999" spans="1:4" x14ac:dyDescent="0.2">
      <c r="A999" s="17"/>
      <c r="C999" s="32"/>
      <c r="D999" s="32"/>
    </row>
    <row r="1000" spans="1:4" x14ac:dyDescent="0.2">
      <c r="A1000" s="17"/>
      <c r="C1000" s="32"/>
      <c r="D1000" s="32"/>
    </row>
    <row r="1001" spans="1:4" x14ac:dyDescent="0.2">
      <c r="A1001" s="17"/>
      <c r="C1001" s="32"/>
      <c r="D1001" s="32"/>
    </row>
    <row r="1002" spans="1:4" x14ac:dyDescent="0.2">
      <c r="A1002" s="17"/>
      <c r="C1002" s="32"/>
      <c r="D1002" s="32"/>
    </row>
    <row r="1003" spans="1:4" x14ac:dyDescent="0.2">
      <c r="A1003" s="17"/>
      <c r="C1003" s="32"/>
      <c r="D1003" s="32"/>
    </row>
    <row r="1004" spans="1:4" x14ac:dyDescent="0.2">
      <c r="A1004" s="17"/>
      <c r="C1004" s="32"/>
      <c r="D1004" s="32"/>
    </row>
    <row r="1005" spans="1:4" x14ac:dyDescent="0.2">
      <c r="A1005" s="17"/>
      <c r="C1005" s="32"/>
      <c r="D1005" s="32"/>
    </row>
    <row r="1006" spans="1:4" x14ac:dyDescent="0.2">
      <c r="A1006" s="17"/>
      <c r="C1006" s="32"/>
      <c r="D1006" s="32"/>
    </row>
    <row r="1007" spans="1:4" x14ac:dyDescent="0.2">
      <c r="A1007" s="17"/>
      <c r="C1007" s="32"/>
      <c r="D1007" s="32"/>
    </row>
    <row r="1008" spans="1:4" x14ac:dyDescent="0.2">
      <c r="A1008" s="17"/>
      <c r="C1008" s="32"/>
      <c r="D1008" s="32"/>
    </row>
    <row r="1009" spans="1:4" x14ac:dyDescent="0.2">
      <c r="A1009" s="17"/>
      <c r="C1009" s="32"/>
      <c r="D1009" s="32"/>
    </row>
    <row r="1010" spans="1:4" x14ac:dyDescent="0.2">
      <c r="A1010" s="17"/>
      <c r="C1010" s="32"/>
      <c r="D1010" s="32"/>
    </row>
    <row r="1011" spans="1:4" x14ac:dyDescent="0.2">
      <c r="A1011" s="17"/>
      <c r="C1011" s="32"/>
      <c r="D1011" s="32"/>
    </row>
    <row r="1012" spans="1:4" x14ac:dyDescent="0.2">
      <c r="A1012" s="17"/>
      <c r="C1012" s="32"/>
      <c r="D1012" s="32"/>
    </row>
    <row r="1013" spans="1:4" x14ac:dyDescent="0.2">
      <c r="A1013" s="17"/>
      <c r="C1013" s="32"/>
      <c r="D1013" s="32"/>
    </row>
    <row r="1014" spans="1:4" x14ac:dyDescent="0.2">
      <c r="A1014" s="17"/>
      <c r="C1014" s="32"/>
      <c r="D1014" s="32"/>
    </row>
    <row r="1015" spans="1:4" x14ac:dyDescent="0.2">
      <c r="A1015" s="17"/>
      <c r="C1015" s="32"/>
      <c r="D1015" s="32"/>
    </row>
    <row r="1016" spans="1:4" x14ac:dyDescent="0.2">
      <c r="A1016" s="17"/>
      <c r="C1016" s="32"/>
      <c r="D1016" s="32"/>
    </row>
    <row r="1017" spans="1:4" x14ac:dyDescent="0.2">
      <c r="A1017" s="17"/>
      <c r="C1017" s="32"/>
      <c r="D1017" s="32"/>
    </row>
    <row r="1018" spans="1:4" x14ac:dyDescent="0.2">
      <c r="A1018" s="17"/>
      <c r="C1018" s="32"/>
      <c r="D1018" s="32"/>
    </row>
    <row r="1019" spans="1:4" x14ac:dyDescent="0.2">
      <c r="A1019" s="17"/>
      <c r="C1019" s="32"/>
      <c r="D1019" s="32"/>
    </row>
    <row r="1020" spans="1:4" x14ac:dyDescent="0.2">
      <c r="A1020" s="17"/>
      <c r="C1020" s="32"/>
      <c r="D1020" s="32"/>
    </row>
    <row r="1021" spans="1:4" x14ac:dyDescent="0.2">
      <c r="A1021" s="17"/>
      <c r="C1021" s="32"/>
      <c r="D1021" s="32"/>
    </row>
    <row r="1022" spans="1:4" x14ac:dyDescent="0.2">
      <c r="A1022" s="17"/>
      <c r="C1022" s="32"/>
      <c r="D1022" s="32"/>
    </row>
    <row r="1023" spans="1:4" x14ac:dyDescent="0.2">
      <c r="A1023" s="17"/>
      <c r="C1023" s="32"/>
      <c r="D1023" s="32"/>
    </row>
    <row r="1024" spans="1:4" x14ac:dyDescent="0.2">
      <c r="A1024" s="17"/>
      <c r="C1024" s="32"/>
      <c r="D1024" s="32"/>
    </row>
    <row r="1025" spans="1:4" x14ac:dyDescent="0.2">
      <c r="A1025" s="17"/>
      <c r="C1025" s="32"/>
      <c r="D1025" s="32"/>
    </row>
    <row r="1026" spans="1:4" x14ac:dyDescent="0.2">
      <c r="A1026" s="17"/>
      <c r="C1026" s="32"/>
      <c r="D1026" s="32"/>
    </row>
    <row r="1027" spans="1:4" x14ac:dyDescent="0.2">
      <c r="A1027" s="17"/>
      <c r="C1027" s="32"/>
      <c r="D1027" s="32"/>
    </row>
    <row r="1028" spans="1:4" x14ac:dyDescent="0.2">
      <c r="A1028" s="17"/>
      <c r="C1028" s="32"/>
      <c r="D1028" s="32"/>
    </row>
    <row r="1029" spans="1:4" x14ac:dyDescent="0.2">
      <c r="A1029" s="17"/>
      <c r="C1029" s="32"/>
      <c r="D1029" s="32"/>
    </row>
    <row r="1030" spans="1:4" x14ac:dyDescent="0.2">
      <c r="A1030" s="17"/>
      <c r="C1030" s="32"/>
      <c r="D1030" s="32"/>
    </row>
    <row r="1031" spans="1:4" x14ac:dyDescent="0.2">
      <c r="A1031" s="17"/>
      <c r="C1031" s="32"/>
      <c r="D1031" s="32"/>
    </row>
    <row r="1032" spans="1:4" x14ac:dyDescent="0.2">
      <c r="A1032" s="17"/>
      <c r="C1032" s="32"/>
      <c r="D1032" s="32"/>
    </row>
    <row r="1033" spans="1:4" x14ac:dyDescent="0.2">
      <c r="A1033" s="17"/>
      <c r="C1033" s="32"/>
      <c r="D1033" s="32"/>
    </row>
    <row r="1034" spans="1:4" x14ac:dyDescent="0.2">
      <c r="A1034" s="17"/>
      <c r="C1034" s="32"/>
      <c r="D1034" s="32"/>
    </row>
    <row r="1035" spans="1:4" x14ac:dyDescent="0.2">
      <c r="A1035" s="17"/>
      <c r="C1035" s="32"/>
      <c r="D1035" s="32"/>
    </row>
    <row r="1036" spans="1:4" x14ac:dyDescent="0.2">
      <c r="A1036" s="17"/>
      <c r="C1036" s="32"/>
      <c r="D1036" s="32"/>
    </row>
    <row r="1037" spans="1:4" x14ac:dyDescent="0.2">
      <c r="A1037" s="17"/>
      <c r="C1037" s="32"/>
      <c r="D1037" s="32"/>
    </row>
    <row r="1038" spans="1:4" x14ac:dyDescent="0.2">
      <c r="A1038" s="17"/>
      <c r="C1038" s="32"/>
      <c r="D1038" s="32"/>
    </row>
    <row r="1039" spans="1:4" x14ac:dyDescent="0.2">
      <c r="A1039" s="17"/>
      <c r="C1039" s="32"/>
      <c r="D1039" s="32"/>
    </row>
    <row r="1040" spans="1:4" x14ac:dyDescent="0.2">
      <c r="A1040" s="17"/>
      <c r="C1040" s="32"/>
      <c r="D1040" s="32"/>
    </row>
    <row r="1041" spans="1:4" x14ac:dyDescent="0.2">
      <c r="A1041" s="17"/>
      <c r="C1041" s="32"/>
      <c r="D1041" s="32"/>
    </row>
    <row r="1042" spans="1:4" x14ac:dyDescent="0.2">
      <c r="A1042" s="17"/>
      <c r="C1042" s="32"/>
      <c r="D1042" s="32"/>
    </row>
    <row r="1043" spans="1:4" x14ac:dyDescent="0.2">
      <c r="A1043" s="17"/>
      <c r="C1043" s="32"/>
      <c r="D1043" s="32"/>
    </row>
    <row r="1044" spans="1:4" x14ac:dyDescent="0.2">
      <c r="A1044" s="17"/>
      <c r="C1044" s="32"/>
      <c r="D1044" s="32"/>
    </row>
    <row r="1045" spans="1:4" x14ac:dyDescent="0.2">
      <c r="A1045" s="17"/>
      <c r="C1045" s="32"/>
      <c r="D1045" s="32"/>
    </row>
    <row r="1046" spans="1:4" x14ac:dyDescent="0.2">
      <c r="A1046" s="17"/>
      <c r="C1046" s="32"/>
      <c r="D1046" s="32"/>
    </row>
    <row r="1047" spans="1:4" x14ac:dyDescent="0.2">
      <c r="A1047" s="17"/>
      <c r="C1047" s="32"/>
      <c r="D1047" s="32"/>
    </row>
    <row r="1048" spans="1:4" x14ac:dyDescent="0.2">
      <c r="A1048" s="17"/>
      <c r="C1048" s="32"/>
      <c r="D1048" s="32"/>
    </row>
    <row r="1049" spans="1:4" x14ac:dyDescent="0.2">
      <c r="A1049" s="17"/>
      <c r="C1049" s="32"/>
      <c r="D1049" s="32"/>
    </row>
    <row r="1050" spans="1:4" x14ac:dyDescent="0.2">
      <c r="A1050" s="17"/>
      <c r="C1050" s="32"/>
      <c r="D1050" s="32"/>
    </row>
    <row r="1051" spans="1:4" x14ac:dyDescent="0.2">
      <c r="A1051" s="17"/>
      <c r="C1051" s="32"/>
      <c r="D1051" s="32"/>
    </row>
    <row r="1052" spans="1:4" x14ac:dyDescent="0.2">
      <c r="A1052" s="17"/>
      <c r="C1052" s="32"/>
      <c r="D1052" s="32"/>
    </row>
    <row r="1053" spans="1:4" x14ac:dyDescent="0.2">
      <c r="A1053" s="17"/>
      <c r="C1053" s="32"/>
      <c r="D1053" s="32"/>
    </row>
    <row r="1054" spans="1:4" x14ac:dyDescent="0.2">
      <c r="A1054" s="17"/>
      <c r="C1054" s="32"/>
      <c r="D1054" s="32"/>
    </row>
    <row r="1055" spans="1:4" x14ac:dyDescent="0.2">
      <c r="A1055" s="17"/>
      <c r="C1055" s="32"/>
      <c r="D1055" s="32"/>
    </row>
    <row r="1056" spans="1:4" x14ac:dyDescent="0.2">
      <c r="A1056" s="17"/>
      <c r="C1056" s="32"/>
      <c r="D1056" s="32"/>
    </row>
    <row r="1057" spans="1:4" x14ac:dyDescent="0.2">
      <c r="A1057" s="17"/>
      <c r="C1057" s="32"/>
      <c r="D1057" s="32"/>
    </row>
    <row r="1058" spans="1:4" x14ac:dyDescent="0.2">
      <c r="A1058" s="17"/>
      <c r="C1058" s="32"/>
      <c r="D1058" s="32"/>
    </row>
    <row r="1059" spans="1:4" x14ac:dyDescent="0.2">
      <c r="A1059" s="17"/>
      <c r="C1059" s="32"/>
      <c r="D1059" s="32"/>
    </row>
    <row r="1060" spans="1:4" x14ac:dyDescent="0.2">
      <c r="A1060" s="17"/>
      <c r="C1060" s="32"/>
      <c r="D1060" s="32"/>
    </row>
    <row r="1061" spans="1:4" x14ac:dyDescent="0.2">
      <c r="A1061" s="17"/>
      <c r="C1061" s="32"/>
      <c r="D1061" s="32"/>
    </row>
    <row r="1062" spans="1:4" x14ac:dyDescent="0.2">
      <c r="A1062" s="17"/>
      <c r="C1062" s="32"/>
      <c r="D1062" s="32"/>
    </row>
    <row r="1063" spans="1:4" x14ac:dyDescent="0.2">
      <c r="A1063" s="17"/>
      <c r="C1063" s="32"/>
      <c r="D1063" s="32"/>
    </row>
    <row r="1064" spans="1:4" x14ac:dyDescent="0.2">
      <c r="A1064" s="17"/>
      <c r="C1064" s="32"/>
      <c r="D1064" s="32"/>
    </row>
    <row r="1065" spans="1:4" x14ac:dyDescent="0.2">
      <c r="A1065" s="17"/>
      <c r="C1065" s="32"/>
      <c r="D1065" s="32"/>
    </row>
    <row r="1066" spans="1:4" x14ac:dyDescent="0.2">
      <c r="A1066" s="17"/>
      <c r="C1066" s="32"/>
      <c r="D1066" s="32"/>
    </row>
    <row r="1067" spans="1:4" x14ac:dyDescent="0.2">
      <c r="A1067" s="17"/>
      <c r="C1067" s="32"/>
      <c r="D1067" s="32"/>
    </row>
    <row r="1068" spans="1:4" x14ac:dyDescent="0.2">
      <c r="A1068" s="17"/>
      <c r="C1068" s="32"/>
      <c r="D1068" s="32"/>
    </row>
    <row r="1069" spans="1:4" x14ac:dyDescent="0.2">
      <c r="A1069" s="17"/>
      <c r="C1069" s="32"/>
      <c r="D1069" s="32"/>
    </row>
    <row r="1070" spans="1:4" x14ac:dyDescent="0.2">
      <c r="A1070" s="17"/>
      <c r="C1070" s="32"/>
      <c r="D1070" s="32"/>
    </row>
    <row r="1071" spans="1:4" x14ac:dyDescent="0.2">
      <c r="A1071" s="17"/>
      <c r="C1071" s="32"/>
      <c r="D1071" s="32"/>
    </row>
    <row r="1072" spans="1:4" x14ac:dyDescent="0.2">
      <c r="A1072" s="17"/>
      <c r="C1072" s="32"/>
      <c r="D1072" s="32"/>
    </row>
    <row r="1073" spans="1:4" x14ac:dyDescent="0.2">
      <c r="A1073" s="17"/>
      <c r="C1073" s="32"/>
      <c r="D1073" s="32"/>
    </row>
    <row r="1074" spans="1:4" x14ac:dyDescent="0.2">
      <c r="A1074" s="17"/>
      <c r="C1074" s="32"/>
      <c r="D1074" s="32"/>
    </row>
    <row r="1075" spans="1:4" x14ac:dyDescent="0.2">
      <c r="A1075" s="17"/>
      <c r="C1075" s="32"/>
      <c r="D1075" s="32"/>
    </row>
    <row r="1076" spans="1:4" x14ac:dyDescent="0.2">
      <c r="A1076" s="17"/>
      <c r="C1076" s="32"/>
      <c r="D1076" s="32"/>
    </row>
    <row r="1077" spans="1:4" x14ac:dyDescent="0.2">
      <c r="A1077" s="17"/>
      <c r="C1077" s="32"/>
      <c r="D1077" s="32"/>
    </row>
    <row r="1078" spans="1:4" x14ac:dyDescent="0.2">
      <c r="A1078" s="17"/>
      <c r="C1078" s="32"/>
      <c r="D1078" s="32"/>
    </row>
    <row r="1079" spans="1:4" x14ac:dyDescent="0.2">
      <c r="A1079" s="17"/>
      <c r="C1079" s="32"/>
      <c r="D1079" s="32"/>
    </row>
    <row r="1080" spans="1:4" x14ac:dyDescent="0.2">
      <c r="A1080" s="17"/>
      <c r="C1080" s="32"/>
      <c r="D1080" s="32"/>
    </row>
    <row r="1081" spans="1:4" x14ac:dyDescent="0.2">
      <c r="A1081" s="17"/>
      <c r="C1081" s="32"/>
      <c r="D1081" s="32"/>
    </row>
    <row r="1082" spans="1:4" x14ac:dyDescent="0.2">
      <c r="A1082" s="17"/>
      <c r="C1082" s="32"/>
      <c r="D1082" s="32"/>
    </row>
    <row r="1083" spans="1:4" x14ac:dyDescent="0.2">
      <c r="A1083" s="17"/>
      <c r="C1083" s="32"/>
      <c r="D1083" s="32"/>
    </row>
    <row r="1084" spans="1:4" x14ac:dyDescent="0.2">
      <c r="A1084" s="17"/>
      <c r="C1084" s="32"/>
      <c r="D1084" s="32"/>
    </row>
    <row r="1085" spans="1:4" x14ac:dyDescent="0.2">
      <c r="A1085" s="17"/>
      <c r="C1085" s="32"/>
      <c r="D1085" s="32"/>
    </row>
    <row r="1086" spans="1:4" x14ac:dyDescent="0.2">
      <c r="A1086" s="17"/>
      <c r="C1086" s="32"/>
      <c r="D1086" s="32"/>
    </row>
    <row r="1087" spans="1:4" x14ac:dyDescent="0.2">
      <c r="A1087" s="17"/>
      <c r="C1087" s="32"/>
      <c r="D1087" s="32"/>
    </row>
    <row r="1088" spans="1:4" x14ac:dyDescent="0.2">
      <c r="A1088" s="17"/>
      <c r="C1088" s="32"/>
      <c r="D1088" s="32"/>
    </row>
    <row r="1089" spans="1:4" x14ac:dyDescent="0.2">
      <c r="A1089" s="17"/>
      <c r="C1089" s="32"/>
      <c r="D1089" s="32"/>
    </row>
    <row r="1090" spans="1:4" x14ac:dyDescent="0.2">
      <c r="A1090" s="17"/>
      <c r="C1090" s="32"/>
      <c r="D1090" s="32"/>
    </row>
    <row r="1091" spans="1:4" x14ac:dyDescent="0.2">
      <c r="A1091" s="17"/>
      <c r="C1091" s="32"/>
      <c r="D1091" s="32"/>
    </row>
    <row r="1092" spans="1:4" x14ac:dyDescent="0.2">
      <c r="A1092" s="17"/>
      <c r="C1092" s="32"/>
      <c r="D1092" s="32"/>
    </row>
    <row r="1093" spans="1:4" x14ac:dyDescent="0.2">
      <c r="A1093" s="17"/>
      <c r="C1093" s="32"/>
      <c r="D1093" s="32"/>
    </row>
    <row r="1094" spans="1:4" x14ac:dyDescent="0.2">
      <c r="A1094" s="17"/>
      <c r="C1094" s="32"/>
      <c r="D1094" s="32"/>
    </row>
    <row r="1095" spans="1:4" x14ac:dyDescent="0.2">
      <c r="A1095" s="17"/>
      <c r="C1095" s="32"/>
      <c r="D1095" s="32"/>
    </row>
    <row r="1096" spans="1:4" x14ac:dyDescent="0.2">
      <c r="A1096" s="17"/>
      <c r="C1096" s="32"/>
      <c r="D1096" s="32"/>
    </row>
    <row r="1097" spans="1:4" x14ac:dyDescent="0.2">
      <c r="A1097" s="17"/>
      <c r="C1097" s="32"/>
      <c r="D1097" s="32"/>
    </row>
    <row r="1098" spans="1:4" x14ac:dyDescent="0.2">
      <c r="A1098" s="17"/>
      <c r="C1098" s="32"/>
      <c r="D1098" s="32"/>
    </row>
    <row r="1099" spans="1:4" x14ac:dyDescent="0.2">
      <c r="A1099" s="17"/>
      <c r="C1099" s="32"/>
      <c r="D1099" s="32"/>
    </row>
    <row r="1100" spans="1:4" x14ac:dyDescent="0.2">
      <c r="A1100" s="17"/>
      <c r="C1100" s="32"/>
      <c r="D1100" s="32"/>
    </row>
    <row r="1101" spans="1:4" x14ac:dyDescent="0.2">
      <c r="A1101" s="17"/>
      <c r="C1101" s="32"/>
      <c r="D1101" s="32"/>
    </row>
    <row r="1102" spans="1:4" x14ac:dyDescent="0.2">
      <c r="A1102" s="17"/>
      <c r="C1102" s="32"/>
      <c r="D1102" s="32"/>
    </row>
    <row r="1103" spans="1:4" x14ac:dyDescent="0.2">
      <c r="A1103" s="17"/>
      <c r="C1103" s="32"/>
      <c r="D1103" s="32"/>
    </row>
    <row r="1104" spans="1:4" x14ac:dyDescent="0.2">
      <c r="A1104" s="17"/>
      <c r="C1104" s="32"/>
      <c r="D1104" s="32"/>
    </row>
    <row r="1105" spans="1:4" x14ac:dyDescent="0.2">
      <c r="A1105" s="17"/>
      <c r="C1105" s="32"/>
      <c r="D1105" s="32"/>
    </row>
    <row r="1106" spans="1:4" x14ac:dyDescent="0.2">
      <c r="A1106" s="17"/>
      <c r="C1106" s="32"/>
      <c r="D1106" s="32"/>
    </row>
    <row r="1107" spans="1:4" x14ac:dyDescent="0.2">
      <c r="A1107" s="17"/>
      <c r="C1107" s="32"/>
      <c r="D1107" s="32"/>
    </row>
    <row r="1108" spans="1:4" x14ac:dyDescent="0.2">
      <c r="A1108" s="17"/>
      <c r="C1108" s="32"/>
      <c r="D1108" s="32"/>
    </row>
    <row r="1109" spans="1:4" x14ac:dyDescent="0.2">
      <c r="A1109" s="17"/>
      <c r="C1109" s="32"/>
      <c r="D1109" s="32"/>
    </row>
    <row r="1110" spans="1:4" x14ac:dyDescent="0.2">
      <c r="A1110" s="17"/>
      <c r="C1110" s="32"/>
      <c r="D1110" s="32"/>
    </row>
    <row r="1111" spans="1:4" x14ac:dyDescent="0.2">
      <c r="A1111" s="17"/>
      <c r="C1111" s="32"/>
      <c r="D1111" s="32"/>
    </row>
    <row r="1112" spans="1:4" x14ac:dyDescent="0.2">
      <c r="A1112" s="17"/>
      <c r="C1112" s="32"/>
      <c r="D1112" s="32"/>
    </row>
    <row r="1113" spans="1:4" x14ac:dyDescent="0.2">
      <c r="A1113" s="17"/>
      <c r="C1113" s="32"/>
      <c r="D1113" s="32"/>
    </row>
    <row r="1114" spans="1:4" x14ac:dyDescent="0.2">
      <c r="A1114" s="17"/>
      <c r="C1114" s="32"/>
      <c r="D1114" s="32"/>
    </row>
    <row r="1115" spans="1:4" x14ac:dyDescent="0.2">
      <c r="A1115" s="17"/>
      <c r="C1115" s="32"/>
      <c r="D1115" s="32"/>
    </row>
    <row r="1116" spans="1:4" x14ac:dyDescent="0.2">
      <c r="A1116" s="17"/>
      <c r="C1116" s="32"/>
      <c r="D1116" s="32"/>
    </row>
    <row r="1117" spans="1:4" x14ac:dyDescent="0.2">
      <c r="A1117" s="17"/>
      <c r="C1117" s="32"/>
      <c r="D1117" s="32"/>
    </row>
    <row r="1118" spans="1:4" x14ac:dyDescent="0.2">
      <c r="A1118" s="17"/>
      <c r="C1118" s="32"/>
      <c r="D1118" s="32"/>
    </row>
    <row r="1119" spans="1:4" x14ac:dyDescent="0.2">
      <c r="A1119" s="17"/>
      <c r="C1119" s="32"/>
      <c r="D1119" s="32"/>
    </row>
    <row r="1120" spans="1:4" x14ac:dyDescent="0.2">
      <c r="A1120" s="17"/>
      <c r="C1120" s="32"/>
      <c r="D1120" s="32"/>
    </row>
    <row r="1121" spans="1:4" x14ac:dyDescent="0.2">
      <c r="A1121" s="17"/>
      <c r="C1121" s="32"/>
      <c r="D1121" s="32"/>
    </row>
    <row r="1122" spans="1:4" x14ac:dyDescent="0.2">
      <c r="A1122" s="17"/>
      <c r="C1122" s="32"/>
      <c r="D1122" s="32"/>
    </row>
    <row r="1123" spans="1:4" x14ac:dyDescent="0.2">
      <c r="A1123" s="17"/>
      <c r="C1123" s="32"/>
      <c r="D1123" s="32"/>
    </row>
    <row r="1124" spans="1:4" x14ac:dyDescent="0.2">
      <c r="A1124" s="17"/>
      <c r="C1124" s="32"/>
      <c r="D1124" s="32"/>
    </row>
    <row r="1125" spans="1:4" x14ac:dyDescent="0.2">
      <c r="A1125" s="17"/>
      <c r="C1125" s="32"/>
      <c r="D1125" s="32"/>
    </row>
    <row r="1126" spans="1:4" x14ac:dyDescent="0.2">
      <c r="A1126" s="17"/>
      <c r="C1126" s="32"/>
      <c r="D1126" s="32"/>
    </row>
    <row r="1127" spans="1:4" x14ac:dyDescent="0.2">
      <c r="A1127" s="17"/>
      <c r="C1127" s="32"/>
      <c r="D1127" s="32"/>
    </row>
    <row r="1128" spans="1:4" x14ac:dyDescent="0.2">
      <c r="A1128" s="17"/>
      <c r="C1128" s="32"/>
      <c r="D1128" s="32"/>
    </row>
    <row r="1129" spans="1:4" x14ac:dyDescent="0.2">
      <c r="A1129" s="17"/>
      <c r="C1129" s="32"/>
      <c r="D1129" s="32"/>
    </row>
    <row r="1130" spans="1:4" x14ac:dyDescent="0.2">
      <c r="A1130" s="17"/>
      <c r="C1130" s="32"/>
      <c r="D1130" s="32"/>
    </row>
    <row r="1131" spans="1:4" x14ac:dyDescent="0.2">
      <c r="A1131" s="17"/>
      <c r="C1131" s="32"/>
      <c r="D1131" s="32"/>
    </row>
    <row r="1132" spans="1:4" x14ac:dyDescent="0.2">
      <c r="A1132" s="17"/>
      <c r="C1132" s="32"/>
      <c r="D1132" s="32"/>
    </row>
    <row r="1133" spans="1:4" x14ac:dyDescent="0.2">
      <c r="A1133" s="17"/>
      <c r="C1133" s="32"/>
      <c r="D1133" s="32"/>
    </row>
    <row r="1134" spans="1:4" x14ac:dyDescent="0.2">
      <c r="A1134" s="17"/>
      <c r="C1134" s="32"/>
      <c r="D1134" s="32"/>
    </row>
    <row r="1135" spans="1:4" x14ac:dyDescent="0.2">
      <c r="A1135" s="17"/>
      <c r="C1135" s="32"/>
      <c r="D1135" s="32"/>
    </row>
    <row r="1136" spans="1:4" x14ac:dyDescent="0.2">
      <c r="A1136" s="17"/>
      <c r="C1136" s="32"/>
      <c r="D1136" s="32"/>
    </row>
    <row r="1137" spans="1:4" x14ac:dyDescent="0.2">
      <c r="A1137" s="17"/>
      <c r="C1137" s="32"/>
      <c r="D1137" s="32"/>
    </row>
    <row r="1138" spans="1:4" x14ac:dyDescent="0.2">
      <c r="A1138" s="17"/>
      <c r="C1138" s="32"/>
      <c r="D1138" s="32"/>
    </row>
    <row r="1139" spans="1:4" x14ac:dyDescent="0.2">
      <c r="A1139" s="17"/>
      <c r="C1139" s="32"/>
      <c r="D1139" s="32"/>
    </row>
    <row r="1140" spans="1:4" x14ac:dyDescent="0.2">
      <c r="A1140" s="17"/>
      <c r="C1140" s="32"/>
      <c r="D1140" s="32"/>
    </row>
    <row r="1141" spans="1:4" x14ac:dyDescent="0.2">
      <c r="A1141" s="17"/>
      <c r="C1141" s="32"/>
      <c r="D1141" s="32"/>
    </row>
    <row r="1142" spans="1:4" x14ac:dyDescent="0.2">
      <c r="A1142" s="17"/>
      <c r="C1142" s="32"/>
      <c r="D1142" s="32"/>
    </row>
    <row r="1143" spans="1:4" x14ac:dyDescent="0.2">
      <c r="A1143" s="17"/>
      <c r="C1143" s="32"/>
      <c r="D1143" s="32"/>
    </row>
    <row r="1144" spans="1:4" x14ac:dyDescent="0.2">
      <c r="A1144" s="17"/>
      <c r="C1144" s="32"/>
      <c r="D1144" s="32"/>
    </row>
    <row r="1145" spans="1:4" x14ac:dyDescent="0.2">
      <c r="A1145" s="17"/>
      <c r="C1145" s="32"/>
      <c r="D1145" s="32"/>
    </row>
    <row r="1146" spans="1:4" x14ac:dyDescent="0.2">
      <c r="A1146" s="17"/>
      <c r="C1146" s="32"/>
      <c r="D1146" s="32"/>
    </row>
    <row r="1147" spans="1:4" x14ac:dyDescent="0.2">
      <c r="A1147" s="17"/>
      <c r="C1147" s="32"/>
      <c r="D1147" s="32"/>
    </row>
    <row r="1148" spans="1:4" x14ac:dyDescent="0.2">
      <c r="A1148" s="17"/>
      <c r="C1148" s="32"/>
      <c r="D1148" s="32"/>
    </row>
    <row r="1149" spans="1:4" x14ac:dyDescent="0.2">
      <c r="A1149" s="17"/>
      <c r="C1149" s="32"/>
      <c r="D1149" s="32"/>
    </row>
    <row r="1150" spans="1:4" x14ac:dyDescent="0.2">
      <c r="A1150" s="17"/>
      <c r="C1150" s="32"/>
      <c r="D1150" s="32"/>
    </row>
    <row r="1151" spans="1:4" x14ac:dyDescent="0.2">
      <c r="A1151" s="17"/>
      <c r="C1151" s="32"/>
      <c r="D1151" s="32"/>
    </row>
    <row r="1152" spans="1:4" x14ac:dyDescent="0.2">
      <c r="A1152" s="17"/>
      <c r="C1152" s="32"/>
      <c r="D1152" s="32"/>
    </row>
    <row r="1153" spans="1:4" x14ac:dyDescent="0.2">
      <c r="A1153" s="17"/>
      <c r="C1153" s="32"/>
      <c r="D1153" s="32"/>
    </row>
    <row r="1154" spans="1:4" x14ac:dyDescent="0.2">
      <c r="A1154" s="17"/>
      <c r="C1154" s="32"/>
      <c r="D1154" s="32"/>
    </row>
    <row r="1155" spans="1:4" x14ac:dyDescent="0.2">
      <c r="A1155" s="17"/>
      <c r="C1155" s="32"/>
      <c r="D1155" s="32"/>
    </row>
    <row r="1156" spans="1:4" x14ac:dyDescent="0.2">
      <c r="A1156" s="17"/>
      <c r="C1156" s="32"/>
      <c r="D1156" s="32"/>
    </row>
    <row r="1157" spans="1:4" x14ac:dyDescent="0.2">
      <c r="A1157" s="17"/>
      <c r="C1157" s="32"/>
      <c r="D1157" s="32"/>
    </row>
    <row r="1158" spans="1:4" x14ac:dyDescent="0.2">
      <c r="A1158" s="17"/>
      <c r="C1158" s="32"/>
      <c r="D1158" s="32"/>
    </row>
    <row r="1159" spans="1:4" x14ac:dyDescent="0.2">
      <c r="A1159" s="17"/>
      <c r="C1159" s="32"/>
      <c r="D1159" s="32"/>
    </row>
    <row r="1160" spans="1:4" x14ac:dyDescent="0.2">
      <c r="A1160" s="17"/>
      <c r="C1160" s="32"/>
      <c r="D1160" s="32"/>
    </row>
    <row r="1161" spans="1:4" x14ac:dyDescent="0.2">
      <c r="A1161" s="17"/>
      <c r="C1161" s="32"/>
      <c r="D1161" s="32"/>
    </row>
    <row r="1162" spans="1:4" x14ac:dyDescent="0.2">
      <c r="A1162" s="17"/>
      <c r="C1162" s="32"/>
      <c r="D1162" s="32"/>
    </row>
    <row r="1163" spans="1:4" x14ac:dyDescent="0.2">
      <c r="A1163" s="17"/>
      <c r="C1163" s="32"/>
      <c r="D1163" s="32"/>
    </row>
    <row r="1164" spans="1:4" x14ac:dyDescent="0.2">
      <c r="A1164" s="17"/>
      <c r="C1164" s="32"/>
      <c r="D1164" s="32"/>
    </row>
    <row r="1165" spans="1:4" x14ac:dyDescent="0.2">
      <c r="A1165" s="17"/>
      <c r="C1165" s="32"/>
      <c r="D1165" s="32"/>
    </row>
    <row r="1166" spans="1:4" x14ac:dyDescent="0.2">
      <c r="A1166" s="17"/>
      <c r="C1166" s="32"/>
      <c r="D1166" s="32"/>
    </row>
    <row r="1167" spans="1:4" x14ac:dyDescent="0.2">
      <c r="A1167" s="17"/>
      <c r="C1167" s="32"/>
      <c r="D1167" s="32"/>
    </row>
    <row r="1168" spans="1:4" x14ac:dyDescent="0.2">
      <c r="A1168" s="17"/>
      <c r="C1168" s="32"/>
      <c r="D1168" s="32"/>
    </row>
    <row r="1169" spans="1:4" x14ac:dyDescent="0.2">
      <c r="A1169" s="17"/>
      <c r="C1169" s="32"/>
      <c r="D1169" s="32"/>
    </row>
    <row r="1170" spans="1:4" x14ac:dyDescent="0.2">
      <c r="A1170" s="17"/>
      <c r="C1170" s="32"/>
      <c r="D1170" s="32"/>
    </row>
    <row r="1171" spans="1:4" x14ac:dyDescent="0.2">
      <c r="A1171" s="17"/>
      <c r="C1171" s="32"/>
      <c r="D1171" s="32"/>
    </row>
    <row r="1172" spans="1:4" x14ac:dyDescent="0.2">
      <c r="A1172" s="17"/>
      <c r="C1172" s="32"/>
      <c r="D1172" s="32"/>
    </row>
    <row r="1173" spans="1:4" x14ac:dyDescent="0.2">
      <c r="A1173" s="17"/>
      <c r="C1173" s="32"/>
      <c r="D1173" s="32"/>
    </row>
    <row r="1174" spans="1:4" x14ac:dyDescent="0.2">
      <c r="A1174" s="17"/>
      <c r="C1174" s="32"/>
      <c r="D1174" s="32"/>
    </row>
    <row r="1175" spans="1:4" x14ac:dyDescent="0.2">
      <c r="A1175" s="17"/>
      <c r="C1175" s="32"/>
      <c r="D1175" s="32"/>
    </row>
    <row r="1176" spans="1:4" x14ac:dyDescent="0.2">
      <c r="A1176" s="17"/>
      <c r="C1176" s="32"/>
      <c r="D1176" s="32"/>
    </row>
    <row r="1177" spans="1:4" x14ac:dyDescent="0.2">
      <c r="A1177" s="17"/>
      <c r="C1177" s="32"/>
      <c r="D1177" s="32"/>
    </row>
    <row r="1178" spans="1:4" x14ac:dyDescent="0.2">
      <c r="A1178" s="17"/>
      <c r="C1178" s="32"/>
      <c r="D1178" s="32"/>
    </row>
    <row r="1179" spans="1:4" x14ac:dyDescent="0.2">
      <c r="A1179" s="17"/>
      <c r="C1179" s="32"/>
      <c r="D1179" s="32"/>
    </row>
    <row r="1180" spans="1:4" x14ac:dyDescent="0.2">
      <c r="A1180" s="17"/>
      <c r="C1180" s="32"/>
      <c r="D1180" s="32"/>
    </row>
    <row r="1181" spans="1:4" x14ac:dyDescent="0.2">
      <c r="A1181" s="17"/>
      <c r="C1181" s="32"/>
      <c r="D1181" s="32"/>
    </row>
    <row r="1182" spans="1:4" x14ac:dyDescent="0.2">
      <c r="A1182" s="17"/>
      <c r="C1182" s="32"/>
      <c r="D1182" s="32"/>
    </row>
    <row r="1183" spans="1:4" x14ac:dyDescent="0.2">
      <c r="A1183" s="17"/>
      <c r="C1183" s="32"/>
      <c r="D1183" s="32"/>
    </row>
    <row r="1184" spans="1:4" x14ac:dyDescent="0.2">
      <c r="A1184" s="17"/>
      <c r="C1184" s="32"/>
      <c r="D1184" s="32"/>
    </row>
    <row r="1185" spans="1:4" x14ac:dyDescent="0.2">
      <c r="A1185" s="17"/>
      <c r="C1185" s="32"/>
      <c r="D1185" s="32"/>
    </row>
    <row r="1186" spans="1:4" x14ac:dyDescent="0.2">
      <c r="A1186" s="17"/>
      <c r="C1186" s="32"/>
      <c r="D1186" s="32"/>
    </row>
    <row r="1187" spans="1:4" x14ac:dyDescent="0.2">
      <c r="A1187" s="17"/>
      <c r="C1187" s="32"/>
      <c r="D1187" s="32"/>
    </row>
    <row r="1188" spans="1:4" x14ac:dyDescent="0.2">
      <c r="A1188" s="17"/>
      <c r="C1188" s="32"/>
      <c r="D1188" s="32"/>
    </row>
    <row r="1189" spans="1:4" x14ac:dyDescent="0.2">
      <c r="A1189" s="17"/>
      <c r="C1189" s="32"/>
      <c r="D1189" s="32"/>
    </row>
    <row r="1190" spans="1:4" x14ac:dyDescent="0.2">
      <c r="A1190" s="17"/>
      <c r="C1190" s="32"/>
      <c r="D1190" s="32"/>
    </row>
    <row r="1191" spans="1:4" x14ac:dyDescent="0.2">
      <c r="A1191" s="17"/>
      <c r="C1191" s="32"/>
      <c r="D1191" s="32"/>
    </row>
    <row r="1192" spans="1:4" x14ac:dyDescent="0.2">
      <c r="A1192" s="17"/>
      <c r="C1192" s="32"/>
      <c r="D1192" s="32"/>
    </row>
    <row r="1193" spans="1:4" x14ac:dyDescent="0.2">
      <c r="A1193" s="17"/>
      <c r="C1193" s="32"/>
      <c r="D1193" s="32"/>
    </row>
    <row r="1194" spans="1:4" x14ac:dyDescent="0.2">
      <c r="A1194" s="17"/>
      <c r="C1194" s="32"/>
      <c r="D1194" s="32"/>
    </row>
    <row r="1195" spans="1:4" x14ac:dyDescent="0.2">
      <c r="A1195" s="17"/>
      <c r="C1195" s="32"/>
      <c r="D1195" s="32"/>
    </row>
    <row r="1196" spans="1:4" x14ac:dyDescent="0.2">
      <c r="A1196" s="17"/>
      <c r="C1196" s="32"/>
      <c r="D1196" s="32"/>
    </row>
    <row r="1197" spans="1:4" x14ac:dyDescent="0.2">
      <c r="A1197" s="17"/>
      <c r="C1197" s="32"/>
      <c r="D1197" s="32"/>
    </row>
    <row r="1198" spans="1:4" x14ac:dyDescent="0.2">
      <c r="A1198" s="17"/>
      <c r="C1198" s="32"/>
      <c r="D1198" s="32"/>
    </row>
    <row r="1199" spans="1:4" x14ac:dyDescent="0.2">
      <c r="A1199" s="17"/>
      <c r="C1199" s="32"/>
      <c r="D1199" s="32"/>
    </row>
    <row r="1200" spans="1:4" x14ac:dyDescent="0.2">
      <c r="A1200" s="17"/>
      <c r="C1200" s="32"/>
      <c r="D1200" s="32"/>
    </row>
    <row r="1201" spans="1:4" x14ac:dyDescent="0.2">
      <c r="A1201" s="17"/>
      <c r="C1201" s="32"/>
      <c r="D1201" s="32"/>
    </row>
    <row r="1202" spans="1:4" x14ac:dyDescent="0.2">
      <c r="A1202" s="17"/>
      <c r="C1202" s="32"/>
      <c r="D1202" s="32"/>
    </row>
    <row r="1203" spans="1:4" x14ac:dyDescent="0.2">
      <c r="A1203" s="17"/>
      <c r="C1203" s="32"/>
      <c r="D1203" s="32"/>
    </row>
    <row r="1204" spans="1:4" x14ac:dyDescent="0.2">
      <c r="A1204" s="17"/>
      <c r="C1204" s="32"/>
      <c r="D1204" s="32"/>
    </row>
    <row r="1205" spans="1:4" x14ac:dyDescent="0.2">
      <c r="A1205" s="17"/>
      <c r="C1205" s="32"/>
      <c r="D1205" s="32"/>
    </row>
    <row r="1206" spans="1:4" x14ac:dyDescent="0.2">
      <c r="A1206" s="17"/>
      <c r="C1206" s="32"/>
      <c r="D1206" s="32"/>
    </row>
    <row r="1207" spans="1:4" x14ac:dyDescent="0.2">
      <c r="A1207" s="17"/>
      <c r="C1207" s="32"/>
      <c r="D1207" s="32"/>
    </row>
    <row r="1208" spans="1:4" x14ac:dyDescent="0.2">
      <c r="A1208" s="17"/>
      <c r="C1208" s="32"/>
      <c r="D1208" s="32"/>
    </row>
    <row r="1209" spans="1:4" x14ac:dyDescent="0.2">
      <c r="A1209" s="17"/>
      <c r="C1209" s="32"/>
      <c r="D1209" s="32"/>
    </row>
    <row r="1210" spans="1:4" x14ac:dyDescent="0.2">
      <c r="A1210" s="17"/>
      <c r="C1210" s="32"/>
      <c r="D1210" s="32"/>
    </row>
    <row r="1211" spans="1:4" x14ac:dyDescent="0.2">
      <c r="A1211" s="17"/>
      <c r="C1211" s="32"/>
      <c r="D1211" s="32"/>
    </row>
    <row r="1212" spans="1:4" x14ac:dyDescent="0.2">
      <c r="A1212" s="17"/>
      <c r="C1212" s="32"/>
      <c r="D1212" s="32"/>
    </row>
    <row r="1213" spans="1:4" x14ac:dyDescent="0.2">
      <c r="A1213" s="17"/>
      <c r="C1213" s="32"/>
      <c r="D1213" s="32"/>
    </row>
    <row r="1214" spans="1:4" x14ac:dyDescent="0.2">
      <c r="A1214" s="17"/>
      <c r="C1214" s="32"/>
      <c r="D1214" s="32"/>
    </row>
    <row r="1215" spans="1:4" x14ac:dyDescent="0.2">
      <c r="A1215" s="17"/>
      <c r="C1215" s="32"/>
      <c r="D1215" s="32"/>
    </row>
    <row r="1216" spans="1:4" x14ac:dyDescent="0.2">
      <c r="A1216" s="17"/>
      <c r="C1216" s="32"/>
      <c r="D1216" s="32"/>
    </row>
    <row r="1217" spans="1:4" x14ac:dyDescent="0.2">
      <c r="A1217" s="17"/>
      <c r="C1217" s="32"/>
      <c r="D1217" s="32"/>
    </row>
    <row r="1218" spans="1:4" x14ac:dyDescent="0.2">
      <c r="A1218" s="17"/>
      <c r="C1218" s="32"/>
      <c r="D1218" s="32"/>
    </row>
    <row r="1219" spans="1:4" x14ac:dyDescent="0.2">
      <c r="A1219" s="17"/>
      <c r="C1219" s="32"/>
      <c r="D1219" s="32"/>
    </row>
    <row r="1220" spans="1:4" x14ac:dyDescent="0.2">
      <c r="A1220" s="17"/>
      <c r="C1220" s="32"/>
      <c r="D1220" s="32"/>
    </row>
    <row r="1221" spans="1:4" x14ac:dyDescent="0.2">
      <c r="A1221" s="17"/>
      <c r="C1221" s="32"/>
      <c r="D1221" s="32"/>
    </row>
    <row r="1222" spans="1:4" x14ac:dyDescent="0.2">
      <c r="A1222" s="17"/>
      <c r="C1222" s="32"/>
      <c r="D1222" s="32"/>
    </row>
    <row r="1223" spans="1:4" x14ac:dyDescent="0.2">
      <c r="A1223" s="17"/>
      <c r="C1223" s="32"/>
      <c r="D1223" s="32"/>
    </row>
    <row r="1224" spans="1:4" x14ac:dyDescent="0.2">
      <c r="A1224" s="17"/>
      <c r="C1224" s="32"/>
      <c r="D1224" s="32"/>
    </row>
    <row r="1225" spans="1:4" x14ac:dyDescent="0.2">
      <c r="A1225" s="17"/>
      <c r="C1225" s="32"/>
      <c r="D1225" s="32"/>
    </row>
    <row r="1226" spans="1:4" x14ac:dyDescent="0.2">
      <c r="A1226" s="17"/>
      <c r="C1226" s="32"/>
      <c r="D1226" s="32"/>
    </row>
    <row r="1227" spans="1:4" x14ac:dyDescent="0.2">
      <c r="A1227" s="17"/>
      <c r="C1227" s="32"/>
      <c r="D1227" s="32"/>
    </row>
    <row r="1228" spans="1:4" x14ac:dyDescent="0.2">
      <c r="A1228" s="17"/>
      <c r="C1228" s="32"/>
      <c r="D1228" s="32"/>
    </row>
    <row r="1229" spans="1:4" x14ac:dyDescent="0.2">
      <c r="A1229" s="17"/>
      <c r="C1229" s="32"/>
      <c r="D1229" s="32"/>
    </row>
    <row r="1230" spans="1:4" x14ac:dyDescent="0.2">
      <c r="A1230" s="17"/>
      <c r="C1230" s="32"/>
      <c r="D1230" s="32"/>
    </row>
    <row r="1231" spans="1:4" x14ac:dyDescent="0.2">
      <c r="A1231" s="17"/>
      <c r="C1231" s="32"/>
      <c r="D1231" s="32"/>
    </row>
    <row r="1232" spans="1:4" x14ac:dyDescent="0.2">
      <c r="A1232" s="17"/>
      <c r="C1232" s="32"/>
      <c r="D1232" s="32"/>
    </row>
    <row r="1233" spans="1:4" x14ac:dyDescent="0.2">
      <c r="A1233" s="17"/>
      <c r="C1233" s="32"/>
      <c r="D1233" s="32"/>
    </row>
    <row r="1234" spans="1:4" x14ac:dyDescent="0.2">
      <c r="A1234" s="17"/>
      <c r="C1234" s="32"/>
      <c r="D1234" s="32"/>
    </row>
    <row r="1235" spans="1:4" x14ac:dyDescent="0.2">
      <c r="A1235" s="17"/>
      <c r="C1235" s="32"/>
      <c r="D1235" s="32"/>
    </row>
    <row r="1236" spans="1:4" x14ac:dyDescent="0.2">
      <c r="A1236" s="17"/>
      <c r="C1236" s="32"/>
      <c r="D1236" s="32"/>
    </row>
    <row r="1237" spans="1:4" x14ac:dyDescent="0.2">
      <c r="A1237" s="17"/>
      <c r="C1237" s="32"/>
      <c r="D1237" s="32"/>
    </row>
    <row r="1238" spans="1:4" x14ac:dyDescent="0.2">
      <c r="A1238" s="17"/>
      <c r="C1238" s="32"/>
      <c r="D1238" s="32"/>
    </row>
    <row r="1239" spans="1:4" x14ac:dyDescent="0.2">
      <c r="A1239" s="17"/>
      <c r="C1239" s="32"/>
      <c r="D1239" s="32"/>
    </row>
    <row r="1240" spans="1:4" x14ac:dyDescent="0.2">
      <c r="A1240" s="17"/>
      <c r="C1240" s="32"/>
      <c r="D1240" s="32"/>
    </row>
    <row r="1241" spans="1:4" x14ac:dyDescent="0.2">
      <c r="A1241" s="17"/>
      <c r="C1241" s="32"/>
      <c r="D1241" s="32"/>
    </row>
    <row r="1242" spans="1:4" x14ac:dyDescent="0.2">
      <c r="A1242" s="17"/>
      <c r="C1242" s="32"/>
      <c r="D1242" s="32"/>
    </row>
    <row r="1243" spans="1:4" x14ac:dyDescent="0.2">
      <c r="A1243" s="17"/>
      <c r="C1243" s="32"/>
      <c r="D1243" s="32"/>
    </row>
    <row r="1244" spans="1:4" x14ac:dyDescent="0.2">
      <c r="A1244" s="17"/>
      <c r="C1244" s="32"/>
      <c r="D1244" s="32"/>
    </row>
    <row r="1245" spans="1:4" x14ac:dyDescent="0.2">
      <c r="A1245" s="17"/>
      <c r="C1245" s="32"/>
      <c r="D1245" s="32"/>
    </row>
    <row r="1246" spans="1:4" x14ac:dyDescent="0.2">
      <c r="A1246" s="17"/>
      <c r="C1246" s="32"/>
      <c r="D1246" s="32"/>
    </row>
    <row r="1247" spans="1:4" x14ac:dyDescent="0.2">
      <c r="A1247" s="17"/>
      <c r="C1247" s="32"/>
      <c r="D1247" s="32"/>
    </row>
    <row r="1248" spans="1:4" x14ac:dyDescent="0.2">
      <c r="A1248" s="17"/>
      <c r="C1248" s="32"/>
      <c r="D1248" s="32"/>
    </row>
    <row r="1249" spans="1:4" x14ac:dyDescent="0.2">
      <c r="A1249" s="17"/>
      <c r="C1249" s="32"/>
      <c r="D1249" s="32"/>
    </row>
    <row r="1250" spans="1:4" x14ac:dyDescent="0.2">
      <c r="A1250" s="17"/>
      <c r="C1250" s="32"/>
      <c r="D1250" s="32"/>
    </row>
    <row r="1251" spans="1:4" x14ac:dyDescent="0.2">
      <c r="A1251" s="17"/>
      <c r="C1251" s="32"/>
      <c r="D1251" s="32"/>
    </row>
    <row r="1252" spans="1:4" x14ac:dyDescent="0.2">
      <c r="A1252" s="17"/>
      <c r="C1252" s="32"/>
      <c r="D1252" s="32"/>
    </row>
    <row r="1253" spans="1:4" x14ac:dyDescent="0.2">
      <c r="A1253" s="17"/>
      <c r="C1253" s="32"/>
      <c r="D1253" s="32"/>
    </row>
    <row r="1254" spans="1:4" x14ac:dyDescent="0.2">
      <c r="A1254" s="17"/>
      <c r="C1254" s="32"/>
      <c r="D1254" s="32"/>
    </row>
    <row r="1255" spans="1:4" x14ac:dyDescent="0.2">
      <c r="A1255" s="17"/>
      <c r="C1255" s="32"/>
      <c r="D1255" s="32"/>
    </row>
    <row r="1256" spans="1:4" x14ac:dyDescent="0.2">
      <c r="A1256" s="17"/>
      <c r="C1256" s="32"/>
      <c r="D1256" s="32"/>
    </row>
    <row r="1257" spans="1:4" x14ac:dyDescent="0.2">
      <c r="A1257" s="17"/>
      <c r="C1257" s="32"/>
      <c r="D1257" s="32"/>
    </row>
    <row r="1258" spans="1:4" x14ac:dyDescent="0.2">
      <c r="A1258" s="17"/>
      <c r="C1258" s="32"/>
      <c r="D1258" s="32"/>
    </row>
    <row r="1259" spans="1:4" x14ac:dyDescent="0.2">
      <c r="A1259" s="17"/>
      <c r="C1259" s="32"/>
      <c r="D1259" s="32"/>
    </row>
    <row r="1260" spans="1:4" x14ac:dyDescent="0.2">
      <c r="A1260" s="17"/>
      <c r="C1260" s="32"/>
      <c r="D1260" s="32"/>
    </row>
    <row r="1261" spans="1:4" x14ac:dyDescent="0.2">
      <c r="A1261" s="17"/>
      <c r="C1261" s="32"/>
      <c r="D1261" s="32"/>
    </row>
    <row r="1262" spans="1:4" x14ac:dyDescent="0.2">
      <c r="A1262" s="17"/>
      <c r="C1262" s="32"/>
      <c r="D1262" s="32"/>
    </row>
    <row r="1263" spans="1:4" x14ac:dyDescent="0.2">
      <c r="A1263" s="17"/>
      <c r="C1263" s="32"/>
      <c r="D1263" s="32"/>
    </row>
    <row r="1264" spans="1:4" x14ac:dyDescent="0.2">
      <c r="A1264" s="17"/>
      <c r="C1264" s="32"/>
      <c r="D1264" s="32"/>
    </row>
    <row r="1265" spans="1:4" x14ac:dyDescent="0.2">
      <c r="A1265" s="17"/>
      <c r="C1265" s="32"/>
      <c r="D1265" s="32"/>
    </row>
    <row r="1266" spans="1:4" x14ac:dyDescent="0.2">
      <c r="A1266" s="17"/>
      <c r="C1266" s="32"/>
      <c r="D1266" s="32"/>
    </row>
    <row r="1267" spans="1:4" x14ac:dyDescent="0.2">
      <c r="A1267" s="17"/>
      <c r="C1267" s="32"/>
      <c r="D1267" s="32"/>
    </row>
    <row r="1268" spans="1:4" x14ac:dyDescent="0.2">
      <c r="A1268" s="17"/>
      <c r="C1268" s="32"/>
      <c r="D1268" s="32"/>
    </row>
    <row r="1269" spans="1:4" x14ac:dyDescent="0.2">
      <c r="A1269" s="17"/>
      <c r="C1269" s="32"/>
      <c r="D1269" s="32"/>
    </row>
    <row r="1270" spans="1:4" x14ac:dyDescent="0.2">
      <c r="A1270" s="17"/>
      <c r="C1270" s="32"/>
      <c r="D1270" s="32"/>
    </row>
    <row r="1271" spans="1:4" x14ac:dyDescent="0.2">
      <c r="A1271" s="17"/>
      <c r="C1271" s="32"/>
      <c r="D1271" s="32"/>
    </row>
    <row r="1272" spans="1:4" x14ac:dyDescent="0.2">
      <c r="A1272" s="17"/>
      <c r="C1272" s="32"/>
      <c r="D1272" s="32"/>
    </row>
    <row r="1273" spans="1:4" x14ac:dyDescent="0.2">
      <c r="A1273" s="17"/>
      <c r="C1273" s="32"/>
      <c r="D1273" s="32"/>
    </row>
    <row r="1274" spans="1:4" x14ac:dyDescent="0.2">
      <c r="A1274" s="17"/>
      <c r="C1274" s="32"/>
      <c r="D1274" s="32"/>
    </row>
    <row r="1275" spans="1:4" x14ac:dyDescent="0.2">
      <c r="A1275" s="17"/>
      <c r="C1275" s="32"/>
      <c r="D1275" s="32"/>
    </row>
    <row r="1276" spans="1:4" x14ac:dyDescent="0.2">
      <c r="A1276" s="17"/>
      <c r="C1276" s="32"/>
      <c r="D1276" s="32"/>
    </row>
    <row r="1277" spans="1:4" x14ac:dyDescent="0.2">
      <c r="A1277" s="17"/>
      <c r="C1277" s="32"/>
      <c r="D1277" s="32"/>
    </row>
    <row r="1278" spans="1:4" x14ac:dyDescent="0.2">
      <c r="A1278" s="17"/>
      <c r="C1278" s="32"/>
      <c r="D1278" s="32"/>
    </row>
    <row r="1279" spans="1:4" x14ac:dyDescent="0.2">
      <c r="A1279" s="17"/>
      <c r="C1279" s="32"/>
      <c r="D1279" s="32"/>
    </row>
    <row r="1280" spans="1:4" x14ac:dyDescent="0.2">
      <c r="A1280" s="17"/>
      <c r="C1280" s="32"/>
      <c r="D1280" s="32"/>
    </row>
    <row r="1281" spans="1:4" x14ac:dyDescent="0.2">
      <c r="A1281" s="17"/>
      <c r="C1281" s="32"/>
      <c r="D1281" s="32"/>
    </row>
    <row r="1282" spans="1:4" x14ac:dyDescent="0.2">
      <c r="A1282" s="17"/>
      <c r="C1282" s="32"/>
      <c r="D1282" s="32"/>
    </row>
    <row r="1283" spans="1:4" x14ac:dyDescent="0.2">
      <c r="A1283" s="17"/>
      <c r="C1283" s="32"/>
      <c r="D1283" s="32"/>
    </row>
    <row r="1284" spans="1:4" x14ac:dyDescent="0.2">
      <c r="A1284" s="17"/>
      <c r="C1284" s="32"/>
      <c r="D1284" s="32"/>
    </row>
    <row r="1285" spans="1:4" x14ac:dyDescent="0.2">
      <c r="A1285" s="17"/>
      <c r="C1285" s="32"/>
      <c r="D1285" s="32"/>
    </row>
    <row r="1286" spans="1:4" x14ac:dyDescent="0.2">
      <c r="A1286" s="17"/>
      <c r="C1286" s="32"/>
      <c r="D1286" s="32"/>
    </row>
    <row r="1287" spans="1:4" x14ac:dyDescent="0.2">
      <c r="A1287" s="17"/>
      <c r="C1287" s="32"/>
      <c r="D1287" s="32"/>
    </row>
    <row r="1288" spans="1:4" x14ac:dyDescent="0.2">
      <c r="A1288" s="17"/>
      <c r="C1288" s="32"/>
      <c r="D1288" s="32"/>
    </row>
    <row r="1289" spans="1:4" x14ac:dyDescent="0.2">
      <c r="A1289" s="17"/>
      <c r="C1289" s="32"/>
      <c r="D1289" s="32"/>
    </row>
    <row r="1290" spans="1:4" x14ac:dyDescent="0.2">
      <c r="A1290" s="17"/>
      <c r="C1290" s="32"/>
      <c r="D1290" s="32"/>
    </row>
    <row r="1291" spans="1:4" x14ac:dyDescent="0.2">
      <c r="A1291" s="17"/>
      <c r="C1291" s="32"/>
      <c r="D1291" s="32"/>
    </row>
    <row r="1292" spans="1:4" x14ac:dyDescent="0.2">
      <c r="A1292" s="17"/>
      <c r="C1292" s="32"/>
      <c r="D1292" s="32"/>
    </row>
    <row r="1293" spans="1:4" x14ac:dyDescent="0.2">
      <c r="A1293" s="17"/>
      <c r="C1293" s="32"/>
      <c r="D1293" s="32"/>
    </row>
    <row r="1294" spans="1:4" x14ac:dyDescent="0.2">
      <c r="A1294" s="17"/>
      <c r="C1294" s="32"/>
      <c r="D1294" s="32"/>
    </row>
    <row r="1295" spans="1:4" x14ac:dyDescent="0.2">
      <c r="A1295" s="17"/>
      <c r="C1295" s="32"/>
      <c r="D1295" s="32"/>
    </row>
    <row r="1296" spans="1:4" x14ac:dyDescent="0.2">
      <c r="A1296" s="17"/>
      <c r="C1296" s="32"/>
      <c r="D1296" s="32"/>
    </row>
    <row r="1297" spans="1:4" x14ac:dyDescent="0.2">
      <c r="A1297" s="17"/>
      <c r="C1297" s="32"/>
      <c r="D1297" s="32"/>
    </row>
    <row r="1298" spans="1:4" x14ac:dyDescent="0.2">
      <c r="A1298" s="17"/>
      <c r="C1298" s="32"/>
      <c r="D1298" s="32"/>
    </row>
    <row r="1299" spans="1:4" x14ac:dyDescent="0.2">
      <c r="A1299" s="17"/>
      <c r="C1299" s="32"/>
      <c r="D1299" s="32"/>
    </row>
    <row r="1300" spans="1:4" x14ac:dyDescent="0.2">
      <c r="A1300" s="17"/>
      <c r="C1300" s="32"/>
      <c r="D1300" s="32"/>
    </row>
    <row r="1301" spans="1:4" x14ac:dyDescent="0.2">
      <c r="A1301" s="17"/>
      <c r="C1301" s="32"/>
      <c r="D1301" s="32"/>
    </row>
    <row r="1302" spans="1:4" x14ac:dyDescent="0.2">
      <c r="A1302" s="17"/>
      <c r="C1302" s="32"/>
      <c r="D1302" s="32"/>
    </row>
    <row r="1303" spans="1:4" x14ac:dyDescent="0.2">
      <c r="A1303" s="17"/>
      <c r="C1303" s="32"/>
      <c r="D1303" s="32"/>
    </row>
    <row r="1304" spans="1:4" x14ac:dyDescent="0.2">
      <c r="A1304" s="17"/>
      <c r="C1304" s="32"/>
      <c r="D1304" s="32"/>
    </row>
    <row r="1305" spans="1:4" x14ac:dyDescent="0.2">
      <c r="A1305" s="17"/>
      <c r="C1305" s="32"/>
      <c r="D1305" s="32"/>
    </row>
    <row r="1306" spans="1:4" x14ac:dyDescent="0.2">
      <c r="A1306" s="17"/>
      <c r="C1306" s="32"/>
      <c r="D1306" s="32"/>
    </row>
    <row r="1307" spans="1:4" x14ac:dyDescent="0.2">
      <c r="A1307" s="17"/>
      <c r="C1307" s="32"/>
      <c r="D1307" s="32"/>
    </row>
    <row r="1308" spans="1:4" x14ac:dyDescent="0.2">
      <c r="A1308" s="17"/>
      <c r="C1308" s="32"/>
      <c r="D1308" s="32"/>
    </row>
    <row r="1309" spans="1:4" x14ac:dyDescent="0.2">
      <c r="A1309" s="17"/>
      <c r="C1309" s="32"/>
      <c r="D1309" s="32"/>
    </row>
    <row r="1310" spans="1:4" x14ac:dyDescent="0.2">
      <c r="A1310" s="17"/>
      <c r="C1310" s="32"/>
      <c r="D1310" s="32"/>
    </row>
    <row r="1311" spans="1:4" x14ac:dyDescent="0.2">
      <c r="A1311" s="17"/>
      <c r="C1311" s="32"/>
      <c r="D1311" s="32"/>
    </row>
    <row r="1312" spans="1:4" x14ac:dyDescent="0.2">
      <c r="A1312" s="17"/>
      <c r="C1312" s="32"/>
      <c r="D1312" s="32"/>
    </row>
    <row r="1313" spans="1:4" x14ac:dyDescent="0.2">
      <c r="A1313" s="17"/>
      <c r="C1313" s="32"/>
      <c r="D1313" s="32"/>
    </row>
    <row r="1314" spans="1:4" x14ac:dyDescent="0.2">
      <c r="A1314" s="17"/>
      <c r="C1314" s="32"/>
      <c r="D1314" s="32"/>
    </row>
    <row r="1315" spans="1:4" x14ac:dyDescent="0.2">
      <c r="A1315" s="17"/>
      <c r="C1315" s="32"/>
      <c r="D1315" s="32"/>
    </row>
    <row r="1316" spans="1:4" x14ac:dyDescent="0.2">
      <c r="A1316" s="17"/>
      <c r="C1316" s="32"/>
      <c r="D1316" s="32"/>
    </row>
    <row r="1317" spans="1:4" x14ac:dyDescent="0.2">
      <c r="A1317" s="17"/>
      <c r="C1317" s="32"/>
      <c r="D1317" s="32"/>
    </row>
    <row r="1318" spans="1:4" x14ac:dyDescent="0.2">
      <c r="A1318" s="17"/>
      <c r="C1318" s="32"/>
      <c r="D1318" s="32"/>
    </row>
    <row r="1319" spans="1:4" x14ac:dyDescent="0.2">
      <c r="A1319" s="17"/>
      <c r="C1319" s="32"/>
      <c r="D1319" s="32"/>
    </row>
    <row r="1320" spans="1:4" x14ac:dyDescent="0.2">
      <c r="A1320" s="17"/>
      <c r="C1320" s="32"/>
      <c r="D1320" s="32"/>
    </row>
    <row r="1321" spans="1:4" x14ac:dyDescent="0.2">
      <c r="A1321" s="17"/>
      <c r="C1321" s="32"/>
      <c r="D1321" s="32"/>
    </row>
    <row r="1322" spans="1:4" x14ac:dyDescent="0.2">
      <c r="A1322" s="17"/>
      <c r="C1322" s="32"/>
      <c r="D1322" s="32"/>
    </row>
    <row r="1323" spans="1:4" x14ac:dyDescent="0.2">
      <c r="A1323" s="17"/>
      <c r="C1323" s="32"/>
      <c r="D1323" s="32"/>
    </row>
    <row r="1324" spans="1:4" x14ac:dyDescent="0.2">
      <c r="A1324" s="17"/>
      <c r="C1324" s="32"/>
      <c r="D1324" s="32"/>
    </row>
    <row r="1325" spans="1:4" x14ac:dyDescent="0.2">
      <c r="A1325" s="17"/>
      <c r="C1325" s="32"/>
      <c r="D1325" s="32"/>
    </row>
    <row r="1326" spans="1:4" x14ac:dyDescent="0.2">
      <c r="A1326" s="17"/>
      <c r="C1326" s="32"/>
      <c r="D1326" s="32"/>
    </row>
    <row r="1327" spans="1:4" x14ac:dyDescent="0.2">
      <c r="A1327" s="17"/>
      <c r="C1327" s="32"/>
      <c r="D1327" s="32"/>
    </row>
    <row r="1328" spans="1:4" x14ac:dyDescent="0.2">
      <c r="A1328" s="17"/>
      <c r="C1328" s="32"/>
      <c r="D1328" s="32"/>
    </row>
    <row r="1329" spans="1:4" x14ac:dyDescent="0.2">
      <c r="A1329" s="17"/>
      <c r="C1329" s="32"/>
      <c r="D1329" s="32"/>
    </row>
    <row r="1330" spans="1:4" x14ac:dyDescent="0.2">
      <c r="A1330" s="17"/>
      <c r="C1330" s="32"/>
      <c r="D1330" s="32"/>
    </row>
    <row r="1331" spans="1:4" x14ac:dyDescent="0.2">
      <c r="A1331" s="17"/>
      <c r="C1331" s="32"/>
      <c r="D1331" s="32"/>
    </row>
    <row r="1332" spans="1:4" x14ac:dyDescent="0.2">
      <c r="A1332" s="17"/>
      <c r="C1332" s="32"/>
      <c r="D1332" s="32"/>
    </row>
    <row r="1333" spans="1:4" x14ac:dyDescent="0.2">
      <c r="A1333" s="17"/>
      <c r="C1333" s="32"/>
      <c r="D1333" s="32"/>
    </row>
    <row r="1334" spans="1:4" x14ac:dyDescent="0.2">
      <c r="A1334" s="17"/>
      <c r="C1334" s="32"/>
      <c r="D1334" s="32"/>
    </row>
    <row r="1335" spans="1:4" x14ac:dyDescent="0.2">
      <c r="A1335" s="17"/>
      <c r="C1335" s="32"/>
      <c r="D1335" s="32"/>
    </row>
    <row r="1336" spans="1:4" x14ac:dyDescent="0.2">
      <c r="A1336" s="17"/>
      <c r="C1336" s="32"/>
      <c r="D1336" s="32"/>
    </row>
    <row r="1337" spans="1:4" x14ac:dyDescent="0.2">
      <c r="A1337" s="17"/>
      <c r="C1337" s="32"/>
      <c r="D1337" s="32"/>
    </row>
    <row r="1338" spans="1:4" x14ac:dyDescent="0.2">
      <c r="A1338" s="17"/>
      <c r="C1338" s="32"/>
      <c r="D1338" s="32"/>
    </row>
    <row r="1339" spans="1:4" x14ac:dyDescent="0.2">
      <c r="A1339" s="17"/>
      <c r="C1339" s="32"/>
      <c r="D1339" s="32"/>
    </row>
    <row r="1340" spans="1:4" x14ac:dyDescent="0.2">
      <c r="A1340" s="17"/>
      <c r="C1340" s="32"/>
      <c r="D1340" s="32"/>
    </row>
    <row r="1341" spans="1:4" x14ac:dyDescent="0.2">
      <c r="A1341" s="17"/>
      <c r="C1341" s="32"/>
      <c r="D1341" s="32"/>
    </row>
    <row r="1342" spans="1:4" x14ac:dyDescent="0.2">
      <c r="A1342" s="17"/>
      <c r="C1342" s="32"/>
      <c r="D1342" s="32"/>
    </row>
    <row r="1343" spans="1:4" x14ac:dyDescent="0.2">
      <c r="A1343" s="17"/>
      <c r="C1343" s="32"/>
      <c r="D1343" s="32"/>
    </row>
    <row r="1344" spans="1:4" x14ac:dyDescent="0.2">
      <c r="A1344" s="17"/>
      <c r="C1344" s="32"/>
      <c r="D1344" s="32"/>
    </row>
    <row r="1345" spans="1:4" x14ac:dyDescent="0.2">
      <c r="A1345" s="17"/>
      <c r="C1345" s="32"/>
      <c r="D1345" s="32"/>
    </row>
    <row r="1346" spans="1:4" x14ac:dyDescent="0.2">
      <c r="A1346" s="17"/>
      <c r="C1346" s="32"/>
      <c r="D1346" s="32"/>
    </row>
    <row r="1347" spans="1:4" x14ac:dyDescent="0.2">
      <c r="A1347" s="17"/>
      <c r="C1347" s="32"/>
      <c r="D1347" s="32"/>
    </row>
    <row r="1348" spans="1:4" x14ac:dyDescent="0.2">
      <c r="A1348" s="17"/>
      <c r="C1348" s="32"/>
      <c r="D1348" s="32"/>
    </row>
    <row r="1349" spans="1:4" x14ac:dyDescent="0.2">
      <c r="A1349" s="17"/>
      <c r="C1349" s="32"/>
      <c r="D1349" s="32"/>
    </row>
    <row r="1350" spans="1:4" x14ac:dyDescent="0.2">
      <c r="A1350" s="17"/>
      <c r="C1350" s="32"/>
      <c r="D1350" s="32"/>
    </row>
    <row r="1351" spans="1:4" x14ac:dyDescent="0.2">
      <c r="A1351" s="17"/>
      <c r="C1351" s="32"/>
      <c r="D1351" s="32"/>
    </row>
    <row r="1352" spans="1:4" x14ac:dyDescent="0.2">
      <c r="A1352" s="17"/>
      <c r="C1352" s="32"/>
      <c r="D1352" s="32"/>
    </row>
    <row r="1353" spans="1:4" x14ac:dyDescent="0.2">
      <c r="A1353" s="17"/>
      <c r="C1353" s="32"/>
      <c r="D1353" s="32"/>
    </row>
    <row r="1354" spans="1:4" x14ac:dyDescent="0.2">
      <c r="A1354" s="17"/>
      <c r="C1354" s="32"/>
      <c r="D1354" s="32"/>
    </row>
    <row r="1355" spans="1:4" x14ac:dyDescent="0.2">
      <c r="A1355" s="17"/>
      <c r="C1355" s="32"/>
      <c r="D1355" s="32"/>
    </row>
    <row r="1356" spans="1:4" x14ac:dyDescent="0.2">
      <c r="A1356" s="17"/>
      <c r="C1356" s="32"/>
      <c r="D1356" s="32"/>
    </row>
    <row r="1357" spans="1:4" x14ac:dyDescent="0.2">
      <c r="A1357" s="17"/>
      <c r="C1357" s="32"/>
      <c r="D1357" s="32"/>
    </row>
    <row r="1358" spans="1:4" x14ac:dyDescent="0.2">
      <c r="A1358" s="17"/>
      <c r="C1358" s="32"/>
      <c r="D1358" s="32"/>
    </row>
    <row r="1359" spans="1:4" x14ac:dyDescent="0.2">
      <c r="A1359" s="17"/>
      <c r="C1359" s="32"/>
      <c r="D1359" s="32"/>
    </row>
    <row r="1360" spans="1:4" x14ac:dyDescent="0.2">
      <c r="A1360" s="17"/>
      <c r="C1360" s="32"/>
      <c r="D1360" s="32"/>
    </row>
    <row r="1361" spans="1:4" x14ac:dyDescent="0.2">
      <c r="A1361" s="17"/>
      <c r="C1361" s="32"/>
      <c r="D1361" s="32"/>
    </row>
    <row r="1362" spans="1:4" x14ac:dyDescent="0.2">
      <c r="A1362" s="17"/>
      <c r="C1362" s="32"/>
      <c r="D1362" s="32"/>
    </row>
    <row r="1363" spans="1:4" x14ac:dyDescent="0.2">
      <c r="A1363" s="17"/>
      <c r="C1363" s="32"/>
      <c r="D1363" s="32"/>
    </row>
    <row r="1364" spans="1:4" x14ac:dyDescent="0.2">
      <c r="A1364" s="17"/>
      <c r="C1364" s="32"/>
      <c r="D1364" s="32"/>
    </row>
    <row r="1365" spans="1:4" x14ac:dyDescent="0.2">
      <c r="A1365" s="17"/>
      <c r="C1365" s="32"/>
      <c r="D1365" s="32"/>
    </row>
    <row r="1366" spans="1:4" x14ac:dyDescent="0.2">
      <c r="A1366" s="17"/>
      <c r="C1366" s="32"/>
      <c r="D1366" s="32"/>
    </row>
    <row r="1367" spans="1:4" x14ac:dyDescent="0.2">
      <c r="A1367" s="17"/>
      <c r="C1367" s="32"/>
      <c r="D1367" s="32"/>
    </row>
    <row r="1368" spans="1:4" x14ac:dyDescent="0.2">
      <c r="A1368" s="17"/>
      <c r="C1368" s="32"/>
      <c r="D1368" s="32"/>
    </row>
    <row r="1369" spans="1:4" x14ac:dyDescent="0.2">
      <c r="A1369" s="17"/>
      <c r="C1369" s="32"/>
      <c r="D1369" s="32"/>
    </row>
    <row r="1370" spans="1:4" x14ac:dyDescent="0.2">
      <c r="A1370" s="17"/>
      <c r="C1370" s="32"/>
      <c r="D1370" s="32"/>
    </row>
    <row r="1371" spans="1:4" x14ac:dyDescent="0.2">
      <c r="A1371" s="17"/>
      <c r="C1371" s="32"/>
      <c r="D1371" s="32"/>
    </row>
    <row r="1372" spans="1:4" x14ac:dyDescent="0.2">
      <c r="A1372" s="17"/>
      <c r="C1372" s="32"/>
      <c r="D1372" s="32"/>
    </row>
    <row r="1373" spans="1:4" x14ac:dyDescent="0.2">
      <c r="A1373" s="17"/>
      <c r="C1373" s="32"/>
      <c r="D1373" s="32"/>
    </row>
    <row r="1374" spans="1:4" x14ac:dyDescent="0.2">
      <c r="A1374" s="17"/>
      <c r="C1374" s="32"/>
      <c r="D1374" s="32"/>
    </row>
    <row r="1375" spans="1:4" x14ac:dyDescent="0.2">
      <c r="A1375" s="17"/>
      <c r="C1375" s="32"/>
      <c r="D1375" s="32"/>
    </row>
    <row r="1376" spans="1:4" x14ac:dyDescent="0.2">
      <c r="A1376" s="17"/>
      <c r="C1376" s="32"/>
      <c r="D1376" s="32"/>
    </row>
    <row r="1377" spans="1:4" x14ac:dyDescent="0.2">
      <c r="A1377" s="17"/>
      <c r="C1377" s="32"/>
      <c r="D1377" s="32"/>
    </row>
    <row r="1378" spans="1:4" x14ac:dyDescent="0.2">
      <c r="A1378" s="17"/>
      <c r="C1378" s="32"/>
      <c r="D1378" s="32"/>
    </row>
    <row r="1379" spans="1:4" x14ac:dyDescent="0.2">
      <c r="A1379" s="17"/>
      <c r="C1379" s="32"/>
      <c r="D1379" s="32"/>
    </row>
    <row r="1380" spans="1:4" x14ac:dyDescent="0.2">
      <c r="A1380" s="17"/>
      <c r="C1380" s="32"/>
      <c r="D1380" s="32"/>
    </row>
    <row r="1381" spans="1:4" x14ac:dyDescent="0.2">
      <c r="A1381" s="17"/>
      <c r="C1381" s="32"/>
      <c r="D1381" s="32"/>
    </row>
    <row r="1382" spans="1:4" x14ac:dyDescent="0.2">
      <c r="A1382" s="17"/>
      <c r="C1382" s="32"/>
      <c r="D1382" s="32"/>
    </row>
    <row r="1383" spans="1:4" x14ac:dyDescent="0.2">
      <c r="A1383" s="17"/>
      <c r="C1383" s="32"/>
      <c r="D1383" s="32"/>
    </row>
    <row r="1384" spans="1:4" x14ac:dyDescent="0.2">
      <c r="A1384" s="17"/>
      <c r="C1384" s="32"/>
      <c r="D1384" s="32"/>
    </row>
    <row r="1385" spans="1:4" x14ac:dyDescent="0.2">
      <c r="A1385" s="17"/>
      <c r="C1385" s="32"/>
      <c r="D1385" s="32"/>
    </row>
    <row r="1386" spans="1:4" x14ac:dyDescent="0.2">
      <c r="A1386" s="17"/>
      <c r="C1386" s="32"/>
      <c r="D1386" s="32"/>
    </row>
    <row r="1387" spans="1:4" x14ac:dyDescent="0.2">
      <c r="A1387" s="17"/>
      <c r="C1387" s="32"/>
      <c r="D1387" s="32"/>
    </row>
    <row r="1388" spans="1:4" x14ac:dyDescent="0.2">
      <c r="A1388" s="17"/>
      <c r="C1388" s="32"/>
      <c r="D1388" s="32"/>
    </row>
    <row r="1389" spans="1:4" x14ac:dyDescent="0.2">
      <c r="A1389" s="17"/>
      <c r="C1389" s="32"/>
      <c r="D1389" s="32"/>
    </row>
    <row r="1390" spans="1:4" x14ac:dyDescent="0.2">
      <c r="A1390" s="17"/>
      <c r="C1390" s="32"/>
      <c r="D1390" s="32"/>
    </row>
    <row r="1391" spans="1:4" x14ac:dyDescent="0.2">
      <c r="A1391" s="17"/>
      <c r="C1391" s="32"/>
      <c r="D1391" s="32"/>
    </row>
    <row r="1392" spans="1:4" x14ac:dyDescent="0.2">
      <c r="A1392" s="17"/>
      <c r="C1392" s="32"/>
      <c r="D1392" s="32"/>
    </row>
    <row r="1393" spans="1:4" x14ac:dyDescent="0.2">
      <c r="A1393" s="17"/>
      <c r="C1393" s="32"/>
      <c r="D1393" s="32"/>
    </row>
    <row r="1394" spans="1:4" x14ac:dyDescent="0.2">
      <c r="A1394" s="17"/>
      <c r="C1394" s="32"/>
      <c r="D1394" s="32"/>
    </row>
    <row r="1395" spans="1:4" x14ac:dyDescent="0.2">
      <c r="A1395" s="17"/>
      <c r="C1395" s="32"/>
      <c r="D1395" s="32"/>
    </row>
    <row r="1396" spans="1:4" x14ac:dyDescent="0.2">
      <c r="A1396" s="17"/>
      <c r="C1396" s="32"/>
      <c r="D1396" s="32"/>
    </row>
    <row r="1397" spans="1:4" x14ac:dyDescent="0.2">
      <c r="A1397" s="17"/>
      <c r="C1397" s="32"/>
      <c r="D1397" s="32"/>
    </row>
    <row r="1398" spans="1:4" x14ac:dyDescent="0.2">
      <c r="A1398" s="17"/>
      <c r="C1398" s="32"/>
      <c r="D1398" s="32"/>
    </row>
    <row r="1399" spans="1:4" x14ac:dyDescent="0.2">
      <c r="A1399" s="17"/>
      <c r="C1399" s="32"/>
      <c r="D1399" s="32"/>
    </row>
    <row r="1400" spans="1:4" x14ac:dyDescent="0.2">
      <c r="A1400" s="17"/>
      <c r="C1400" s="32"/>
      <c r="D1400" s="32"/>
    </row>
    <row r="1401" spans="1:4" x14ac:dyDescent="0.2">
      <c r="A1401" s="17"/>
      <c r="C1401" s="32"/>
      <c r="D1401" s="32"/>
    </row>
    <row r="1402" spans="1:4" x14ac:dyDescent="0.2">
      <c r="A1402" s="17"/>
      <c r="C1402" s="32"/>
      <c r="D1402" s="32"/>
    </row>
    <row r="1403" spans="1:4" x14ac:dyDescent="0.2">
      <c r="A1403" s="17"/>
      <c r="C1403" s="32"/>
      <c r="D1403" s="32"/>
    </row>
    <row r="1404" spans="1:4" x14ac:dyDescent="0.2">
      <c r="A1404" s="17"/>
      <c r="C1404" s="32"/>
      <c r="D1404" s="32"/>
    </row>
    <row r="1405" spans="1:4" x14ac:dyDescent="0.2">
      <c r="A1405" s="17"/>
      <c r="C1405" s="32"/>
      <c r="D1405" s="32"/>
    </row>
    <row r="1406" spans="1:4" x14ac:dyDescent="0.2">
      <c r="A1406" s="17"/>
      <c r="C1406" s="32"/>
      <c r="D1406" s="32"/>
    </row>
    <row r="1407" spans="1:4" x14ac:dyDescent="0.2">
      <c r="A1407" s="17"/>
      <c r="C1407" s="32"/>
      <c r="D1407" s="32"/>
    </row>
    <row r="1408" spans="1:4" x14ac:dyDescent="0.2">
      <c r="A1408" s="17"/>
      <c r="C1408" s="32"/>
      <c r="D1408" s="32"/>
    </row>
    <row r="1409" spans="1:4" x14ac:dyDescent="0.2">
      <c r="A1409" s="17"/>
      <c r="C1409" s="32"/>
      <c r="D1409" s="32"/>
    </row>
    <row r="1410" spans="1:4" x14ac:dyDescent="0.2">
      <c r="A1410" s="17"/>
      <c r="C1410" s="32"/>
      <c r="D1410" s="32"/>
    </row>
    <row r="1411" spans="1:4" x14ac:dyDescent="0.2">
      <c r="A1411" s="17"/>
      <c r="C1411" s="32"/>
      <c r="D1411" s="32"/>
    </row>
    <row r="1412" spans="1:4" x14ac:dyDescent="0.2">
      <c r="A1412" s="17"/>
      <c r="C1412" s="32"/>
      <c r="D1412" s="32"/>
    </row>
    <row r="1413" spans="1:4" x14ac:dyDescent="0.2">
      <c r="A1413" s="17"/>
      <c r="C1413" s="32"/>
      <c r="D1413" s="32"/>
    </row>
    <row r="1414" spans="1:4" x14ac:dyDescent="0.2">
      <c r="A1414" s="17"/>
      <c r="C1414" s="32"/>
      <c r="D1414" s="32"/>
    </row>
    <row r="1415" spans="1:4" x14ac:dyDescent="0.2">
      <c r="A1415" s="17"/>
      <c r="C1415" s="32"/>
      <c r="D1415" s="32"/>
    </row>
    <row r="1416" spans="1:4" x14ac:dyDescent="0.2">
      <c r="A1416" s="17"/>
      <c r="C1416" s="32"/>
      <c r="D1416" s="32"/>
    </row>
    <row r="1417" spans="1:4" x14ac:dyDescent="0.2">
      <c r="A1417" s="17"/>
      <c r="C1417" s="32"/>
      <c r="D1417" s="32"/>
    </row>
    <row r="1418" spans="1:4" x14ac:dyDescent="0.2">
      <c r="A1418" s="17"/>
      <c r="C1418" s="32"/>
      <c r="D1418" s="32"/>
    </row>
    <row r="1419" spans="1:4" x14ac:dyDescent="0.2">
      <c r="A1419" s="17"/>
      <c r="C1419" s="32"/>
      <c r="D1419" s="32"/>
    </row>
    <row r="1420" spans="1:4" x14ac:dyDescent="0.2">
      <c r="A1420" s="17"/>
      <c r="C1420" s="32"/>
      <c r="D1420" s="32"/>
    </row>
    <row r="1421" spans="1:4" x14ac:dyDescent="0.2">
      <c r="A1421" s="17"/>
      <c r="C1421" s="32"/>
      <c r="D1421" s="32"/>
    </row>
    <row r="1422" spans="1:4" x14ac:dyDescent="0.2">
      <c r="A1422" s="17"/>
      <c r="C1422" s="32"/>
      <c r="D1422" s="32"/>
    </row>
    <row r="1423" spans="1:4" x14ac:dyDescent="0.2">
      <c r="A1423" s="17"/>
      <c r="C1423" s="32"/>
      <c r="D1423" s="32"/>
    </row>
    <row r="1424" spans="1:4" x14ac:dyDescent="0.2">
      <c r="A1424" s="17"/>
      <c r="C1424" s="32"/>
      <c r="D1424" s="32"/>
    </row>
    <row r="1425" spans="1:4" x14ac:dyDescent="0.2">
      <c r="A1425" s="17"/>
      <c r="C1425" s="32"/>
      <c r="D1425" s="32"/>
    </row>
    <row r="1426" spans="1:4" x14ac:dyDescent="0.2">
      <c r="A1426" s="17"/>
      <c r="C1426" s="32"/>
      <c r="D1426" s="32"/>
    </row>
    <row r="1427" spans="1:4" x14ac:dyDescent="0.2">
      <c r="A1427" s="17"/>
      <c r="C1427" s="32"/>
      <c r="D1427" s="32"/>
    </row>
    <row r="1428" spans="1:4" x14ac:dyDescent="0.2">
      <c r="A1428" s="17"/>
      <c r="C1428" s="32"/>
      <c r="D1428" s="32"/>
    </row>
    <row r="1429" spans="1:4" x14ac:dyDescent="0.2">
      <c r="A1429" s="17"/>
      <c r="C1429" s="32"/>
      <c r="D1429" s="32"/>
    </row>
    <row r="1430" spans="1:4" x14ac:dyDescent="0.2">
      <c r="A1430" s="17"/>
      <c r="C1430" s="32"/>
      <c r="D1430" s="32"/>
    </row>
    <row r="1431" spans="1:4" x14ac:dyDescent="0.2">
      <c r="A1431" s="17"/>
      <c r="C1431" s="32"/>
      <c r="D1431" s="32"/>
    </row>
    <row r="1432" spans="1:4" x14ac:dyDescent="0.2">
      <c r="A1432" s="17"/>
      <c r="C1432" s="32"/>
      <c r="D1432" s="32"/>
    </row>
    <row r="1433" spans="1:4" x14ac:dyDescent="0.2">
      <c r="A1433" s="17"/>
      <c r="C1433" s="32"/>
      <c r="D1433" s="32"/>
    </row>
    <row r="1434" spans="1:4" x14ac:dyDescent="0.2">
      <c r="A1434" s="17"/>
      <c r="C1434" s="32"/>
      <c r="D1434" s="32"/>
    </row>
    <row r="1435" spans="1:4" x14ac:dyDescent="0.2">
      <c r="A1435" s="17"/>
      <c r="C1435" s="32"/>
      <c r="D1435" s="32"/>
    </row>
    <row r="1436" spans="1:4" x14ac:dyDescent="0.2">
      <c r="A1436" s="17"/>
      <c r="C1436" s="32"/>
      <c r="D1436" s="32"/>
    </row>
    <row r="1437" spans="1:4" x14ac:dyDescent="0.2">
      <c r="A1437" s="17"/>
      <c r="C1437" s="32"/>
      <c r="D1437" s="32"/>
    </row>
    <row r="1438" spans="1:4" x14ac:dyDescent="0.2">
      <c r="A1438" s="17"/>
      <c r="C1438" s="32"/>
      <c r="D1438" s="32"/>
    </row>
    <row r="1439" spans="1:4" x14ac:dyDescent="0.2">
      <c r="A1439" s="17"/>
      <c r="C1439" s="32"/>
      <c r="D1439" s="32"/>
    </row>
    <row r="1440" spans="1:4" x14ac:dyDescent="0.2">
      <c r="A1440" s="17"/>
      <c r="C1440" s="32"/>
      <c r="D1440" s="32"/>
    </row>
    <row r="1441" spans="1:4" x14ac:dyDescent="0.2">
      <c r="A1441" s="17"/>
      <c r="C1441" s="32"/>
      <c r="D1441" s="32"/>
    </row>
    <row r="1442" spans="1:4" x14ac:dyDescent="0.2">
      <c r="A1442" s="17"/>
      <c r="C1442" s="32"/>
      <c r="D1442" s="32"/>
    </row>
    <row r="1443" spans="1:4" x14ac:dyDescent="0.2">
      <c r="A1443" s="17"/>
      <c r="C1443" s="32"/>
      <c r="D1443" s="32"/>
    </row>
    <row r="1444" spans="1:4" x14ac:dyDescent="0.2">
      <c r="A1444" s="17"/>
      <c r="C1444" s="32"/>
      <c r="D1444" s="32"/>
    </row>
    <row r="1445" spans="1:4" x14ac:dyDescent="0.2">
      <c r="A1445" s="17"/>
      <c r="C1445" s="32"/>
      <c r="D1445" s="32"/>
    </row>
    <row r="1446" spans="1:4" x14ac:dyDescent="0.2">
      <c r="A1446" s="17"/>
      <c r="C1446" s="32"/>
      <c r="D1446" s="32"/>
    </row>
    <row r="1447" spans="1:4" x14ac:dyDescent="0.2">
      <c r="A1447" s="17"/>
      <c r="C1447" s="32"/>
      <c r="D1447" s="32"/>
    </row>
    <row r="1448" spans="1:4" x14ac:dyDescent="0.2">
      <c r="A1448" s="17"/>
      <c r="C1448" s="32"/>
      <c r="D1448" s="32"/>
    </row>
    <row r="1449" spans="1:4" x14ac:dyDescent="0.2">
      <c r="A1449" s="17"/>
      <c r="C1449" s="32"/>
      <c r="D1449" s="32"/>
    </row>
    <row r="1450" spans="1:4" x14ac:dyDescent="0.2">
      <c r="A1450" s="17"/>
      <c r="C1450" s="32"/>
      <c r="D1450" s="32"/>
    </row>
    <row r="1451" spans="1:4" x14ac:dyDescent="0.2">
      <c r="A1451" s="17"/>
      <c r="C1451" s="32"/>
      <c r="D1451" s="32"/>
    </row>
    <row r="1452" spans="1:4" x14ac:dyDescent="0.2">
      <c r="A1452" s="17"/>
      <c r="C1452" s="32"/>
      <c r="D1452" s="32"/>
    </row>
    <row r="1453" spans="1:4" x14ac:dyDescent="0.2">
      <c r="A1453" s="17"/>
      <c r="C1453" s="32"/>
      <c r="D1453" s="32"/>
    </row>
    <row r="1454" spans="1:4" x14ac:dyDescent="0.2">
      <c r="A1454" s="17"/>
      <c r="C1454" s="32"/>
      <c r="D1454" s="32"/>
    </row>
    <row r="1455" spans="1:4" x14ac:dyDescent="0.2">
      <c r="A1455" s="17"/>
      <c r="C1455" s="32"/>
      <c r="D1455" s="32"/>
    </row>
    <row r="1456" spans="1:4" x14ac:dyDescent="0.2">
      <c r="A1456" s="17"/>
      <c r="C1456" s="32"/>
      <c r="D1456" s="32"/>
    </row>
    <row r="1457" spans="1:4" x14ac:dyDescent="0.2">
      <c r="A1457" s="17"/>
      <c r="C1457" s="32"/>
      <c r="D1457" s="32"/>
    </row>
    <row r="1458" spans="1:4" x14ac:dyDescent="0.2">
      <c r="A1458" s="17"/>
      <c r="C1458" s="32"/>
      <c r="D1458" s="32"/>
    </row>
    <row r="1459" spans="1:4" x14ac:dyDescent="0.2">
      <c r="A1459" s="17"/>
      <c r="C1459" s="32"/>
      <c r="D1459" s="32"/>
    </row>
    <row r="1460" spans="1:4" x14ac:dyDescent="0.2">
      <c r="A1460" s="17"/>
      <c r="C1460" s="32"/>
      <c r="D1460" s="32"/>
    </row>
    <row r="1461" spans="1:4" x14ac:dyDescent="0.2">
      <c r="A1461" s="17"/>
      <c r="C1461" s="32"/>
      <c r="D1461" s="32"/>
    </row>
    <row r="1462" spans="1:4" x14ac:dyDescent="0.2">
      <c r="A1462" s="17"/>
      <c r="C1462" s="32"/>
      <c r="D1462" s="32"/>
    </row>
    <row r="1463" spans="1:4" x14ac:dyDescent="0.2">
      <c r="A1463" s="17"/>
      <c r="C1463" s="32"/>
      <c r="D1463" s="32"/>
    </row>
    <row r="1464" spans="1:4" x14ac:dyDescent="0.2">
      <c r="A1464" s="17"/>
      <c r="C1464" s="32"/>
      <c r="D1464" s="32"/>
    </row>
    <row r="1465" spans="1:4" x14ac:dyDescent="0.2">
      <c r="A1465" s="17"/>
      <c r="C1465" s="32"/>
      <c r="D1465" s="32"/>
    </row>
    <row r="1466" spans="1:4" x14ac:dyDescent="0.2">
      <c r="A1466" s="17"/>
      <c r="C1466" s="32"/>
      <c r="D1466" s="32"/>
    </row>
    <row r="1467" spans="1:4" x14ac:dyDescent="0.2">
      <c r="A1467" s="17"/>
      <c r="C1467" s="32"/>
      <c r="D1467" s="32"/>
    </row>
    <row r="1468" spans="1:4" x14ac:dyDescent="0.2">
      <c r="A1468" s="17"/>
      <c r="C1468" s="32"/>
      <c r="D1468" s="32"/>
    </row>
    <row r="1469" spans="1:4" x14ac:dyDescent="0.2">
      <c r="A1469" s="17"/>
      <c r="C1469" s="32"/>
      <c r="D1469" s="32"/>
    </row>
    <row r="1470" spans="1:4" x14ac:dyDescent="0.2">
      <c r="A1470" s="17"/>
      <c r="C1470" s="32"/>
      <c r="D1470" s="32"/>
    </row>
    <row r="1471" spans="1:4" x14ac:dyDescent="0.2">
      <c r="A1471" s="17"/>
      <c r="C1471" s="32"/>
      <c r="D1471" s="32"/>
    </row>
    <row r="1472" spans="1:4" x14ac:dyDescent="0.2">
      <c r="A1472" s="17"/>
      <c r="C1472" s="32"/>
      <c r="D1472" s="32"/>
    </row>
    <row r="1473" spans="1:4" x14ac:dyDescent="0.2">
      <c r="A1473" s="17"/>
      <c r="C1473" s="32"/>
      <c r="D1473" s="32"/>
    </row>
    <row r="1474" spans="1:4" x14ac:dyDescent="0.2">
      <c r="A1474" s="17"/>
      <c r="C1474" s="32"/>
      <c r="D1474" s="32"/>
    </row>
    <row r="1475" spans="1:4" x14ac:dyDescent="0.2">
      <c r="A1475" s="17"/>
      <c r="C1475" s="32"/>
      <c r="D1475" s="32"/>
    </row>
    <row r="1476" spans="1:4" x14ac:dyDescent="0.2">
      <c r="A1476" s="17"/>
      <c r="C1476" s="32"/>
      <c r="D1476" s="32"/>
    </row>
    <row r="1477" spans="1:4" x14ac:dyDescent="0.2">
      <c r="A1477" s="17"/>
      <c r="C1477" s="32"/>
      <c r="D1477" s="32"/>
    </row>
    <row r="1478" spans="1:4" x14ac:dyDescent="0.2">
      <c r="A1478" s="17"/>
      <c r="C1478" s="32"/>
      <c r="D1478" s="32"/>
    </row>
    <row r="1479" spans="1:4" x14ac:dyDescent="0.2">
      <c r="A1479" s="17"/>
      <c r="C1479" s="32"/>
      <c r="D1479" s="32"/>
    </row>
    <row r="1480" spans="1:4" x14ac:dyDescent="0.2">
      <c r="A1480" s="17"/>
      <c r="C1480" s="32"/>
      <c r="D1480" s="32"/>
    </row>
    <row r="1481" spans="1:4" x14ac:dyDescent="0.2">
      <c r="A1481" s="17"/>
      <c r="C1481" s="32"/>
      <c r="D1481" s="32"/>
    </row>
    <row r="1482" spans="1:4" x14ac:dyDescent="0.2">
      <c r="A1482" s="17"/>
      <c r="C1482" s="32"/>
      <c r="D1482" s="32"/>
    </row>
    <row r="1483" spans="1:4" x14ac:dyDescent="0.2">
      <c r="A1483" s="17"/>
      <c r="C1483" s="32"/>
      <c r="D1483" s="32"/>
    </row>
    <row r="1484" spans="1:4" x14ac:dyDescent="0.2">
      <c r="A1484" s="17"/>
      <c r="C1484" s="32"/>
      <c r="D1484" s="32"/>
    </row>
    <row r="1485" spans="1:4" x14ac:dyDescent="0.2">
      <c r="A1485" s="17"/>
      <c r="C1485" s="32"/>
      <c r="D1485" s="32"/>
    </row>
    <row r="1486" spans="1:4" x14ac:dyDescent="0.2">
      <c r="A1486" s="17"/>
      <c r="C1486" s="32"/>
      <c r="D1486" s="32"/>
    </row>
    <row r="1487" spans="1:4" x14ac:dyDescent="0.2">
      <c r="A1487" s="17"/>
      <c r="C1487" s="32"/>
      <c r="D1487" s="32"/>
    </row>
    <row r="1488" spans="1:4" x14ac:dyDescent="0.2">
      <c r="A1488" s="17"/>
      <c r="C1488" s="32"/>
      <c r="D1488" s="32"/>
    </row>
    <row r="1489" spans="1:4" x14ac:dyDescent="0.2">
      <c r="A1489" s="17"/>
      <c r="C1489" s="32"/>
      <c r="D1489" s="32"/>
    </row>
    <row r="1490" spans="1:4" x14ac:dyDescent="0.2">
      <c r="A1490" s="17"/>
      <c r="C1490" s="32"/>
      <c r="D1490" s="32"/>
    </row>
    <row r="1491" spans="1:4" x14ac:dyDescent="0.2">
      <c r="A1491" s="17"/>
      <c r="C1491" s="32"/>
      <c r="D1491" s="32"/>
    </row>
    <row r="1492" spans="1:4" x14ac:dyDescent="0.2">
      <c r="A1492" s="17"/>
      <c r="C1492" s="32"/>
      <c r="D1492" s="32"/>
    </row>
    <row r="1493" spans="1:4" x14ac:dyDescent="0.2">
      <c r="A1493" s="17"/>
      <c r="C1493" s="32"/>
      <c r="D1493" s="32"/>
    </row>
    <row r="1494" spans="1:4" x14ac:dyDescent="0.2">
      <c r="A1494" s="17"/>
      <c r="C1494" s="32"/>
      <c r="D1494" s="32"/>
    </row>
    <row r="1495" spans="1:4" x14ac:dyDescent="0.2">
      <c r="A1495" s="17"/>
      <c r="C1495" s="32"/>
      <c r="D1495" s="32"/>
    </row>
    <row r="1496" spans="1:4" x14ac:dyDescent="0.2">
      <c r="A1496" s="17"/>
      <c r="C1496" s="32"/>
      <c r="D1496" s="32"/>
    </row>
    <row r="1497" spans="1:4" x14ac:dyDescent="0.2">
      <c r="A1497" s="17"/>
      <c r="C1497" s="32"/>
      <c r="D1497" s="32"/>
    </row>
    <row r="1498" spans="1:4" x14ac:dyDescent="0.2">
      <c r="A1498" s="17"/>
      <c r="C1498" s="32"/>
      <c r="D1498" s="32"/>
    </row>
    <row r="1499" spans="1:4" x14ac:dyDescent="0.2">
      <c r="A1499" s="17"/>
      <c r="C1499" s="32"/>
      <c r="D1499" s="32"/>
    </row>
    <row r="1500" spans="1:4" x14ac:dyDescent="0.2">
      <c r="A1500" s="17"/>
      <c r="C1500" s="32"/>
      <c r="D1500" s="32"/>
    </row>
    <row r="1501" spans="1:4" x14ac:dyDescent="0.2">
      <c r="A1501" s="17"/>
      <c r="C1501" s="32"/>
      <c r="D1501" s="32"/>
    </row>
    <row r="1502" spans="1:4" x14ac:dyDescent="0.2">
      <c r="A1502" s="17"/>
      <c r="C1502" s="32"/>
      <c r="D1502" s="32"/>
    </row>
    <row r="1503" spans="1:4" x14ac:dyDescent="0.2">
      <c r="A1503" s="17"/>
      <c r="C1503" s="32"/>
      <c r="D1503" s="32"/>
    </row>
    <row r="1504" spans="1:4" x14ac:dyDescent="0.2">
      <c r="A1504" s="17"/>
      <c r="C1504" s="32"/>
      <c r="D1504" s="32"/>
    </row>
    <row r="1505" spans="1:4" x14ac:dyDescent="0.2">
      <c r="A1505" s="17"/>
      <c r="C1505" s="32"/>
      <c r="D1505" s="32"/>
    </row>
    <row r="1506" spans="1:4" x14ac:dyDescent="0.2">
      <c r="A1506" s="17"/>
      <c r="C1506" s="32"/>
      <c r="D1506" s="32"/>
    </row>
    <row r="1507" spans="1:4" x14ac:dyDescent="0.2">
      <c r="A1507" s="17"/>
      <c r="C1507" s="32"/>
      <c r="D1507" s="32"/>
    </row>
    <row r="1508" spans="1:4" x14ac:dyDescent="0.2">
      <c r="A1508" s="17"/>
      <c r="C1508" s="32"/>
      <c r="D1508" s="32"/>
    </row>
    <row r="1509" spans="1:4" x14ac:dyDescent="0.2">
      <c r="A1509" s="17"/>
      <c r="C1509" s="32"/>
      <c r="D1509" s="32"/>
    </row>
    <row r="1510" spans="1:4" x14ac:dyDescent="0.2">
      <c r="A1510" s="17"/>
      <c r="C1510" s="32"/>
      <c r="D1510" s="32"/>
    </row>
    <row r="1511" spans="1:4" x14ac:dyDescent="0.2">
      <c r="A1511" s="17"/>
      <c r="C1511" s="32"/>
      <c r="D1511" s="32"/>
    </row>
    <row r="1512" spans="1:4" x14ac:dyDescent="0.2">
      <c r="A1512" s="17"/>
      <c r="C1512" s="32"/>
      <c r="D1512" s="32"/>
    </row>
    <row r="1513" spans="1:4" x14ac:dyDescent="0.2">
      <c r="A1513" s="17"/>
      <c r="C1513" s="32"/>
      <c r="D1513" s="32"/>
    </row>
    <row r="1514" spans="1:4" x14ac:dyDescent="0.2">
      <c r="A1514" s="17"/>
      <c r="C1514" s="32"/>
      <c r="D1514" s="32"/>
    </row>
    <row r="1515" spans="1:4" x14ac:dyDescent="0.2">
      <c r="A1515" s="17"/>
      <c r="C1515" s="32"/>
      <c r="D1515" s="32"/>
    </row>
    <row r="1516" spans="1:4" x14ac:dyDescent="0.2">
      <c r="A1516" s="17"/>
      <c r="C1516" s="32"/>
      <c r="D1516" s="32"/>
    </row>
    <row r="1517" spans="1:4" x14ac:dyDescent="0.2">
      <c r="A1517" s="17"/>
      <c r="C1517" s="32"/>
      <c r="D1517" s="32"/>
    </row>
    <row r="1518" spans="1:4" x14ac:dyDescent="0.2">
      <c r="A1518" s="17"/>
      <c r="C1518" s="32"/>
      <c r="D1518" s="32"/>
    </row>
    <row r="1519" spans="1:4" x14ac:dyDescent="0.2">
      <c r="A1519" s="17"/>
      <c r="C1519" s="32"/>
      <c r="D1519" s="32"/>
    </row>
    <row r="1520" spans="1:4" x14ac:dyDescent="0.2">
      <c r="A1520" s="17"/>
      <c r="C1520" s="32"/>
      <c r="D1520" s="32"/>
    </row>
    <row r="1521" spans="1:4" x14ac:dyDescent="0.2">
      <c r="A1521" s="17"/>
      <c r="C1521" s="32"/>
      <c r="D1521" s="32"/>
    </row>
    <row r="1522" spans="1:4" x14ac:dyDescent="0.2">
      <c r="A1522" s="17"/>
      <c r="C1522" s="32"/>
      <c r="D1522" s="32"/>
    </row>
    <row r="1523" spans="1:4" x14ac:dyDescent="0.2">
      <c r="A1523" s="17"/>
      <c r="C1523" s="32"/>
      <c r="D1523" s="32"/>
    </row>
    <row r="1524" spans="1:4" x14ac:dyDescent="0.2">
      <c r="A1524" s="17"/>
      <c r="C1524" s="32"/>
      <c r="D1524" s="32"/>
    </row>
    <row r="1525" spans="1:4" x14ac:dyDescent="0.2">
      <c r="A1525" s="17"/>
      <c r="C1525" s="32"/>
      <c r="D1525" s="32"/>
    </row>
    <row r="1526" spans="1:4" x14ac:dyDescent="0.2">
      <c r="A1526" s="17"/>
      <c r="C1526" s="32"/>
      <c r="D1526" s="32"/>
    </row>
    <row r="1527" spans="1:4" x14ac:dyDescent="0.2">
      <c r="A1527" s="17"/>
      <c r="C1527" s="32"/>
      <c r="D1527" s="32"/>
    </row>
    <row r="1528" spans="1:4" x14ac:dyDescent="0.2">
      <c r="A1528" s="17"/>
      <c r="C1528" s="32"/>
      <c r="D1528" s="32"/>
    </row>
    <row r="1529" spans="1:4" x14ac:dyDescent="0.2">
      <c r="A1529" s="17"/>
      <c r="C1529" s="32"/>
      <c r="D1529" s="32"/>
    </row>
    <row r="1530" spans="1:4" x14ac:dyDescent="0.2">
      <c r="A1530" s="17"/>
      <c r="C1530" s="32"/>
      <c r="D1530" s="32"/>
    </row>
    <row r="1531" spans="1:4" x14ac:dyDescent="0.2">
      <c r="A1531" s="17"/>
      <c r="C1531" s="32"/>
      <c r="D1531" s="32"/>
    </row>
    <row r="1532" spans="1:4" x14ac:dyDescent="0.2">
      <c r="A1532" s="17"/>
      <c r="C1532" s="32"/>
      <c r="D1532" s="32"/>
    </row>
    <row r="1533" spans="1:4" x14ac:dyDescent="0.2">
      <c r="A1533" s="17"/>
      <c r="C1533" s="32"/>
      <c r="D1533" s="32"/>
    </row>
    <row r="1534" spans="1:4" x14ac:dyDescent="0.2">
      <c r="A1534" s="17"/>
      <c r="C1534" s="32"/>
      <c r="D1534" s="32"/>
    </row>
    <row r="1535" spans="1:4" x14ac:dyDescent="0.2">
      <c r="A1535" s="17"/>
      <c r="C1535" s="32"/>
      <c r="D1535" s="32"/>
    </row>
    <row r="1536" spans="1:4" x14ac:dyDescent="0.2">
      <c r="A1536" s="17"/>
      <c r="C1536" s="32"/>
      <c r="D1536" s="32"/>
    </row>
    <row r="1537" spans="1:4" x14ac:dyDescent="0.2">
      <c r="A1537" s="17"/>
      <c r="C1537" s="32"/>
      <c r="D1537" s="32"/>
    </row>
    <row r="1538" spans="1:4" x14ac:dyDescent="0.2">
      <c r="A1538" s="17"/>
      <c r="C1538" s="32"/>
      <c r="D1538" s="32"/>
    </row>
    <row r="1539" spans="1:4" x14ac:dyDescent="0.2">
      <c r="A1539" s="17"/>
      <c r="C1539" s="32"/>
      <c r="D1539" s="32"/>
    </row>
    <row r="1540" spans="1:4" x14ac:dyDescent="0.2">
      <c r="A1540" s="17"/>
      <c r="C1540" s="32"/>
      <c r="D1540" s="32"/>
    </row>
    <row r="1541" spans="1:4" x14ac:dyDescent="0.2">
      <c r="A1541" s="17"/>
      <c r="C1541" s="32"/>
      <c r="D1541" s="32"/>
    </row>
    <row r="1542" spans="1:4" x14ac:dyDescent="0.2">
      <c r="A1542" s="17"/>
      <c r="C1542" s="32"/>
      <c r="D1542" s="32"/>
    </row>
    <row r="1543" spans="1:4" x14ac:dyDescent="0.2">
      <c r="A1543" s="17"/>
      <c r="C1543" s="32"/>
      <c r="D1543" s="32"/>
    </row>
    <row r="1544" spans="1:4" x14ac:dyDescent="0.2">
      <c r="A1544" s="17"/>
      <c r="C1544" s="32"/>
      <c r="D1544" s="32"/>
    </row>
    <row r="1545" spans="1:4" x14ac:dyDescent="0.2">
      <c r="A1545" s="17"/>
      <c r="C1545" s="32"/>
      <c r="D1545" s="32"/>
    </row>
    <row r="1546" spans="1:4" x14ac:dyDescent="0.2">
      <c r="A1546" s="17"/>
      <c r="C1546" s="32"/>
      <c r="D1546" s="32"/>
    </row>
    <row r="1547" spans="1:4" x14ac:dyDescent="0.2">
      <c r="A1547" s="17"/>
      <c r="C1547" s="32"/>
      <c r="D1547" s="32"/>
    </row>
    <row r="1548" spans="1:4" x14ac:dyDescent="0.2">
      <c r="A1548" s="17"/>
      <c r="C1548" s="32"/>
      <c r="D1548" s="32"/>
    </row>
    <row r="1549" spans="1:4" x14ac:dyDescent="0.2">
      <c r="A1549" s="17"/>
      <c r="C1549" s="32"/>
      <c r="D1549" s="32"/>
    </row>
    <row r="1550" spans="1:4" x14ac:dyDescent="0.2">
      <c r="A1550" s="17"/>
      <c r="C1550" s="32"/>
      <c r="D1550" s="32"/>
    </row>
    <row r="1551" spans="1:4" x14ac:dyDescent="0.2">
      <c r="A1551" s="17"/>
      <c r="C1551" s="32"/>
      <c r="D1551" s="32"/>
    </row>
    <row r="1552" spans="1:4" x14ac:dyDescent="0.2">
      <c r="A1552" s="17"/>
      <c r="C1552" s="32"/>
      <c r="D1552" s="32"/>
    </row>
    <row r="1553" spans="1:4" x14ac:dyDescent="0.2">
      <c r="A1553" s="17"/>
      <c r="C1553" s="32"/>
      <c r="D1553" s="32"/>
    </row>
    <row r="1554" spans="1:4" x14ac:dyDescent="0.2">
      <c r="A1554" s="17"/>
      <c r="C1554" s="32"/>
      <c r="D1554" s="32"/>
    </row>
    <row r="1555" spans="1:4" x14ac:dyDescent="0.2">
      <c r="A1555" s="17"/>
      <c r="C1555" s="32"/>
      <c r="D1555" s="32"/>
    </row>
    <row r="1556" spans="1:4" x14ac:dyDescent="0.2">
      <c r="A1556" s="17"/>
      <c r="C1556" s="32"/>
      <c r="D1556" s="32"/>
    </row>
    <row r="1557" spans="1:4" x14ac:dyDescent="0.2">
      <c r="A1557" s="17"/>
      <c r="C1557" s="32"/>
      <c r="D1557" s="32"/>
    </row>
    <row r="1558" spans="1:4" x14ac:dyDescent="0.2">
      <c r="A1558" s="17"/>
      <c r="C1558" s="32"/>
      <c r="D1558" s="32"/>
    </row>
    <row r="1559" spans="1:4" x14ac:dyDescent="0.2">
      <c r="A1559" s="17"/>
      <c r="C1559" s="32"/>
      <c r="D1559" s="32"/>
    </row>
    <row r="1560" spans="1:4" x14ac:dyDescent="0.2">
      <c r="A1560" s="17"/>
      <c r="C1560" s="32"/>
      <c r="D1560" s="32"/>
    </row>
    <row r="1561" spans="1:4" x14ac:dyDescent="0.2">
      <c r="A1561" s="17"/>
      <c r="C1561" s="32"/>
      <c r="D1561" s="32"/>
    </row>
    <row r="1562" spans="1:4" x14ac:dyDescent="0.2">
      <c r="A1562" s="17"/>
      <c r="C1562" s="32"/>
      <c r="D1562" s="32"/>
    </row>
    <row r="1563" spans="1:4" x14ac:dyDescent="0.2">
      <c r="A1563" s="17"/>
      <c r="C1563" s="32"/>
      <c r="D1563" s="32"/>
    </row>
    <row r="1564" spans="1:4" x14ac:dyDescent="0.2">
      <c r="A1564" s="17"/>
      <c r="C1564" s="32"/>
      <c r="D1564" s="32"/>
    </row>
    <row r="1565" spans="1:4" x14ac:dyDescent="0.2">
      <c r="A1565" s="17"/>
      <c r="C1565" s="32"/>
      <c r="D1565" s="32"/>
    </row>
    <row r="1566" spans="1:4" x14ac:dyDescent="0.2">
      <c r="A1566" s="17"/>
      <c r="C1566" s="32"/>
      <c r="D1566" s="32"/>
    </row>
    <row r="1567" spans="1:4" x14ac:dyDescent="0.2">
      <c r="A1567" s="17"/>
      <c r="C1567" s="32"/>
      <c r="D1567" s="32"/>
    </row>
    <row r="1568" spans="1:4" x14ac:dyDescent="0.2">
      <c r="A1568" s="17"/>
      <c r="C1568" s="32"/>
      <c r="D1568" s="32"/>
    </row>
    <row r="1569" spans="1:4" x14ac:dyDescent="0.2">
      <c r="A1569" s="17"/>
      <c r="C1569" s="32"/>
      <c r="D1569" s="32"/>
    </row>
    <row r="1570" spans="1:4" x14ac:dyDescent="0.2">
      <c r="A1570" s="17"/>
      <c r="C1570" s="32"/>
      <c r="D1570" s="32"/>
    </row>
    <row r="1571" spans="1:4" x14ac:dyDescent="0.2">
      <c r="A1571" s="17"/>
      <c r="C1571" s="32"/>
      <c r="D1571" s="32"/>
    </row>
    <row r="1572" spans="1:4" x14ac:dyDescent="0.2">
      <c r="A1572" s="17"/>
      <c r="C1572" s="32"/>
      <c r="D1572" s="32"/>
    </row>
    <row r="1573" spans="1:4" x14ac:dyDescent="0.2">
      <c r="A1573" s="17"/>
      <c r="C1573" s="32"/>
      <c r="D1573" s="32"/>
    </row>
    <row r="1574" spans="1:4" x14ac:dyDescent="0.2">
      <c r="A1574" s="17"/>
      <c r="C1574" s="32"/>
      <c r="D1574" s="32"/>
    </row>
    <row r="1575" spans="1:4" x14ac:dyDescent="0.2">
      <c r="A1575" s="17"/>
      <c r="C1575" s="32"/>
      <c r="D1575" s="32"/>
    </row>
    <row r="1576" spans="1:4" x14ac:dyDescent="0.2">
      <c r="A1576" s="17"/>
      <c r="C1576" s="32"/>
      <c r="D1576" s="32"/>
    </row>
    <row r="1577" spans="1:4" x14ac:dyDescent="0.2">
      <c r="A1577" s="17"/>
      <c r="C1577" s="32"/>
      <c r="D1577" s="32"/>
    </row>
    <row r="1578" spans="1:4" x14ac:dyDescent="0.2">
      <c r="A1578" s="17"/>
      <c r="C1578" s="32"/>
      <c r="D1578" s="32"/>
    </row>
    <row r="1579" spans="1:4" x14ac:dyDescent="0.2">
      <c r="A1579" s="17"/>
      <c r="C1579" s="32"/>
      <c r="D1579" s="32"/>
    </row>
    <row r="1580" spans="1:4" x14ac:dyDescent="0.2">
      <c r="A1580" s="17"/>
      <c r="C1580" s="32"/>
      <c r="D1580" s="32"/>
    </row>
    <row r="1581" spans="1:4" x14ac:dyDescent="0.2">
      <c r="A1581" s="17"/>
      <c r="C1581" s="32"/>
      <c r="D1581" s="32"/>
    </row>
    <row r="1582" spans="1:4" x14ac:dyDescent="0.2">
      <c r="A1582" s="17"/>
      <c r="C1582" s="32"/>
      <c r="D1582" s="32"/>
    </row>
    <row r="1583" spans="1:4" x14ac:dyDescent="0.2">
      <c r="A1583" s="17"/>
      <c r="C1583" s="32"/>
      <c r="D1583" s="32"/>
    </row>
    <row r="1584" spans="1:4" x14ac:dyDescent="0.2">
      <c r="A1584" s="17"/>
      <c r="C1584" s="32"/>
      <c r="D1584" s="32"/>
    </row>
    <row r="1585" spans="1:4" x14ac:dyDescent="0.2">
      <c r="A1585" s="17"/>
      <c r="C1585" s="32"/>
      <c r="D1585" s="32"/>
    </row>
    <row r="1586" spans="1:4" x14ac:dyDescent="0.2">
      <c r="A1586" s="17"/>
      <c r="C1586" s="32"/>
      <c r="D1586" s="32"/>
    </row>
    <row r="1587" spans="1:4" x14ac:dyDescent="0.2">
      <c r="A1587" s="17"/>
      <c r="C1587" s="32"/>
      <c r="D1587" s="32"/>
    </row>
    <row r="1588" spans="1:4" x14ac:dyDescent="0.2">
      <c r="A1588" s="17"/>
      <c r="C1588" s="32"/>
      <c r="D1588" s="32"/>
    </row>
    <row r="1589" spans="1:4" x14ac:dyDescent="0.2">
      <c r="A1589" s="17"/>
      <c r="C1589" s="32"/>
      <c r="D1589" s="32"/>
    </row>
    <row r="1590" spans="1:4" x14ac:dyDescent="0.2">
      <c r="A1590" s="17"/>
      <c r="C1590" s="32"/>
      <c r="D1590" s="32"/>
    </row>
    <row r="1591" spans="1:4" x14ac:dyDescent="0.2">
      <c r="A1591" s="17"/>
      <c r="C1591" s="32"/>
      <c r="D1591" s="32"/>
    </row>
    <row r="1592" spans="1:4" x14ac:dyDescent="0.2">
      <c r="A1592" s="17"/>
      <c r="C1592" s="32"/>
      <c r="D1592" s="32"/>
    </row>
    <row r="1593" spans="1:4" x14ac:dyDescent="0.2">
      <c r="A1593" s="17"/>
      <c r="C1593" s="32"/>
      <c r="D1593" s="32"/>
    </row>
    <row r="1594" spans="1:4" x14ac:dyDescent="0.2">
      <c r="A1594" s="17"/>
      <c r="C1594" s="32"/>
      <c r="D1594" s="32"/>
    </row>
    <row r="1595" spans="1:4" x14ac:dyDescent="0.2">
      <c r="A1595" s="17"/>
      <c r="C1595" s="32"/>
      <c r="D1595" s="32"/>
    </row>
    <row r="1596" spans="1:4" x14ac:dyDescent="0.2">
      <c r="A1596" s="17"/>
      <c r="C1596" s="32"/>
      <c r="D1596" s="32"/>
    </row>
    <row r="1597" spans="1:4" x14ac:dyDescent="0.2">
      <c r="A1597" s="17"/>
      <c r="C1597" s="32"/>
      <c r="D1597" s="32"/>
    </row>
    <row r="1598" spans="1:4" x14ac:dyDescent="0.2">
      <c r="A1598" s="17"/>
      <c r="C1598" s="32"/>
      <c r="D1598" s="32"/>
    </row>
    <row r="1599" spans="1:4" x14ac:dyDescent="0.2">
      <c r="A1599" s="17"/>
      <c r="C1599" s="32"/>
      <c r="D1599" s="32"/>
    </row>
    <row r="1600" spans="1:4" x14ac:dyDescent="0.2">
      <c r="A1600" s="17"/>
      <c r="C1600" s="32"/>
      <c r="D1600" s="32"/>
    </row>
    <row r="1601" spans="1:4" x14ac:dyDescent="0.2">
      <c r="A1601" s="17"/>
      <c r="C1601" s="32"/>
      <c r="D1601" s="32"/>
    </row>
    <row r="1602" spans="1:4" x14ac:dyDescent="0.2">
      <c r="A1602" s="17"/>
      <c r="C1602" s="32"/>
      <c r="D1602" s="32"/>
    </row>
    <row r="1603" spans="1:4" x14ac:dyDescent="0.2">
      <c r="A1603" s="17"/>
      <c r="C1603" s="32"/>
      <c r="D1603" s="32"/>
    </row>
    <row r="1604" spans="1:4" x14ac:dyDescent="0.2">
      <c r="A1604" s="17"/>
      <c r="C1604" s="32"/>
      <c r="D1604" s="32"/>
    </row>
    <row r="1605" spans="1:4" x14ac:dyDescent="0.2">
      <c r="A1605" s="17"/>
      <c r="C1605" s="32"/>
      <c r="D1605" s="32"/>
    </row>
    <row r="1606" spans="1:4" x14ac:dyDescent="0.2">
      <c r="A1606" s="17"/>
      <c r="C1606" s="32"/>
      <c r="D1606" s="32"/>
    </row>
    <row r="1607" spans="1:4" x14ac:dyDescent="0.2">
      <c r="A1607" s="17"/>
      <c r="C1607" s="32"/>
      <c r="D1607" s="32"/>
    </row>
    <row r="1608" spans="1:4" x14ac:dyDescent="0.2">
      <c r="A1608" s="17"/>
      <c r="C1608" s="32"/>
      <c r="D1608" s="32"/>
    </row>
    <row r="1609" spans="1:4" x14ac:dyDescent="0.2">
      <c r="A1609" s="17"/>
      <c r="C1609" s="32"/>
      <c r="D1609" s="32"/>
    </row>
    <row r="1610" spans="1:4" x14ac:dyDescent="0.2">
      <c r="A1610" s="17"/>
      <c r="C1610" s="32"/>
      <c r="D1610" s="32"/>
    </row>
    <row r="1611" spans="1:4" x14ac:dyDescent="0.2">
      <c r="A1611" s="17"/>
      <c r="C1611" s="32"/>
      <c r="D1611" s="32"/>
    </row>
    <row r="1612" spans="1:4" x14ac:dyDescent="0.2">
      <c r="A1612" s="17"/>
      <c r="C1612" s="32"/>
      <c r="D1612" s="32"/>
    </row>
    <row r="1613" spans="1:4" x14ac:dyDescent="0.2">
      <c r="A1613" s="17"/>
      <c r="C1613" s="32"/>
      <c r="D1613" s="32"/>
    </row>
    <row r="1614" spans="1:4" x14ac:dyDescent="0.2">
      <c r="A1614" s="17"/>
      <c r="C1614" s="32"/>
      <c r="D1614" s="32"/>
    </row>
    <row r="1615" spans="1:4" x14ac:dyDescent="0.2">
      <c r="A1615" s="17"/>
      <c r="C1615" s="32"/>
      <c r="D1615" s="32"/>
    </row>
    <row r="1616" spans="1:4" x14ac:dyDescent="0.2">
      <c r="A1616" s="17"/>
      <c r="C1616" s="32"/>
      <c r="D1616" s="32"/>
    </row>
    <row r="1617" spans="1:4" x14ac:dyDescent="0.2">
      <c r="A1617" s="17"/>
      <c r="C1617" s="32"/>
      <c r="D1617" s="32"/>
    </row>
    <row r="1618" spans="1:4" x14ac:dyDescent="0.2">
      <c r="A1618" s="17"/>
      <c r="C1618" s="32"/>
      <c r="D1618" s="32"/>
    </row>
    <row r="1619" spans="1:4" x14ac:dyDescent="0.2">
      <c r="A1619" s="17"/>
      <c r="C1619" s="32"/>
      <c r="D1619" s="32"/>
    </row>
    <row r="1620" spans="1:4" x14ac:dyDescent="0.2">
      <c r="A1620" s="17"/>
      <c r="C1620" s="32"/>
      <c r="D1620" s="32"/>
    </row>
    <row r="1621" spans="1:4" x14ac:dyDescent="0.2">
      <c r="A1621" s="17"/>
      <c r="C1621" s="32"/>
      <c r="D1621" s="32"/>
    </row>
    <row r="1622" spans="1:4" x14ac:dyDescent="0.2">
      <c r="A1622" s="17"/>
      <c r="C1622" s="32"/>
      <c r="D1622" s="32"/>
    </row>
    <row r="1623" spans="1:4" x14ac:dyDescent="0.2">
      <c r="A1623" s="17"/>
      <c r="C1623" s="32"/>
      <c r="D1623" s="32"/>
    </row>
    <row r="1624" spans="1:4" x14ac:dyDescent="0.2">
      <c r="A1624" s="17"/>
      <c r="C1624" s="32"/>
      <c r="D1624" s="32"/>
    </row>
    <row r="1625" spans="1:4" x14ac:dyDescent="0.2">
      <c r="A1625" s="17"/>
      <c r="C1625" s="32"/>
      <c r="D1625" s="32"/>
    </row>
    <row r="1626" spans="1:4" x14ac:dyDescent="0.2">
      <c r="A1626" s="17"/>
      <c r="C1626" s="32"/>
      <c r="D1626" s="32"/>
    </row>
    <row r="1627" spans="1:4" x14ac:dyDescent="0.2">
      <c r="A1627" s="17"/>
      <c r="C1627" s="32"/>
      <c r="D1627" s="32"/>
    </row>
    <row r="1628" spans="1:4" x14ac:dyDescent="0.2">
      <c r="A1628" s="17"/>
      <c r="C1628" s="32"/>
      <c r="D1628" s="32"/>
    </row>
    <row r="1629" spans="1:4" x14ac:dyDescent="0.2">
      <c r="A1629" s="17"/>
      <c r="C1629" s="32"/>
      <c r="D1629" s="32"/>
    </row>
    <row r="1630" spans="1:4" x14ac:dyDescent="0.2">
      <c r="A1630" s="17"/>
      <c r="C1630" s="32"/>
      <c r="D1630" s="32"/>
    </row>
    <row r="1631" spans="1:4" x14ac:dyDescent="0.2">
      <c r="A1631" s="17"/>
      <c r="C1631" s="32"/>
      <c r="D1631" s="32"/>
    </row>
    <row r="1632" spans="1:4" x14ac:dyDescent="0.2">
      <c r="A1632" s="17"/>
      <c r="C1632" s="32"/>
      <c r="D1632" s="32"/>
    </row>
    <row r="1633" spans="1:4" x14ac:dyDescent="0.2">
      <c r="A1633" s="17"/>
      <c r="C1633" s="32"/>
      <c r="D1633" s="32"/>
    </row>
    <row r="1634" spans="1:4" x14ac:dyDescent="0.2">
      <c r="A1634" s="17"/>
      <c r="C1634" s="32"/>
      <c r="D1634" s="32"/>
    </row>
    <row r="1635" spans="1:4" x14ac:dyDescent="0.2">
      <c r="A1635" s="17"/>
      <c r="C1635" s="32"/>
      <c r="D1635" s="32"/>
    </row>
    <row r="1636" spans="1:4" x14ac:dyDescent="0.2">
      <c r="A1636" s="17"/>
      <c r="C1636" s="32"/>
      <c r="D1636" s="32"/>
    </row>
    <row r="1637" spans="1:4" x14ac:dyDescent="0.2">
      <c r="A1637" s="17"/>
      <c r="C1637" s="32"/>
      <c r="D1637" s="32"/>
    </row>
    <row r="1638" spans="1:4" x14ac:dyDescent="0.2">
      <c r="A1638" s="17"/>
      <c r="C1638" s="32"/>
      <c r="D1638" s="32"/>
    </row>
    <row r="1639" spans="1:4" x14ac:dyDescent="0.2">
      <c r="A1639" s="17"/>
      <c r="C1639" s="32"/>
      <c r="D1639" s="32"/>
    </row>
    <row r="1640" spans="1:4" x14ac:dyDescent="0.2">
      <c r="A1640" s="17"/>
      <c r="C1640" s="32"/>
      <c r="D1640" s="32"/>
    </row>
    <row r="1641" spans="1:4" x14ac:dyDescent="0.2">
      <c r="A1641" s="17"/>
      <c r="C1641" s="32"/>
      <c r="D1641" s="32"/>
    </row>
    <row r="1642" spans="1:4" x14ac:dyDescent="0.2">
      <c r="A1642" s="17"/>
      <c r="C1642" s="32"/>
      <c r="D1642" s="32"/>
    </row>
    <row r="1643" spans="1:4" x14ac:dyDescent="0.2">
      <c r="A1643" s="17"/>
      <c r="C1643" s="32"/>
      <c r="D1643" s="32"/>
    </row>
    <row r="1644" spans="1:4" x14ac:dyDescent="0.2">
      <c r="A1644" s="17"/>
      <c r="C1644" s="32"/>
      <c r="D1644" s="32"/>
    </row>
    <row r="1645" spans="1:4" x14ac:dyDescent="0.2">
      <c r="A1645" s="17"/>
      <c r="C1645" s="32"/>
      <c r="D1645" s="32"/>
    </row>
    <row r="1646" spans="1:4" x14ac:dyDescent="0.2">
      <c r="A1646" s="17"/>
      <c r="C1646" s="32"/>
      <c r="D1646" s="32"/>
    </row>
    <row r="1647" spans="1:4" x14ac:dyDescent="0.2">
      <c r="A1647" s="17"/>
      <c r="C1647" s="32"/>
      <c r="D1647" s="32"/>
    </row>
    <row r="1648" spans="1:4" x14ac:dyDescent="0.2">
      <c r="A1648" s="17"/>
      <c r="C1648" s="32"/>
      <c r="D1648" s="32"/>
    </row>
    <row r="1649" spans="1:4" x14ac:dyDescent="0.2">
      <c r="A1649" s="17"/>
      <c r="C1649" s="32"/>
      <c r="D1649" s="32"/>
    </row>
    <row r="1650" spans="1:4" x14ac:dyDescent="0.2">
      <c r="A1650" s="17"/>
      <c r="C1650" s="32"/>
      <c r="D1650" s="32"/>
    </row>
    <row r="1651" spans="1:4" x14ac:dyDescent="0.2">
      <c r="A1651" s="17"/>
      <c r="C1651" s="32"/>
      <c r="D1651" s="32"/>
    </row>
    <row r="1652" spans="1:4" x14ac:dyDescent="0.2">
      <c r="A1652" s="17"/>
      <c r="C1652" s="32"/>
      <c r="D1652" s="32"/>
    </row>
    <row r="1653" spans="1:4" x14ac:dyDescent="0.2">
      <c r="A1653" s="17"/>
      <c r="C1653" s="32"/>
      <c r="D1653" s="32"/>
    </row>
    <row r="1654" spans="1:4" x14ac:dyDescent="0.2">
      <c r="A1654" s="17"/>
      <c r="C1654" s="32"/>
      <c r="D1654" s="32"/>
    </row>
    <row r="1655" spans="1:4" x14ac:dyDescent="0.2">
      <c r="A1655" s="17"/>
      <c r="C1655" s="32"/>
      <c r="D1655" s="32"/>
    </row>
    <row r="1656" spans="1:4" x14ac:dyDescent="0.2">
      <c r="A1656" s="17"/>
      <c r="C1656" s="32"/>
      <c r="D1656" s="32"/>
    </row>
    <row r="1657" spans="1:4" x14ac:dyDescent="0.2">
      <c r="A1657" s="17"/>
      <c r="C1657" s="32"/>
      <c r="D1657" s="32"/>
    </row>
    <row r="1658" spans="1:4" x14ac:dyDescent="0.2">
      <c r="A1658" s="17"/>
      <c r="C1658" s="32"/>
      <c r="D1658" s="32"/>
    </row>
    <row r="1659" spans="1:4" x14ac:dyDescent="0.2">
      <c r="A1659" s="17"/>
      <c r="C1659" s="32"/>
      <c r="D1659" s="32"/>
    </row>
    <row r="1660" spans="1:4" x14ac:dyDescent="0.2">
      <c r="A1660" s="17"/>
      <c r="C1660" s="32"/>
      <c r="D1660" s="32"/>
    </row>
    <row r="1661" spans="1:4" x14ac:dyDescent="0.2">
      <c r="A1661" s="17"/>
      <c r="C1661" s="32"/>
      <c r="D1661" s="32"/>
    </row>
    <row r="1662" spans="1:4" x14ac:dyDescent="0.2">
      <c r="A1662" s="17"/>
      <c r="C1662" s="32"/>
      <c r="D1662" s="32"/>
    </row>
    <row r="1663" spans="1:4" x14ac:dyDescent="0.2">
      <c r="A1663" s="17"/>
      <c r="C1663" s="32"/>
      <c r="D1663" s="32"/>
    </row>
    <row r="1664" spans="1:4" x14ac:dyDescent="0.2">
      <c r="A1664" s="17"/>
      <c r="C1664" s="32"/>
      <c r="D1664" s="32"/>
    </row>
    <row r="1665" spans="1:4" x14ac:dyDescent="0.2">
      <c r="A1665" s="17"/>
      <c r="C1665" s="32"/>
      <c r="D1665" s="32"/>
    </row>
    <row r="1666" spans="1:4" x14ac:dyDescent="0.2">
      <c r="A1666" s="17"/>
      <c r="C1666" s="32"/>
      <c r="D1666" s="32"/>
    </row>
    <row r="1667" spans="1:4" x14ac:dyDescent="0.2">
      <c r="A1667" s="17"/>
      <c r="C1667" s="32"/>
      <c r="D1667" s="32"/>
    </row>
    <row r="1668" spans="1:4" x14ac:dyDescent="0.2">
      <c r="A1668" s="17"/>
      <c r="C1668" s="32"/>
      <c r="D1668" s="32"/>
    </row>
    <row r="1669" spans="1:4" x14ac:dyDescent="0.2">
      <c r="A1669" s="17"/>
      <c r="C1669" s="32"/>
      <c r="D1669" s="32"/>
    </row>
    <row r="1670" spans="1:4" x14ac:dyDescent="0.2">
      <c r="A1670" s="17"/>
      <c r="C1670" s="32"/>
      <c r="D1670" s="32"/>
    </row>
    <row r="1671" spans="1:4" x14ac:dyDescent="0.2">
      <c r="A1671" s="17"/>
      <c r="C1671" s="32"/>
      <c r="D1671" s="32"/>
    </row>
    <row r="1672" spans="1:4" x14ac:dyDescent="0.2">
      <c r="A1672" s="17"/>
      <c r="C1672" s="32"/>
      <c r="D1672" s="32"/>
    </row>
    <row r="1673" spans="1:4" x14ac:dyDescent="0.2">
      <c r="A1673" s="17"/>
      <c r="C1673" s="32"/>
      <c r="D1673" s="32"/>
    </row>
    <row r="1674" spans="1:4" x14ac:dyDescent="0.2">
      <c r="A1674" s="17"/>
      <c r="C1674" s="32"/>
      <c r="D1674" s="32"/>
    </row>
    <row r="1675" spans="1:4" x14ac:dyDescent="0.2">
      <c r="A1675" s="17"/>
      <c r="C1675" s="32"/>
      <c r="D1675" s="32"/>
    </row>
    <row r="1676" spans="1:4" x14ac:dyDescent="0.2">
      <c r="A1676" s="17"/>
      <c r="C1676" s="32"/>
      <c r="D1676" s="32"/>
    </row>
    <row r="1677" spans="1:4" x14ac:dyDescent="0.2">
      <c r="A1677" s="17"/>
      <c r="C1677" s="32"/>
      <c r="D1677" s="32"/>
    </row>
    <row r="1678" spans="1:4" x14ac:dyDescent="0.2">
      <c r="A1678" s="17"/>
      <c r="C1678" s="32"/>
      <c r="D1678" s="32"/>
    </row>
    <row r="1679" spans="1:4" x14ac:dyDescent="0.2">
      <c r="A1679" s="17"/>
      <c r="C1679" s="32"/>
      <c r="D1679" s="32"/>
    </row>
    <row r="1680" spans="1:4" x14ac:dyDescent="0.2">
      <c r="A1680" s="17"/>
      <c r="C1680" s="32"/>
      <c r="D1680" s="32"/>
    </row>
    <row r="1681" spans="1:4" x14ac:dyDescent="0.2">
      <c r="A1681" s="17"/>
      <c r="C1681" s="32"/>
      <c r="D1681" s="32"/>
    </row>
    <row r="1682" spans="1:4" x14ac:dyDescent="0.2">
      <c r="A1682" s="17"/>
      <c r="C1682" s="32"/>
      <c r="D1682" s="32"/>
    </row>
    <row r="1683" spans="1:4" x14ac:dyDescent="0.2">
      <c r="A1683" s="17"/>
      <c r="C1683" s="32"/>
      <c r="D1683" s="32"/>
    </row>
    <row r="1684" spans="1:4" x14ac:dyDescent="0.2">
      <c r="A1684" s="17"/>
      <c r="C1684" s="32"/>
      <c r="D1684" s="32"/>
    </row>
    <row r="1685" spans="1:4" x14ac:dyDescent="0.2">
      <c r="A1685" s="17"/>
      <c r="C1685" s="32"/>
      <c r="D1685" s="32"/>
    </row>
    <row r="1686" spans="1:4" x14ac:dyDescent="0.2">
      <c r="A1686" s="17"/>
      <c r="C1686" s="32"/>
      <c r="D1686" s="32"/>
    </row>
    <row r="1687" spans="1:4" x14ac:dyDescent="0.2">
      <c r="A1687" s="17"/>
      <c r="C1687" s="32"/>
      <c r="D1687" s="32"/>
    </row>
    <row r="1688" spans="1:4" x14ac:dyDescent="0.2">
      <c r="A1688" s="17"/>
      <c r="C1688" s="32"/>
      <c r="D1688" s="32"/>
    </row>
    <row r="1689" spans="1:4" x14ac:dyDescent="0.2">
      <c r="A1689" s="17"/>
      <c r="C1689" s="32"/>
      <c r="D1689" s="32"/>
    </row>
    <row r="1690" spans="1:4" x14ac:dyDescent="0.2">
      <c r="A1690" s="17"/>
      <c r="C1690" s="32"/>
      <c r="D1690" s="32"/>
    </row>
    <row r="1691" spans="1:4" x14ac:dyDescent="0.2">
      <c r="A1691" s="17"/>
      <c r="C1691" s="32"/>
      <c r="D1691" s="32"/>
    </row>
    <row r="1692" spans="1:4" x14ac:dyDescent="0.2">
      <c r="A1692" s="17"/>
      <c r="C1692" s="32"/>
      <c r="D1692" s="32"/>
    </row>
    <row r="1693" spans="1:4" x14ac:dyDescent="0.2">
      <c r="A1693" s="17"/>
      <c r="C1693" s="32"/>
      <c r="D1693" s="32"/>
    </row>
    <row r="1694" spans="1:4" x14ac:dyDescent="0.2">
      <c r="A1694" s="17"/>
      <c r="C1694" s="32"/>
      <c r="D1694" s="32"/>
    </row>
    <row r="1695" spans="1:4" x14ac:dyDescent="0.2">
      <c r="A1695" s="17"/>
      <c r="C1695" s="32"/>
      <c r="D1695" s="32"/>
    </row>
    <row r="1696" spans="1:4" x14ac:dyDescent="0.2">
      <c r="A1696" s="17"/>
      <c r="C1696" s="32"/>
      <c r="D1696" s="32"/>
    </row>
    <row r="1697" spans="1:4" x14ac:dyDescent="0.2">
      <c r="A1697" s="17"/>
      <c r="C1697" s="32"/>
      <c r="D1697" s="32"/>
    </row>
    <row r="1698" spans="1:4" x14ac:dyDescent="0.2">
      <c r="A1698" s="17"/>
      <c r="C1698" s="32"/>
      <c r="D1698" s="32"/>
    </row>
    <row r="1699" spans="1:4" x14ac:dyDescent="0.2">
      <c r="A1699" s="17"/>
      <c r="C1699" s="32"/>
      <c r="D1699" s="32"/>
    </row>
    <row r="1700" spans="1:4" x14ac:dyDescent="0.2">
      <c r="A1700" s="17"/>
      <c r="C1700" s="32"/>
      <c r="D1700" s="32"/>
    </row>
    <row r="1701" spans="1:4" x14ac:dyDescent="0.2">
      <c r="A1701" s="17"/>
      <c r="C1701" s="32"/>
      <c r="D1701" s="32"/>
    </row>
    <row r="1702" spans="1:4" x14ac:dyDescent="0.2">
      <c r="A1702" s="17"/>
      <c r="C1702" s="32"/>
      <c r="D1702" s="32"/>
    </row>
    <row r="1703" spans="1:4" x14ac:dyDescent="0.2">
      <c r="A1703" s="17"/>
      <c r="C1703" s="32"/>
      <c r="D1703" s="32"/>
    </row>
    <row r="1704" spans="1:4" x14ac:dyDescent="0.2">
      <c r="A1704" s="17"/>
      <c r="C1704" s="32"/>
      <c r="D1704" s="32"/>
    </row>
    <row r="1705" spans="1:4" x14ac:dyDescent="0.2">
      <c r="A1705" s="17"/>
      <c r="C1705" s="32"/>
      <c r="D1705" s="32"/>
    </row>
    <row r="1706" spans="1:4" x14ac:dyDescent="0.2">
      <c r="A1706" s="17"/>
      <c r="C1706" s="32"/>
      <c r="D1706" s="32"/>
    </row>
    <row r="1707" spans="1:4" x14ac:dyDescent="0.2">
      <c r="A1707" s="17"/>
      <c r="C1707" s="32"/>
      <c r="D1707" s="32"/>
    </row>
    <row r="1708" spans="1:4" x14ac:dyDescent="0.2">
      <c r="A1708" s="17"/>
      <c r="C1708" s="32"/>
      <c r="D1708" s="32"/>
    </row>
    <row r="1709" spans="1:4" x14ac:dyDescent="0.2">
      <c r="A1709" s="17"/>
      <c r="C1709" s="32"/>
      <c r="D1709" s="32"/>
    </row>
    <row r="1710" spans="1:4" x14ac:dyDescent="0.2">
      <c r="A1710" s="17"/>
      <c r="C1710" s="32"/>
      <c r="D1710" s="32"/>
    </row>
    <row r="1711" spans="1:4" x14ac:dyDescent="0.2">
      <c r="A1711" s="17"/>
      <c r="C1711" s="32"/>
      <c r="D1711" s="32"/>
    </row>
    <row r="1712" spans="1:4" x14ac:dyDescent="0.2">
      <c r="A1712" s="17"/>
      <c r="C1712" s="32"/>
      <c r="D1712" s="32"/>
    </row>
    <row r="1713" spans="1:4" x14ac:dyDescent="0.2">
      <c r="A1713" s="17"/>
      <c r="C1713" s="32"/>
      <c r="D1713" s="32"/>
    </row>
    <row r="1714" spans="1:4" x14ac:dyDescent="0.2">
      <c r="A1714" s="17"/>
      <c r="C1714" s="32"/>
      <c r="D1714" s="32"/>
    </row>
    <row r="1715" spans="1:4" x14ac:dyDescent="0.2">
      <c r="A1715" s="17"/>
      <c r="C1715" s="32"/>
      <c r="D1715" s="32"/>
    </row>
    <row r="1716" spans="1:4" x14ac:dyDescent="0.2">
      <c r="A1716" s="17"/>
      <c r="C1716" s="32"/>
      <c r="D1716" s="32"/>
    </row>
    <row r="1717" spans="1:4" x14ac:dyDescent="0.2">
      <c r="A1717" s="17"/>
      <c r="C1717" s="32"/>
      <c r="D1717" s="32"/>
    </row>
    <row r="1718" spans="1:4" x14ac:dyDescent="0.2">
      <c r="A1718" s="17"/>
      <c r="C1718" s="32"/>
      <c r="D1718" s="32"/>
    </row>
    <row r="1719" spans="1:4" x14ac:dyDescent="0.2">
      <c r="C1719" s="32"/>
      <c r="D1719" s="32"/>
    </row>
    <row r="1720" spans="1:4" x14ac:dyDescent="0.2">
      <c r="C1720" s="32"/>
      <c r="D1720" s="32"/>
    </row>
    <row r="1721" spans="1:4" x14ac:dyDescent="0.2">
      <c r="C1721" s="32"/>
      <c r="D1721" s="32"/>
    </row>
    <row r="1722" spans="1:4" x14ac:dyDescent="0.2">
      <c r="C1722" s="32"/>
      <c r="D1722" s="32"/>
    </row>
    <row r="1723" spans="1:4" x14ac:dyDescent="0.2">
      <c r="C1723" s="32"/>
      <c r="D1723" s="32"/>
    </row>
    <row r="1724" spans="1:4" x14ac:dyDescent="0.2">
      <c r="C1724" s="32"/>
      <c r="D1724" s="32"/>
    </row>
    <row r="1725" spans="1:4" x14ac:dyDescent="0.2">
      <c r="C1725" s="32"/>
      <c r="D1725" s="32"/>
    </row>
    <row r="1726" spans="1:4" x14ac:dyDescent="0.2">
      <c r="C1726" s="32"/>
      <c r="D1726" s="32"/>
    </row>
    <row r="1727" spans="1:4" x14ac:dyDescent="0.2">
      <c r="C1727" s="32"/>
      <c r="D1727" s="32"/>
    </row>
    <row r="1728" spans="1:4" x14ac:dyDescent="0.2">
      <c r="C1728" s="32"/>
      <c r="D1728" s="32"/>
    </row>
    <row r="1729" spans="3:4" x14ac:dyDescent="0.2">
      <c r="C1729" s="32"/>
      <c r="D1729" s="32"/>
    </row>
    <row r="1730" spans="3:4" x14ac:dyDescent="0.2">
      <c r="C1730" s="32"/>
      <c r="D1730" s="32"/>
    </row>
    <row r="1731" spans="3:4" x14ac:dyDescent="0.2">
      <c r="C1731" s="32"/>
      <c r="D1731" s="32"/>
    </row>
    <row r="1732" spans="3:4" x14ac:dyDescent="0.2">
      <c r="C1732" s="32"/>
      <c r="D1732" s="32"/>
    </row>
    <row r="1733" spans="3:4" x14ac:dyDescent="0.2">
      <c r="C1733" s="32"/>
      <c r="D1733" s="32"/>
    </row>
    <row r="1734" spans="3:4" x14ac:dyDescent="0.2">
      <c r="C1734" s="32"/>
      <c r="D1734" s="32"/>
    </row>
    <row r="1735" spans="3:4" x14ac:dyDescent="0.2">
      <c r="C1735" s="32"/>
      <c r="D1735" s="32"/>
    </row>
    <row r="1736" spans="3:4" x14ac:dyDescent="0.2">
      <c r="C1736" s="32"/>
      <c r="D1736" s="32"/>
    </row>
    <row r="1737" spans="3:4" x14ac:dyDescent="0.2">
      <c r="C1737" s="32"/>
      <c r="D1737" s="32"/>
    </row>
    <row r="1738" spans="3:4" x14ac:dyDescent="0.2">
      <c r="C1738" s="32"/>
      <c r="D1738" s="32"/>
    </row>
    <row r="1739" spans="3:4" x14ac:dyDescent="0.2">
      <c r="C1739" s="32"/>
      <c r="D1739" s="32"/>
    </row>
    <row r="1740" spans="3:4" x14ac:dyDescent="0.2">
      <c r="C1740" s="32"/>
      <c r="D1740" s="32"/>
    </row>
    <row r="1741" spans="3:4" x14ac:dyDescent="0.2">
      <c r="C1741" s="32"/>
      <c r="D1741" s="32"/>
    </row>
    <row r="1742" spans="3:4" x14ac:dyDescent="0.2">
      <c r="C1742" s="32"/>
      <c r="D1742" s="32"/>
    </row>
    <row r="1743" spans="3:4" x14ac:dyDescent="0.2">
      <c r="C1743" s="32"/>
      <c r="D1743" s="32"/>
    </row>
    <row r="1744" spans="3:4" x14ac:dyDescent="0.2">
      <c r="C1744" s="32"/>
      <c r="D1744" s="32"/>
    </row>
    <row r="1745" spans="3:4" x14ac:dyDescent="0.2">
      <c r="C1745" s="32"/>
      <c r="D1745" s="32"/>
    </row>
    <row r="1746" spans="3:4" x14ac:dyDescent="0.2">
      <c r="C1746" s="32"/>
      <c r="D1746" s="32"/>
    </row>
    <row r="1747" spans="3:4" x14ac:dyDescent="0.2">
      <c r="C1747" s="32"/>
      <c r="D1747" s="32"/>
    </row>
    <row r="1748" spans="3:4" x14ac:dyDescent="0.2">
      <c r="C1748" s="32"/>
      <c r="D1748" s="32"/>
    </row>
    <row r="1749" spans="3:4" x14ac:dyDescent="0.2">
      <c r="C1749" s="32"/>
      <c r="D1749" s="32"/>
    </row>
    <row r="1750" spans="3:4" x14ac:dyDescent="0.2">
      <c r="C1750" s="32"/>
      <c r="D1750" s="32"/>
    </row>
    <row r="1751" spans="3:4" x14ac:dyDescent="0.2">
      <c r="C1751" s="32"/>
      <c r="D1751" s="32"/>
    </row>
    <row r="1752" spans="3:4" x14ac:dyDescent="0.2">
      <c r="C1752" s="32"/>
      <c r="D1752" s="32"/>
    </row>
    <row r="1753" spans="3:4" x14ac:dyDescent="0.2">
      <c r="C1753" s="32"/>
      <c r="D1753" s="32"/>
    </row>
    <row r="1754" spans="3:4" x14ac:dyDescent="0.2">
      <c r="C1754" s="32"/>
      <c r="D1754" s="32"/>
    </row>
    <row r="1755" spans="3:4" x14ac:dyDescent="0.2">
      <c r="C1755" s="32"/>
      <c r="D1755" s="32"/>
    </row>
    <row r="1756" spans="3:4" x14ac:dyDescent="0.2">
      <c r="C1756" s="32"/>
      <c r="D1756" s="32"/>
    </row>
    <row r="1757" spans="3:4" x14ac:dyDescent="0.2">
      <c r="C1757" s="32"/>
      <c r="D1757" s="32"/>
    </row>
    <row r="1758" spans="3:4" x14ac:dyDescent="0.2">
      <c r="C1758" s="32"/>
      <c r="D1758" s="32"/>
    </row>
    <row r="1759" spans="3:4" x14ac:dyDescent="0.2">
      <c r="C1759" s="32"/>
      <c r="D1759" s="32"/>
    </row>
    <row r="1760" spans="3:4" x14ac:dyDescent="0.2">
      <c r="C1760" s="32"/>
      <c r="D1760" s="32"/>
    </row>
    <row r="1761" spans="3:4" x14ac:dyDescent="0.2">
      <c r="C1761" s="32"/>
      <c r="D1761" s="32"/>
    </row>
    <row r="1762" spans="3:4" x14ac:dyDescent="0.2">
      <c r="C1762" s="32"/>
      <c r="D1762" s="32"/>
    </row>
    <row r="1763" spans="3:4" x14ac:dyDescent="0.2">
      <c r="C1763" s="32"/>
      <c r="D1763" s="32"/>
    </row>
    <row r="1764" spans="3:4" x14ac:dyDescent="0.2">
      <c r="C1764" s="32"/>
      <c r="D1764" s="32"/>
    </row>
    <row r="1765" spans="3:4" x14ac:dyDescent="0.2">
      <c r="C1765" s="32"/>
      <c r="D1765" s="32"/>
    </row>
    <row r="1766" spans="3:4" x14ac:dyDescent="0.2">
      <c r="C1766" s="32"/>
      <c r="D1766" s="32"/>
    </row>
    <row r="1767" spans="3:4" x14ac:dyDescent="0.2">
      <c r="C1767" s="32"/>
      <c r="D1767" s="32"/>
    </row>
    <row r="1768" spans="3:4" x14ac:dyDescent="0.2">
      <c r="C1768" s="32"/>
      <c r="D1768" s="32"/>
    </row>
    <row r="1769" spans="3:4" x14ac:dyDescent="0.2">
      <c r="C1769" s="32"/>
      <c r="D1769" s="32"/>
    </row>
    <row r="1770" spans="3:4" x14ac:dyDescent="0.2">
      <c r="C1770" s="32"/>
      <c r="D1770" s="32"/>
    </row>
    <row r="1771" spans="3:4" x14ac:dyDescent="0.2">
      <c r="C1771" s="32"/>
      <c r="D1771" s="32"/>
    </row>
    <row r="1772" spans="3:4" x14ac:dyDescent="0.2">
      <c r="C1772" s="32"/>
      <c r="D1772" s="32"/>
    </row>
    <row r="1773" spans="3:4" x14ac:dyDescent="0.2">
      <c r="C1773" s="32"/>
      <c r="D1773" s="32"/>
    </row>
    <row r="1774" spans="3:4" x14ac:dyDescent="0.2">
      <c r="C1774" s="32"/>
      <c r="D1774" s="32"/>
    </row>
    <row r="1775" spans="3:4" x14ac:dyDescent="0.2">
      <c r="C1775" s="32"/>
      <c r="D1775" s="32"/>
    </row>
    <row r="1776" spans="3:4" x14ac:dyDescent="0.2">
      <c r="C1776" s="32"/>
      <c r="D1776" s="32"/>
    </row>
    <row r="1777" spans="3:4" x14ac:dyDescent="0.2">
      <c r="C1777" s="32"/>
      <c r="D1777" s="32"/>
    </row>
    <row r="1778" spans="3:4" x14ac:dyDescent="0.2">
      <c r="C1778" s="32"/>
      <c r="D1778" s="32"/>
    </row>
    <row r="1779" spans="3:4" x14ac:dyDescent="0.2">
      <c r="C1779" s="32"/>
      <c r="D1779" s="32"/>
    </row>
    <row r="1780" spans="3:4" x14ac:dyDescent="0.2">
      <c r="C1780" s="32"/>
      <c r="D1780" s="32"/>
    </row>
    <row r="1781" spans="3:4" x14ac:dyDescent="0.2">
      <c r="C1781" s="32"/>
      <c r="D1781" s="32"/>
    </row>
    <row r="1782" spans="3:4" x14ac:dyDescent="0.2">
      <c r="C1782" s="32"/>
      <c r="D1782" s="32"/>
    </row>
    <row r="1783" spans="3:4" x14ac:dyDescent="0.2">
      <c r="C1783" s="32"/>
      <c r="D1783" s="32"/>
    </row>
    <row r="1784" spans="3:4" x14ac:dyDescent="0.2">
      <c r="C1784" s="32"/>
      <c r="D1784" s="32"/>
    </row>
    <row r="1785" spans="3:4" x14ac:dyDescent="0.2">
      <c r="C1785" s="32"/>
      <c r="D1785" s="32"/>
    </row>
    <row r="1786" spans="3:4" x14ac:dyDescent="0.2">
      <c r="C1786" s="32"/>
      <c r="D1786" s="32"/>
    </row>
    <row r="1787" spans="3:4" x14ac:dyDescent="0.2">
      <c r="C1787" s="32"/>
      <c r="D1787" s="32"/>
    </row>
    <row r="1788" spans="3:4" x14ac:dyDescent="0.2">
      <c r="C1788" s="32"/>
      <c r="D1788" s="32"/>
    </row>
    <row r="1789" spans="3:4" x14ac:dyDescent="0.2">
      <c r="C1789" s="32"/>
      <c r="D1789" s="32"/>
    </row>
    <row r="1790" spans="3:4" x14ac:dyDescent="0.2">
      <c r="C1790" s="32"/>
      <c r="D1790" s="32"/>
    </row>
    <row r="1791" spans="3:4" x14ac:dyDescent="0.2">
      <c r="C1791" s="32"/>
      <c r="D1791" s="32"/>
    </row>
    <row r="1792" spans="3:4" x14ac:dyDescent="0.2">
      <c r="C1792" s="32"/>
      <c r="D1792" s="32"/>
    </row>
    <row r="1793" spans="3:4" x14ac:dyDescent="0.2">
      <c r="C1793" s="32"/>
      <c r="D1793" s="32"/>
    </row>
    <row r="1794" spans="3:4" x14ac:dyDescent="0.2">
      <c r="C1794" s="32"/>
      <c r="D1794" s="32"/>
    </row>
    <row r="1795" spans="3:4" x14ac:dyDescent="0.2">
      <c r="C1795" s="32"/>
      <c r="D1795" s="32"/>
    </row>
    <row r="1796" spans="3:4" x14ac:dyDescent="0.2">
      <c r="C1796" s="32"/>
      <c r="D1796" s="32"/>
    </row>
    <row r="1797" spans="3:4" x14ac:dyDescent="0.2">
      <c r="C1797" s="32"/>
      <c r="D1797" s="32"/>
    </row>
    <row r="1798" spans="3:4" x14ac:dyDescent="0.2">
      <c r="C1798" s="32"/>
      <c r="D1798" s="32"/>
    </row>
    <row r="1799" spans="3:4" x14ac:dyDescent="0.2">
      <c r="C1799" s="32"/>
      <c r="D1799" s="32"/>
    </row>
    <row r="1800" spans="3:4" x14ac:dyDescent="0.2">
      <c r="C1800" s="32"/>
      <c r="D1800" s="32"/>
    </row>
    <row r="1801" spans="3:4" x14ac:dyDescent="0.2">
      <c r="C1801" s="32"/>
      <c r="D1801" s="32"/>
    </row>
    <row r="1802" spans="3:4" x14ac:dyDescent="0.2">
      <c r="C1802" s="32"/>
      <c r="D1802" s="32"/>
    </row>
    <row r="1803" spans="3:4" x14ac:dyDescent="0.2">
      <c r="C1803" s="32"/>
      <c r="D1803" s="32"/>
    </row>
    <row r="1804" spans="3:4" x14ac:dyDescent="0.2">
      <c r="C1804" s="32"/>
      <c r="D1804" s="32"/>
    </row>
    <row r="1805" spans="3:4" x14ac:dyDescent="0.2">
      <c r="C1805" s="32"/>
      <c r="D1805" s="32"/>
    </row>
    <row r="1806" spans="3:4" x14ac:dyDescent="0.2">
      <c r="C1806" s="32"/>
      <c r="D1806" s="32"/>
    </row>
    <row r="1807" spans="3:4" x14ac:dyDescent="0.2">
      <c r="C1807" s="32"/>
      <c r="D1807" s="32"/>
    </row>
    <row r="1808" spans="3:4" x14ac:dyDescent="0.2">
      <c r="C1808" s="32"/>
      <c r="D1808" s="32"/>
    </row>
    <row r="1809" spans="3:4" x14ac:dyDescent="0.2">
      <c r="C1809" s="32"/>
      <c r="D1809" s="32"/>
    </row>
    <row r="1810" spans="3:4" x14ac:dyDescent="0.2">
      <c r="C1810" s="32"/>
      <c r="D1810" s="32"/>
    </row>
    <row r="1811" spans="3:4" x14ac:dyDescent="0.2">
      <c r="C1811" s="32"/>
      <c r="D1811" s="32"/>
    </row>
    <row r="1812" spans="3:4" x14ac:dyDescent="0.2">
      <c r="C1812" s="32"/>
      <c r="D1812" s="32"/>
    </row>
    <row r="1813" spans="3:4" x14ac:dyDescent="0.2">
      <c r="C1813" s="32"/>
      <c r="D1813" s="32"/>
    </row>
    <row r="1814" spans="3:4" x14ac:dyDescent="0.2">
      <c r="C1814" s="32"/>
      <c r="D1814" s="32"/>
    </row>
    <row r="1815" spans="3:4" x14ac:dyDescent="0.2">
      <c r="C1815" s="32"/>
      <c r="D1815" s="32"/>
    </row>
    <row r="1816" spans="3:4" x14ac:dyDescent="0.2">
      <c r="C1816" s="32"/>
      <c r="D1816" s="32"/>
    </row>
    <row r="1817" spans="3:4" x14ac:dyDescent="0.2">
      <c r="C1817" s="32"/>
      <c r="D1817" s="32"/>
    </row>
    <row r="1818" spans="3:4" x14ac:dyDescent="0.2">
      <c r="C1818" s="32"/>
      <c r="D1818" s="32"/>
    </row>
    <row r="1819" spans="3:4" x14ac:dyDescent="0.2">
      <c r="C1819" s="32"/>
      <c r="D1819" s="32"/>
    </row>
    <row r="1820" spans="3:4" x14ac:dyDescent="0.2">
      <c r="C1820" s="32"/>
      <c r="D1820" s="32"/>
    </row>
    <row r="1821" spans="3:4" x14ac:dyDescent="0.2">
      <c r="C1821" s="32"/>
      <c r="D1821" s="32"/>
    </row>
    <row r="1822" spans="3:4" x14ac:dyDescent="0.2">
      <c r="C1822" s="32"/>
      <c r="D1822" s="32"/>
    </row>
    <row r="1823" spans="3:4" x14ac:dyDescent="0.2">
      <c r="C1823" s="32"/>
      <c r="D1823" s="32"/>
    </row>
    <row r="1824" spans="3:4" x14ac:dyDescent="0.2">
      <c r="C1824" s="32"/>
      <c r="D1824" s="32"/>
    </row>
    <row r="1825" spans="3:4" x14ac:dyDescent="0.2">
      <c r="C1825" s="32"/>
      <c r="D1825" s="32"/>
    </row>
    <row r="1826" spans="3:4" x14ac:dyDescent="0.2">
      <c r="C1826" s="32"/>
      <c r="D1826" s="32"/>
    </row>
    <row r="1827" spans="3:4" x14ac:dyDescent="0.2">
      <c r="C1827" s="32"/>
      <c r="D1827" s="32"/>
    </row>
    <row r="1828" spans="3:4" x14ac:dyDescent="0.2">
      <c r="C1828" s="32"/>
      <c r="D1828" s="32"/>
    </row>
    <row r="1829" spans="3:4" x14ac:dyDescent="0.2">
      <c r="C1829" s="32"/>
      <c r="D1829" s="32"/>
    </row>
    <row r="1830" spans="3:4" x14ac:dyDescent="0.2">
      <c r="C1830" s="32"/>
      <c r="D1830" s="32"/>
    </row>
    <row r="1831" spans="3:4" x14ac:dyDescent="0.2">
      <c r="C1831" s="32"/>
      <c r="D1831" s="32"/>
    </row>
    <row r="1832" spans="3:4" x14ac:dyDescent="0.2">
      <c r="C1832" s="32"/>
      <c r="D1832" s="32"/>
    </row>
    <row r="1833" spans="3:4" x14ac:dyDescent="0.2">
      <c r="C1833" s="32"/>
      <c r="D1833" s="32"/>
    </row>
    <row r="1834" spans="3:4" x14ac:dyDescent="0.2">
      <c r="C1834" s="32"/>
      <c r="D1834" s="32"/>
    </row>
    <row r="1835" spans="3:4" x14ac:dyDescent="0.2">
      <c r="C1835" s="32"/>
      <c r="D1835" s="32"/>
    </row>
    <row r="1836" spans="3:4" x14ac:dyDescent="0.2">
      <c r="C1836" s="32"/>
      <c r="D1836" s="32"/>
    </row>
    <row r="1837" spans="3:4" x14ac:dyDescent="0.2">
      <c r="C1837" s="32"/>
      <c r="D1837" s="32"/>
    </row>
    <row r="1838" spans="3:4" x14ac:dyDescent="0.2">
      <c r="C1838" s="32"/>
      <c r="D1838" s="32"/>
    </row>
    <row r="1839" spans="3:4" x14ac:dyDescent="0.2">
      <c r="C1839" s="32"/>
      <c r="D1839" s="32"/>
    </row>
    <row r="1840" spans="3:4" x14ac:dyDescent="0.2">
      <c r="C1840" s="32"/>
      <c r="D1840" s="32"/>
    </row>
    <row r="1841" spans="3:4" x14ac:dyDescent="0.2">
      <c r="C1841" s="32"/>
      <c r="D1841" s="32"/>
    </row>
    <row r="1842" spans="3:4" x14ac:dyDescent="0.2">
      <c r="C1842" s="32"/>
      <c r="D1842" s="32"/>
    </row>
    <row r="1843" spans="3:4" x14ac:dyDescent="0.2">
      <c r="C1843" s="32"/>
      <c r="D1843" s="32"/>
    </row>
    <row r="1844" spans="3:4" x14ac:dyDescent="0.2">
      <c r="C1844" s="32"/>
      <c r="D1844" s="32"/>
    </row>
    <row r="1845" spans="3:4" x14ac:dyDescent="0.2">
      <c r="C1845" s="32"/>
      <c r="D1845" s="32"/>
    </row>
    <row r="1846" spans="3:4" x14ac:dyDescent="0.2">
      <c r="C1846" s="32"/>
      <c r="D1846" s="32"/>
    </row>
    <row r="1847" spans="3:4" x14ac:dyDescent="0.2">
      <c r="C1847" s="32"/>
      <c r="D1847" s="32"/>
    </row>
    <row r="1848" spans="3:4" x14ac:dyDescent="0.2">
      <c r="C1848" s="32"/>
      <c r="D1848" s="32"/>
    </row>
    <row r="1849" spans="3:4" x14ac:dyDescent="0.2">
      <c r="C1849" s="32"/>
      <c r="D1849" s="32"/>
    </row>
    <row r="1850" spans="3:4" x14ac:dyDescent="0.2">
      <c r="C1850" s="32"/>
      <c r="D1850" s="32"/>
    </row>
    <row r="1851" spans="3:4" x14ac:dyDescent="0.2">
      <c r="C1851" s="32"/>
      <c r="D1851" s="32"/>
    </row>
    <row r="1852" spans="3:4" x14ac:dyDescent="0.2">
      <c r="C1852" s="32"/>
      <c r="D1852" s="32"/>
    </row>
    <row r="1853" spans="3:4" x14ac:dyDescent="0.2">
      <c r="C1853" s="32"/>
      <c r="D1853" s="32"/>
    </row>
    <row r="1854" spans="3:4" x14ac:dyDescent="0.2">
      <c r="C1854" s="32"/>
      <c r="D1854" s="32"/>
    </row>
    <row r="1855" spans="3:4" x14ac:dyDescent="0.2">
      <c r="C1855" s="32"/>
      <c r="D1855" s="32"/>
    </row>
    <row r="1856" spans="3:4" x14ac:dyDescent="0.2">
      <c r="C1856" s="32"/>
      <c r="D1856" s="32"/>
    </row>
    <row r="1857" spans="3:4" x14ac:dyDescent="0.2">
      <c r="C1857" s="32"/>
      <c r="D1857" s="32"/>
    </row>
    <row r="1858" spans="3:4" x14ac:dyDescent="0.2">
      <c r="C1858" s="32"/>
      <c r="D1858" s="32"/>
    </row>
    <row r="1859" spans="3:4" x14ac:dyDescent="0.2">
      <c r="C1859" s="32"/>
      <c r="D1859" s="32"/>
    </row>
    <row r="1860" spans="3:4" x14ac:dyDescent="0.2">
      <c r="C1860" s="32"/>
      <c r="D1860" s="32"/>
    </row>
    <row r="1861" spans="3:4" x14ac:dyDescent="0.2">
      <c r="C1861" s="32"/>
      <c r="D1861" s="32"/>
    </row>
    <row r="1862" spans="3:4" x14ac:dyDescent="0.2">
      <c r="C1862" s="32"/>
      <c r="D1862" s="32"/>
    </row>
    <row r="1863" spans="3:4" x14ac:dyDescent="0.2">
      <c r="C1863" s="32"/>
      <c r="D1863" s="32"/>
    </row>
    <row r="1864" spans="3:4" x14ac:dyDescent="0.2">
      <c r="C1864" s="32"/>
      <c r="D1864" s="32"/>
    </row>
    <row r="1865" spans="3:4" x14ac:dyDescent="0.2">
      <c r="C1865" s="32"/>
      <c r="D1865" s="32"/>
    </row>
    <row r="1866" spans="3:4" x14ac:dyDescent="0.2">
      <c r="C1866" s="32"/>
      <c r="D1866" s="32"/>
    </row>
    <row r="1867" spans="3:4" x14ac:dyDescent="0.2">
      <c r="C1867" s="32"/>
      <c r="D1867" s="32"/>
    </row>
    <row r="1868" spans="3:4" x14ac:dyDescent="0.2">
      <c r="C1868" s="32"/>
      <c r="D1868" s="32"/>
    </row>
    <row r="1869" spans="3:4" x14ac:dyDescent="0.2">
      <c r="C1869" s="32"/>
      <c r="D1869" s="32"/>
    </row>
    <row r="1870" spans="3:4" x14ac:dyDescent="0.2">
      <c r="C1870" s="32"/>
      <c r="D1870" s="32"/>
    </row>
    <row r="1871" spans="3:4" x14ac:dyDescent="0.2">
      <c r="C1871" s="32"/>
      <c r="D1871" s="32"/>
    </row>
    <row r="1872" spans="3:4" x14ac:dyDescent="0.2">
      <c r="C1872" s="32"/>
      <c r="D1872" s="32"/>
    </row>
    <row r="1873" spans="3:4" x14ac:dyDescent="0.2">
      <c r="C1873" s="32"/>
      <c r="D1873" s="32"/>
    </row>
    <row r="1874" spans="3:4" x14ac:dyDescent="0.2">
      <c r="C1874" s="32"/>
      <c r="D1874" s="32"/>
    </row>
    <row r="1875" spans="3:4" x14ac:dyDescent="0.2">
      <c r="C1875" s="32"/>
      <c r="D1875" s="32"/>
    </row>
    <row r="1876" spans="3:4" x14ac:dyDescent="0.2">
      <c r="C1876" s="32"/>
      <c r="D1876" s="32"/>
    </row>
    <row r="1877" spans="3:4" x14ac:dyDescent="0.2">
      <c r="C1877" s="32"/>
      <c r="D1877" s="32"/>
    </row>
    <row r="1878" spans="3:4" x14ac:dyDescent="0.2">
      <c r="C1878" s="32"/>
      <c r="D1878" s="32"/>
    </row>
    <row r="1879" spans="3:4" x14ac:dyDescent="0.2">
      <c r="C1879" s="32"/>
      <c r="D1879" s="32"/>
    </row>
    <row r="1880" spans="3:4" x14ac:dyDescent="0.2">
      <c r="C1880" s="32"/>
      <c r="D1880" s="32"/>
    </row>
    <row r="1881" spans="3:4" x14ac:dyDescent="0.2">
      <c r="C1881" s="32"/>
      <c r="D1881" s="32"/>
    </row>
    <row r="1882" spans="3:4" x14ac:dyDescent="0.2">
      <c r="C1882" s="32"/>
      <c r="D1882" s="32"/>
    </row>
    <row r="1883" spans="3:4" x14ac:dyDescent="0.2">
      <c r="C1883" s="32"/>
      <c r="D1883" s="32"/>
    </row>
    <row r="1884" spans="3:4" x14ac:dyDescent="0.2">
      <c r="C1884" s="32"/>
      <c r="D1884" s="32"/>
    </row>
    <row r="1885" spans="3:4" x14ac:dyDescent="0.2">
      <c r="C1885" s="32"/>
      <c r="D1885" s="32"/>
    </row>
    <row r="1886" spans="3:4" x14ac:dyDescent="0.2">
      <c r="C1886" s="32"/>
      <c r="D1886" s="32"/>
    </row>
    <row r="1887" spans="3:4" x14ac:dyDescent="0.2">
      <c r="C1887" s="32"/>
      <c r="D1887" s="32"/>
    </row>
    <row r="1888" spans="3:4" x14ac:dyDescent="0.2">
      <c r="C1888" s="32"/>
      <c r="D1888" s="32"/>
    </row>
    <row r="1889" spans="3:4" x14ac:dyDescent="0.2">
      <c r="C1889" s="32"/>
      <c r="D1889" s="32"/>
    </row>
    <row r="1890" spans="3:4" x14ac:dyDescent="0.2">
      <c r="C1890" s="32"/>
      <c r="D1890" s="32"/>
    </row>
    <row r="1891" spans="3:4" x14ac:dyDescent="0.2">
      <c r="C1891" s="32"/>
      <c r="D1891" s="32"/>
    </row>
    <row r="1892" spans="3:4" x14ac:dyDescent="0.2">
      <c r="C1892" s="32"/>
      <c r="D1892" s="32"/>
    </row>
    <row r="1893" spans="3:4" x14ac:dyDescent="0.2">
      <c r="C1893" s="32"/>
      <c r="D1893" s="32"/>
    </row>
    <row r="1894" spans="3:4" x14ac:dyDescent="0.2">
      <c r="C1894" s="32"/>
      <c r="D1894" s="32"/>
    </row>
    <row r="1895" spans="3:4" x14ac:dyDescent="0.2">
      <c r="C1895" s="32"/>
      <c r="D1895" s="32"/>
    </row>
    <row r="1896" spans="3:4" x14ac:dyDescent="0.2">
      <c r="C1896" s="32"/>
      <c r="D1896" s="32"/>
    </row>
    <row r="1897" spans="3:4" x14ac:dyDescent="0.2">
      <c r="C1897" s="32"/>
      <c r="D1897" s="32"/>
    </row>
    <row r="1898" spans="3:4" x14ac:dyDescent="0.2">
      <c r="C1898" s="32"/>
      <c r="D1898" s="32"/>
    </row>
    <row r="1899" spans="3:4" x14ac:dyDescent="0.2">
      <c r="C1899" s="32"/>
      <c r="D1899" s="32"/>
    </row>
    <row r="1900" spans="3:4" x14ac:dyDescent="0.2">
      <c r="C1900" s="32"/>
      <c r="D1900" s="32"/>
    </row>
    <row r="1901" spans="3:4" x14ac:dyDescent="0.2">
      <c r="C1901" s="32"/>
      <c r="D1901" s="32"/>
    </row>
    <row r="1902" spans="3:4" x14ac:dyDescent="0.2">
      <c r="C1902" s="32"/>
      <c r="D1902" s="32"/>
    </row>
    <row r="1903" spans="3:4" x14ac:dyDescent="0.2">
      <c r="C1903" s="32"/>
      <c r="D1903" s="32"/>
    </row>
    <row r="1904" spans="3:4" x14ac:dyDescent="0.2">
      <c r="C1904" s="32"/>
      <c r="D1904" s="32"/>
    </row>
    <row r="1905" spans="3:4" x14ac:dyDescent="0.2">
      <c r="C1905" s="32"/>
      <c r="D1905" s="32"/>
    </row>
    <row r="1906" spans="3:4" x14ac:dyDescent="0.2">
      <c r="C1906" s="32"/>
      <c r="D1906" s="32"/>
    </row>
    <row r="1907" spans="3:4" x14ac:dyDescent="0.2">
      <c r="C1907" s="32"/>
      <c r="D1907" s="32"/>
    </row>
    <row r="1908" spans="3:4" x14ac:dyDescent="0.2">
      <c r="C1908" s="32"/>
      <c r="D1908" s="32"/>
    </row>
    <row r="1909" spans="3:4" x14ac:dyDescent="0.2">
      <c r="C1909" s="32"/>
      <c r="D1909" s="32"/>
    </row>
    <row r="1910" spans="3:4" x14ac:dyDescent="0.2">
      <c r="C1910" s="32"/>
      <c r="D1910" s="32"/>
    </row>
    <row r="1911" spans="3:4" x14ac:dyDescent="0.2">
      <c r="C1911" s="32"/>
      <c r="D1911" s="32"/>
    </row>
    <row r="1912" spans="3:4" x14ac:dyDescent="0.2">
      <c r="C1912" s="32"/>
      <c r="D1912" s="32"/>
    </row>
    <row r="1913" spans="3:4" x14ac:dyDescent="0.2">
      <c r="C1913" s="32"/>
      <c r="D1913" s="32"/>
    </row>
    <row r="1914" spans="3:4" x14ac:dyDescent="0.2">
      <c r="C1914" s="32"/>
      <c r="D1914" s="32"/>
    </row>
    <row r="1915" spans="3:4" x14ac:dyDescent="0.2">
      <c r="C1915" s="32"/>
      <c r="D1915" s="32"/>
    </row>
    <row r="1916" spans="3:4" x14ac:dyDescent="0.2">
      <c r="C1916" s="32"/>
      <c r="D1916" s="32"/>
    </row>
    <row r="1917" spans="3:4" x14ac:dyDescent="0.2">
      <c r="C1917" s="32"/>
      <c r="D1917" s="32"/>
    </row>
    <row r="1918" spans="3:4" x14ac:dyDescent="0.2">
      <c r="C1918" s="32"/>
      <c r="D1918" s="32"/>
    </row>
    <row r="1919" spans="3:4" x14ac:dyDescent="0.2">
      <c r="C1919" s="32"/>
      <c r="D1919" s="32"/>
    </row>
    <row r="1920" spans="3:4" x14ac:dyDescent="0.2">
      <c r="C1920" s="32"/>
      <c r="D1920" s="32"/>
    </row>
    <row r="1921" spans="3:4" x14ac:dyDescent="0.2">
      <c r="C1921" s="32"/>
      <c r="D1921" s="32"/>
    </row>
    <row r="1922" spans="3:4" x14ac:dyDescent="0.2">
      <c r="C1922" s="32"/>
      <c r="D1922" s="32"/>
    </row>
    <row r="1923" spans="3:4" x14ac:dyDescent="0.2">
      <c r="C1923" s="32"/>
      <c r="D1923" s="32"/>
    </row>
    <row r="1924" spans="3:4" x14ac:dyDescent="0.2">
      <c r="C1924" s="32"/>
      <c r="D1924" s="32"/>
    </row>
    <row r="1925" spans="3:4" x14ac:dyDescent="0.2">
      <c r="C1925" s="32"/>
      <c r="D1925" s="32"/>
    </row>
    <row r="1926" spans="3:4" x14ac:dyDescent="0.2">
      <c r="C1926" s="32"/>
      <c r="D1926" s="32"/>
    </row>
    <row r="1927" spans="3:4" x14ac:dyDescent="0.2">
      <c r="C1927" s="32"/>
      <c r="D1927" s="32"/>
    </row>
    <row r="1928" spans="3:4" x14ac:dyDescent="0.2">
      <c r="C1928" s="32"/>
      <c r="D1928" s="32"/>
    </row>
    <row r="1929" spans="3:4" x14ac:dyDescent="0.2">
      <c r="C1929" s="32"/>
      <c r="D1929" s="32"/>
    </row>
    <row r="1930" spans="3:4" x14ac:dyDescent="0.2">
      <c r="C1930" s="32"/>
      <c r="D1930" s="32"/>
    </row>
    <row r="1931" spans="3:4" x14ac:dyDescent="0.2">
      <c r="C1931" s="32"/>
      <c r="D1931" s="32"/>
    </row>
    <row r="1932" spans="3:4" x14ac:dyDescent="0.2">
      <c r="C1932" s="32"/>
      <c r="D1932" s="32"/>
    </row>
    <row r="1933" spans="3:4" x14ac:dyDescent="0.2">
      <c r="C1933" s="32"/>
      <c r="D1933" s="32"/>
    </row>
    <row r="1934" spans="3:4" x14ac:dyDescent="0.2">
      <c r="C1934" s="32"/>
      <c r="D1934" s="32"/>
    </row>
    <row r="1935" spans="3:4" x14ac:dyDescent="0.2">
      <c r="C1935" s="32"/>
      <c r="D1935" s="32"/>
    </row>
    <row r="1936" spans="3:4" x14ac:dyDescent="0.2">
      <c r="C1936" s="32"/>
      <c r="D1936" s="32"/>
    </row>
    <row r="1937" spans="3:4" x14ac:dyDescent="0.2">
      <c r="C1937" s="32"/>
      <c r="D1937" s="32"/>
    </row>
    <row r="1938" spans="3:4" x14ac:dyDescent="0.2">
      <c r="C1938" s="32"/>
      <c r="D1938" s="32"/>
    </row>
    <row r="1939" spans="3:4" x14ac:dyDescent="0.2">
      <c r="C1939" s="32"/>
      <c r="D1939" s="32"/>
    </row>
    <row r="1940" spans="3:4" x14ac:dyDescent="0.2">
      <c r="C1940" s="32"/>
      <c r="D1940" s="32"/>
    </row>
    <row r="1941" spans="3:4" x14ac:dyDescent="0.2">
      <c r="C1941" s="32"/>
      <c r="D1941" s="32"/>
    </row>
    <row r="1942" spans="3:4" x14ac:dyDescent="0.2">
      <c r="C1942" s="32"/>
      <c r="D1942" s="32"/>
    </row>
    <row r="1943" spans="3:4" x14ac:dyDescent="0.2">
      <c r="C1943" s="32"/>
      <c r="D1943" s="32"/>
    </row>
    <row r="1944" spans="3:4" x14ac:dyDescent="0.2">
      <c r="C1944" s="32"/>
      <c r="D1944" s="32"/>
    </row>
    <row r="1945" spans="3:4" x14ac:dyDescent="0.2">
      <c r="C1945" s="32"/>
      <c r="D1945" s="32"/>
    </row>
    <row r="1946" spans="3:4" x14ac:dyDescent="0.2">
      <c r="C1946" s="32"/>
      <c r="D1946" s="32"/>
    </row>
    <row r="1947" spans="3:4" x14ac:dyDescent="0.2">
      <c r="C1947" s="32"/>
      <c r="D1947" s="32"/>
    </row>
    <row r="1948" spans="3:4" x14ac:dyDescent="0.2">
      <c r="C1948" s="32"/>
      <c r="D1948" s="32"/>
    </row>
    <row r="1949" spans="3:4" x14ac:dyDescent="0.2">
      <c r="C1949" s="32"/>
      <c r="D1949" s="32"/>
    </row>
    <row r="1950" spans="3:4" x14ac:dyDescent="0.2">
      <c r="C1950" s="32"/>
      <c r="D1950" s="32"/>
    </row>
    <row r="1951" spans="3:4" x14ac:dyDescent="0.2">
      <c r="C1951" s="32"/>
      <c r="D1951" s="32"/>
    </row>
    <row r="1952" spans="3:4" x14ac:dyDescent="0.2">
      <c r="C1952" s="32"/>
      <c r="D1952" s="32"/>
    </row>
    <row r="1953" spans="3:4" x14ac:dyDescent="0.2">
      <c r="C1953" s="32"/>
      <c r="D1953" s="32"/>
    </row>
    <row r="1954" spans="3:4" x14ac:dyDescent="0.2">
      <c r="C1954" s="32"/>
      <c r="D1954" s="32"/>
    </row>
    <row r="1955" spans="3:4" x14ac:dyDescent="0.2">
      <c r="C1955" s="32"/>
      <c r="D1955" s="32"/>
    </row>
    <row r="1956" spans="3:4" x14ac:dyDescent="0.2">
      <c r="C1956" s="32"/>
      <c r="D1956" s="32"/>
    </row>
    <row r="1957" spans="3:4" x14ac:dyDescent="0.2">
      <c r="C1957" s="32"/>
      <c r="D1957" s="32"/>
    </row>
    <row r="1958" spans="3:4" x14ac:dyDescent="0.2">
      <c r="C1958" s="32"/>
      <c r="D1958" s="32"/>
    </row>
    <row r="1959" spans="3:4" x14ac:dyDescent="0.2">
      <c r="C1959" s="32"/>
      <c r="D1959" s="32"/>
    </row>
    <row r="1960" spans="3:4" x14ac:dyDescent="0.2">
      <c r="C1960" s="32"/>
      <c r="D1960" s="32"/>
    </row>
    <row r="1961" spans="3:4" x14ac:dyDescent="0.2">
      <c r="C1961" s="32"/>
      <c r="D1961" s="32"/>
    </row>
    <row r="1962" spans="3:4" x14ac:dyDescent="0.2">
      <c r="C1962" s="32"/>
      <c r="D1962" s="32"/>
    </row>
    <row r="1963" spans="3:4" x14ac:dyDescent="0.2">
      <c r="C1963" s="32"/>
      <c r="D1963" s="32"/>
    </row>
    <row r="1964" spans="3:4" x14ac:dyDescent="0.2">
      <c r="C1964" s="32"/>
      <c r="D1964" s="32"/>
    </row>
    <row r="1965" spans="3:4" x14ac:dyDescent="0.2">
      <c r="C1965" s="32"/>
      <c r="D1965" s="32"/>
    </row>
    <row r="1966" spans="3:4" x14ac:dyDescent="0.2">
      <c r="C1966" s="32"/>
      <c r="D1966" s="32"/>
    </row>
    <row r="1967" spans="3:4" x14ac:dyDescent="0.2">
      <c r="C1967" s="32"/>
      <c r="D1967" s="32"/>
    </row>
    <row r="1968" spans="3:4" x14ac:dyDescent="0.2">
      <c r="C1968" s="32"/>
      <c r="D1968" s="32"/>
    </row>
    <row r="1969" spans="3:4" x14ac:dyDescent="0.2">
      <c r="C1969" s="32"/>
      <c r="D1969" s="32"/>
    </row>
    <row r="1970" spans="3:4" x14ac:dyDescent="0.2">
      <c r="C1970" s="32"/>
      <c r="D1970" s="32"/>
    </row>
    <row r="1971" spans="3:4" x14ac:dyDescent="0.2">
      <c r="C1971" s="32"/>
      <c r="D1971" s="32"/>
    </row>
    <row r="1972" spans="3:4" x14ac:dyDescent="0.2">
      <c r="C1972" s="32"/>
      <c r="D1972" s="32"/>
    </row>
    <row r="1973" spans="3:4" x14ac:dyDescent="0.2">
      <c r="C1973" s="32"/>
      <c r="D1973" s="32"/>
    </row>
    <row r="1974" spans="3:4" x14ac:dyDescent="0.2">
      <c r="C1974" s="32"/>
      <c r="D1974" s="32"/>
    </row>
    <row r="1975" spans="3:4" x14ac:dyDescent="0.2">
      <c r="C1975" s="32"/>
      <c r="D1975" s="32"/>
    </row>
    <row r="1976" spans="3:4" x14ac:dyDescent="0.2">
      <c r="C1976" s="32"/>
      <c r="D1976" s="32"/>
    </row>
    <row r="1977" spans="3:4" x14ac:dyDescent="0.2">
      <c r="C1977" s="32"/>
      <c r="D1977" s="32"/>
    </row>
    <row r="1978" spans="3:4" x14ac:dyDescent="0.2">
      <c r="C1978" s="32"/>
      <c r="D1978" s="32"/>
    </row>
    <row r="1979" spans="3:4" x14ac:dyDescent="0.2">
      <c r="C1979" s="32"/>
      <c r="D1979" s="32"/>
    </row>
    <row r="1980" spans="3:4" x14ac:dyDescent="0.2">
      <c r="C1980" s="32"/>
      <c r="D1980" s="32"/>
    </row>
    <row r="1981" spans="3:4" x14ac:dyDescent="0.2">
      <c r="C1981" s="32"/>
      <c r="D1981" s="32"/>
    </row>
    <row r="1982" spans="3:4" x14ac:dyDescent="0.2">
      <c r="C1982" s="32"/>
      <c r="D1982" s="32"/>
    </row>
    <row r="1983" spans="3:4" x14ac:dyDescent="0.2">
      <c r="C1983" s="32"/>
      <c r="D1983" s="32"/>
    </row>
    <row r="1984" spans="3:4" x14ac:dyDescent="0.2">
      <c r="C1984" s="32"/>
      <c r="D1984" s="32"/>
    </row>
    <row r="1985" spans="3:4" x14ac:dyDescent="0.2">
      <c r="C1985" s="32"/>
      <c r="D1985" s="32"/>
    </row>
    <row r="1986" spans="3:4" x14ac:dyDescent="0.2">
      <c r="C1986" s="32"/>
      <c r="D1986" s="32"/>
    </row>
    <row r="1987" spans="3:4" x14ac:dyDescent="0.2">
      <c r="C1987" s="32"/>
      <c r="D1987" s="32"/>
    </row>
    <row r="1988" spans="3:4" x14ac:dyDescent="0.2">
      <c r="C1988" s="32"/>
      <c r="D1988" s="32"/>
    </row>
    <row r="1989" spans="3:4" x14ac:dyDescent="0.2">
      <c r="C1989" s="32"/>
      <c r="D1989" s="32"/>
    </row>
    <row r="1990" spans="3:4" x14ac:dyDescent="0.2">
      <c r="C1990" s="32"/>
      <c r="D1990" s="32"/>
    </row>
    <row r="1991" spans="3:4" x14ac:dyDescent="0.2">
      <c r="C1991" s="32"/>
      <c r="D1991" s="32"/>
    </row>
    <row r="1992" spans="3:4" x14ac:dyDescent="0.2">
      <c r="C1992" s="32"/>
      <c r="D1992" s="32"/>
    </row>
    <row r="1993" spans="3:4" x14ac:dyDescent="0.2">
      <c r="C1993" s="32"/>
      <c r="D1993" s="32"/>
    </row>
    <row r="1994" spans="3:4" x14ac:dyDescent="0.2">
      <c r="C1994" s="32"/>
      <c r="D1994" s="32"/>
    </row>
    <row r="1995" spans="3:4" x14ac:dyDescent="0.2">
      <c r="C1995" s="32"/>
      <c r="D1995" s="32"/>
    </row>
    <row r="1996" spans="3:4" x14ac:dyDescent="0.2">
      <c r="C1996" s="32"/>
      <c r="D1996" s="32"/>
    </row>
    <row r="1997" spans="3:4" x14ac:dyDescent="0.2">
      <c r="C1997" s="32"/>
      <c r="D1997" s="32"/>
    </row>
    <row r="1998" spans="3:4" x14ac:dyDescent="0.2">
      <c r="C1998" s="32"/>
      <c r="D1998" s="32"/>
    </row>
    <row r="1999" spans="3:4" x14ac:dyDescent="0.2">
      <c r="C1999" s="32"/>
      <c r="D1999" s="32"/>
    </row>
    <row r="2000" spans="3:4" x14ac:dyDescent="0.2">
      <c r="C2000" s="32"/>
      <c r="D2000" s="32"/>
    </row>
    <row r="2001" spans="3:4" x14ac:dyDescent="0.2">
      <c r="C2001" s="32"/>
      <c r="D2001" s="32"/>
    </row>
    <row r="2002" spans="3:4" x14ac:dyDescent="0.2">
      <c r="C2002" s="32"/>
      <c r="D2002" s="32"/>
    </row>
    <row r="2003" spans="3:4" x14ac:dyDescent="0.2">
      <c r="C2003" s="32"/>
      <c r="D2003" s="32"/>
    </row>
    <row r="2004" spans="3:4" x14ac:dyDescent="0.2">
      <c r="C2004" s="32"/>
      <c r="D2004" s="32"/>
    </row>
    <row r="2005" spans="3:4" x14ac:dyDescent="0.2">
      <c r="C2005" s="32"/>
      <c r="D2005" s="32"/>
    </row>
    <row r="2006" spans="3:4" x14ac:dyDescent="0.2">
      <c r="C2006" s="32"/>
      <c r="D2006" s="32"/>
    </row>
    <row r="2007" spans="3:4" x14ac:dyDescent="0.2">
      <c r="C2007" s="32"/>
      <c r="D2007" s="32"/>
    </row>
    <row r="2008" spans="3:4" x14ac:dyDescent="0.2">
      <c r="C2008" s="32"/>
      <c r="D2008" s="32"/>
    </row>
    <row r="2009" spans="3:4" x14ac:dyDescent="0.2">
      <c r="C2009" s="32"/>
      <c r="D2009" s="32"/>
    </row>
    <row r="2010" spans="3:4" x14ac:dyDescent="0.2">
      <c r="C2010" s="32"/>
      <c r="D2010" s="32"/>
    </row>
    <row r="2011" spans="3:4" x14ac:dyDescent="0.2">
      <c r="C2011" s="32"/>
      <c r="D2011" s="32"/>
    </row>
    <row r="2012" spans="3:4" x14ac:dyDescent="0.2">
      <c r="C2012" s="32"/>
      <c r="D2012" s="32"/>
    </row>
    <row r="2013" spans="3:4" x14ac:dyDescent="0.2">
      <c r="C2013" s="32"/>
      <c r="D2013" s="32"/>
    </row>
    <row r="2014" spans="3:4" x14ac:dyDescent="0.2">
      <c r="C2014" s="32"/>
      <c r="D2014" s="32"/>
    </row>
    <row r="2015" spans="3:4" x14ac:dyDescent="0.2">
      <c r="C2015" s="32"/>
      <c r="D2015" s="32"/>
    </row>
    <row r="2016" spans="3:4" x14ac:dyDescent="0.2">
      <c r="C2016" s="32"/>
      <c r="D2016" s="32"/>
    </row>
    <row r="2017" spans="3:4" x14ac:dyDescent="0.2">
      <c r="C2017" s="32"/>
      <c r="D2017" s="32"/>
    </row>
    <row r="2018" spans="3:4" x14ac:dyDescent="0.2">
      <c r="C2018" s="32"/>
      <c r="D2018" s="32"/>
    </row>
    <row r="2019" spans="3:4" x14ac:dyDescent="0.2">
      <c r="C2019" s="32"/>
      <c r="D2019" s="32"/>
    </row>
    <row r="2020" spans="3:4" x14ac:dyDescent="0.2">
      <c r="C2020" s="32"/>
      <c r="D2020" s="32"/>
    </row>
    <row r="2021" spans="3:4" x14ac:dyDescent="0.2">
      <c r="C2021" s="32"/>
      <c r="D2021" s="32"/>
    </row>
    <row r="2022" spans="3:4" x14ac:dyDescent="0.2">
      <c r="C2022" s="32"/>
      <c r="D2022" s="32"/>
    </row>
    <row r="2023" spans="3:4" x14ac:dyDescent="0.2">
      <c r="C2023" s="32"/>
      <c r="D2023" s="32"/>
    </row>
    <row r="2024" spans="3:4" x14ac:dyDescent="0.2">
      <c r="C2024" s="32"/>
      <c r="D2024" s="32"/>
    </row>
    <row r="2025" spans="3:4" x14ac:dyDescent="0.2">
      <c r="C2025" s="32"/>
      <c r="D2025" s="32"/>
    </row>
    <row r="2026" spans="3:4" x14ac:dyDescent="0.2">
      <c r="C2026" s="32"/>
      <c r="D2026" s="32"/>
    </row>
    <row r="2027" spans="3:4" x14ac:dyDescent="0.2">
      <c r="C2027" s="32"/>
      <c r="D2027" s="32"/>
    </row>
    <row r="2028" spans="3:4" x14ac:dyDescent="0.2">
      <c r="C2028" s="32"/>
      <c r="D2028" s="32"/>
    </row>
    <row r="2029" spans="3:4" x14ac:dyDescent="0.2">
      <c r="C2029" s="32"/>
      <c r="D2029" s="32"/>
    </row>
    <row r="2030" spans="3:4" x14ac:dyDescent="0.2">
      <c r="C2030" s="32"/>
      <c r="D2030" s="32"/>
    </row>
    <row r="2031" spans="3:4" x14ac:dyDescent="0.2">
      <c r="C2031" s="32"/>
      <c r="D2031" s="32"/>
    </row>
    <row r="2032" spans="3:4" x14ac:dyDescent="0.2">
      <c r="C2032" s="32"/>
      <c r="D2032" s="32"/>
    </row>
    <row r="2033" spans="3:4" x14ac:dyDescent="0.2">
      <c r="C2033" s="32"/>
      <c r="D2033" s="32"/>
    </row>
    <row r="2034" spans="3:4" x14ac:dyDescent="0.2">
      <c r="C2034" s="32"/>
      <c r="D2034" s="32"/>
    </row>
    <row r="2035" spans="3:4" x14ac:dyDescent="0.2">
      <c r="C2035" s="32"/>
      <c r="D2035" s="32"/>
    </row>
    <row r="2036" spans="3:4" x14ac:dyDescent="0.2">
      <c r="C2036" s="32"/>
      <c r="D2036" s="32"/>
    </row>
    <row r="2037" spans="3:4" x14ac:dyDescent="0.2">
      <c r="C2037" s="32"/>
      <c r="D2037" s="32"/>
    </row>
    <row r="2038" spans="3:4" x14ac:dyDescent="0.2">
      <c r="C2038" s="32"/>
      <c r="D2038" s="32"/>
    </row>
    <row r="2039" spans="3:4" x14ac:dyDescent="0.2">
      <c r="C2039" s="32"/>
      <c r="D2039" s="32"/>
    </row>
    <row r="2040" spans="3:4" x14ac:dyDescent="0.2">
      <c r="C2040" s="32"/>
      <c r="D2040" s="32"/>
    </row>
    <row r="2041" spans="3:4" x14ac:dyDescent="0.2">
      <c r="C2041" s="32"/>
      <c r="D2041" s="32"/>
    </row>
    <row r="2042" spans="3:4" x14ac:dyDescent="0.2">
      <c r="C2042" s="32"/>
      <c r="D2042" s="32"/>
    </row>
    <row r="2043" spans="3:4" x14ac:dyDescent="0.2">
      <c r="C2043" s="32"/>
      <c r="D2043" s="32"/>
    </row>
    <row r="2044" spans="3:4" x14ac:dyDescent="0.2">
      <c r="C2044" s="32"/>
      <c r="D2044" s="32"/>
    </row>
    <row r="2045" spans="3:4" x14ac:dyDescent="0.2">
      <c r="C2045" s="32"/>
      <c r="D2045" s="32"/>
    </row>
    <row r="2046" spans="3:4" x14ac:dyDescent="0.2">
      <c r="C2046" s="32"/>
      <c r="D2046" s="32"/>
    </row>
    <row r="2047" spans="3:4" x14ac:dyDescent="0.2">
      <c r="C2047" s="32"/>
      <c r="D2047" s="32"/>
    </row>
    <row r="2048" spans="3:4" x14ac:dyDescent="0.2">
      <c r="C2048" s="32"/>
      <c r="D2048" s="32"/>
    </row>
    <row r="2049" spans="3:4" x14ac:dyDescent="0.2">
      <c r="C2049" s="32"/>
      <c r="D2049" s="32"/>
    </row>
    <row r="2050" spans="3:4" x14ac:dyDescent="0.2">
      <c r="C2050" s="32"/>
      <c r="D2050" s="32"/>
    </row>
    <row r="2051" spans="3:4" x14ac:dyDescent="0.2">
      <c r="C2051" s="32"/>
      <c r="D2051" s="32"/>
    </row>
    <row r="2052" spans="3:4" x14ac:dyDescent="0.2">
      <c r="C2052" s="32"/>
      <c r="D2052" s="32"/>
    </row>
    <row r="2053" spans="3:4" x14ac:dyDescent="0.2">
      <c r="C2053" s="32"/>
      <c r="D2053" s="32"/>
    </row>
    <row r="2054" spans="3:4" x14ac:dyDescent="0.2">
      <c r="C2054" s="32"/>
      <c r="D2054" s="32"/>
    </row>
    <row r="2055" spans="3:4" x14ac:dyDescent="0.2">
      <c r="C2055" s="32"/>
      <c r="D2055" s="32"/>
    </row>
    <row r="2056" spans="3:4" x14ac:dyDescent="0.2">
      <c r="C2056" s="32"/>
      <c r="D2056" s="32"/>
    </row>
    <row r="2057" spans="3:4" x14ac:dyDescent="0.2">
      <c r="C2057" s="32"/>
      <c r="D2057" s="32"/>
    </row>
    <row r="2058" spans="3:4" x14ac:dyDescent="0.2">
      <c r="C2058" s="32"/>
      <c r="D2058" s="32"/>
    </row>
    <row r="2059" spans="3:4" x14ac:dyDescent="0.2">
      <c r="C2059" s="32"/>
      <c r="D2059" s="32"/>
    </row>
    <row r="2060" spans="3:4" x14ac:dyDescent="0.2">
      <c r="C2060" s="32"/>
      <c r="D2060" s="32"/>
    </row>
    <row r="2061" spans="3:4" x14ac:dyDescent="0.2">
      <c r="C2061" s="32"/>
      <c r="D2061" s="32"/>
    </row>
    <row r="2062" spans="3:4" x14ac:dyDescent="0.2">
      <c r="C2062" s="32"/>
      <c r="D2062" s="32"/>
    </row>
    <row r="2063" spans="3:4" x14ac:dyDescent="0.2">
      <c r="C2063" s="32"/>
      <c r="D2063" s="32"/>
    </row>
    <row r="2064" spans="3:4" x14ac:dyDescent="0.2">
      <c r="C2064" s="32"/>
      <c r="D2064" s="32"/>
    </row>
    <row r="2065" spans="3:4" x14ac:dyDescent="0.2">
      <c r="C2065" s="32"/>
      <c r="D2065" s="32"/>
    </row>
    <row r="2066" spans="3:4" x14ac:dyDescent="0.2">
      <c r="C2066" s="32"/>
      <c r="D2066" s="32"/>
    </row>
    <row r="2067" spans="3:4" x14ac:dyDescent="0.2">
      <c r="C2067" s="32"/>
      <c r="D2067" s="32"/>
    </row>
    <row r="2068" spans="3:4" x14ac:dyDescent="0.2">
      <c r="C2068" s="32"/>
      <c r="D2068" s="32"/>
    </row>
    <row r="2069" spans="3:4" x14ac:dyDescent="0.2">
      <c r="C2069" s="32"/>
      <c r="D2069" s="32"/>
    </row>
    <row r="2070" spans="3:4" x14ac:dyDescent="0.2">
      <c r="C2070" s="32"/>
      <c r="D2070" s="32"/>
    </row>
    <row r="2071" spans="3:4" x14ac:dyDescent="0.2">
      <c r="C2071" s="32"/>
      <c r="D2071" s="32"/>
    </row>
    <row r="2072" spans="3:4" x14ac:dyDescent="0.2">
      <c r="C2072" s="32"/>
      <c r="D2072" s="32"/>
    </row>
    <row r="2073" spans="3:4" x14ac:dyDescent="0.2">
      <c r="C2073" s="32"/>
      <c r="D2073" s="32"/>
    </row>
    <row r="2074" spans="3:4" x14ac:dyDescent="0.2">
      <c r="C2074" s="32"/>
      <c r="D2074" s="32"/>
    </row>
    <row r="2075" spans="3:4" x14ac:dyDescent="0.2">
      <c r="C2075" s="32"/>
      <c r="D2075" s="32"/>
    </row>
    <row r="2076" spans="3:4" x14ac:dyDescent="0.2">
      <c r="C2076" s="32"/>
      <c r="D2076" s="32"/>
    </row>
    <row r="2077" spans="3:4" x14ac:dyDescent="0.2">
      <c r="C2077" s="32"/>
      <c r="D2077" s="32"/>
    </row>
    <row r="2078" spans="3:4" x14ac:dyDescent="0.2">
      <c r="C2078" s="32"/>
      <c r="D2078" s="32"/>
    </row>
    <row r="2079" spans="3:4" x14ac:dyDescent="0.2">
      <c r="C2079" s="32"/>
      <c r="D2079" s="32"/>
    </row>
    <row r="2080" spans="3:4" x14ac:dyDescent="0.2">
      <c r="C2080" s="32"/>
      <c r="D2080" s="32"/>
    </row>
    <row r="2081" spans="3:4" x14ac:dyDescent="0.2">
      <c r="C2081" s="32"/>
      <c r="D2081" s="32"/>
    </row>
    <row r="2082" spans="3:4" x14ac:dyDescent="0.2">
      <c r="C2082" s="32"/>
      <c r="D2082" s="32"/>
    </row>
    <row r="2083" spans="3:4" x14ac:dyDescent="0.2">
      <c r="C2083" s="32"/>
      <c r="D2083" s="32"/>
    </row>
    <row r="2084" spans="3:4" x14ac:dyDescent="0.2">
      <c r="C2084" s="32"/>
      <c r="D2084" s="32"/>
    </row>
    <row r="2085" spans="3:4" x14ac:dyDescent="0.2">
      <c r="C2085" s="32"/>
      <c r="D2085" s="32"/>
    </row>
    <row r="2086" spans="3:4" x14ac:dyDescent="0.2">
      <c r="C2086" s="32"/>
      <c r="D2086" s="32"/>
    </row>
    <row r="2087" spans="3:4" x14ac:dyDescent="0.2">
      <c r="C2087" s="32"/>
      <c r="D2087" s="32"/>
    </row>
    <row r="2088" spans="3:4" x14ac:dyDescent="0.2">
      <c r="C2088" s="32"/>
      <c r="D2088" s="32"/>
    </row>
    <row r="2089" spans="3:4" x14ac:dyDescent="0.2">
      <c r="C2089" s="32"/>
      <c r="D2089" s="32"/>
    </row>
    <row r="2090" spans="3:4" x14ac:dyDescent="0.2">
      <c r="C2090" s="32"/>
      <c r="D2090" s="32"/>
    </row>
    <row r="2091" spans="3:4" x14ac:dyDescent="0.2">
      <c r="C2091" s="32"/>
      <c r="D2091" s="32"/>
    </row>
    <row r="2092" spans="3:4" x14ac:dyDescent="0.2">
      <c r="C2092" s="32"/>
      <c r="D2092" s="32"/>
    </row>
    <row r="2093" spans="3:4" x14ac:dyDescent="0.2">
      <c r="C2093" s="32"/>
      <c r="D2093" s="32"/>
    </row>
    <row r="2094" spans="3:4" x14ac:dyDescent="0.2">
      <c r="C2094" s="32"/>
      <c r="D2094" s="32"/>
    </row>
    <row r="2095" spans="3:4" x14ac:dyDescent="0.2">
      <c r="C2095" s="32"/>
      <c r="D2095" s="32"/>
    </row>
    <row r="2096" spans="3:4" x14ac:dyDescent="0.2">
      <c r="C2096" s="32"/>
      <c r="D2096" s="32"/>
    </row>
    <row r="2097" spans="3:4" x14ac:dyDescent="0.2">
      <c r="C2097" s="32"/>
      <c r="D2097" s="32"/>
    </row>
    <row r="2098" spans="3:4" x14ac:dyDescent="0.2">
      <c r="C2098" s="32"/>
      <c r="D2098" s="32"/>
    </row>
    <row r="2099" spans="3:4" x14ac:dyDescent="0.2">
      <c r="C2099" s="32"/>
      <c r="D2099" s="32"/>
    </row>
    <row r="2100" spans="3:4" x14ac:dyDescent="0.2">
      <c r="C2100" s="32"/>
      <c r="D2100" s="32"/>
    </row>
    <row r="2101" spans="3:4" x14ac:dyDescent="0.2">
      <c r="C2101" s="32"/>
      <c r="D2101" s="32"/>
    </row>
    <row r="2102" spans="3:4" x14ac:dyDescent="0.2">
      <c r="C2102" s="32"/>
      <c r="D2102" s="32"/>
    </row>
    <row r="2103" spans="3:4" x14ac:dyDescent="0.2">
      <c r="C2103" s="32"/>
      <c r="D2103" s="32"/>
    </row>
    <row r="2104" spans="3:4" x14ac:dyDescent="0.2">
      <c r="C2104" s="32"/>
      <c r="D2104" s="32"/>
    </row>
    <row r="2105" spans="3:4" x14ac:dyDescent="0.2">
      <c r="C2105" s="32"/>
      <c r="D2105" s="32"/>
    </row>
    <row r="2106" spans="3:4" x14ac:dyDescent="0.2">
      <c r="C2106" s="32"/>
      <c r="D2106" s="32"/>
    </row>
    <row r="2107" spans="3:4" x14ac:dyDescent="0.2">
      <c r="C2107" s="32"/>
      <c r="D2107" s="32"/>
    </row>
    <row r="2108" spans="3:4" x14ac:dyDescent="0.2">
      <c r="C2108" s="32"/>
      <c r="D2108" s="32"/>
    </row>
    <row r="2109" spans="3:4" x14ac:dyDescent="0.2">
      <c r="C2109" s="32"/>
      <c r="D2109" s="32"/>
    </row>
    <row r="2110" spans="3:4" x14ac:dyDescent="0.2">
      <c r="C2110" s="32"/>
      <c r="D2110" s="32"/>
    </row>
    <row r="2111" spans="3:4" x14ac:dyDescent="0.2">
      <c r="C2111" s="32"/>
      <c r="D2111" s="32"/>
    </row>
    <row r="2112" spans="3:4" x14ac:dyDescent="0.2">
      <c r="C2112" s="32"/>
      <c r="D2112" s="32"/>
    </row>
    <row r="2113" spans="3:4" x14ac:dyDescent="0.2">
      <c r="C2113" s="32"/>
      <c r="D2113" s="32"/>
    </row>
    <row r="2114" spans="3:4" x14ac:dyDescent="0.2">
      <c r="C2114" s="32"/>
      <c r="D2114" s="32"/>
    </row>
    <row r="2115" spans="3:4" x14ac:dyDescent="0.2">
      <c r="C2115" s="32"/>
      <c r="D2115" s="32"/>
    </row>
    <row r="2116" spans="3:4" x14ac:dyDescent="0.2">
      <c r="C2116" s="32"/>
      <c r="D2116" s="32"/>
    </row>
    <row r="2117" spans="3:4" x14ac:dyDescent="0.2">
      <c r="C2117" s="32"/>
      <c r="D2117" s="32"/>
    </row>
    <row r="2118" spans="3:4" x14ac:dyDescent="0.2">
      <c r="C2118" s="32"/>
      <c r="D2118" s="32"/>
    </row>
    <row r="2119" spans="3:4" x14ac:dyDescent="0.2">
      <c r="C2119" s="32"/>
      <c r="D2119" s="32"/>
    </row>
    <row r="2120" spans="3:4" x14ac:dyDescent="0.2">
      <c r="C2120" s="32"/>
      <c r="D2120" s="32"/>
    </row>
    <row r="2121" spans="3:4" x14ac:dyDescent="0.2">
      <c r="C2121" s="32"/>
      <c r="D2121" s="32"/>
    </row>
    <row r="2122" spans="3:4" x14ac:dyDescent="0.2">
      <c r="C2122" s="32"/>
      <c r="D2122" s="32"/>
    </row>
    <row r="2123" spans="3:4" x14ac:dyDescent="0.2">
      <c r="C2123" s="32"/>
      <c r="D2123" s="32"/>
    </row>
    <row r="2124" spans="3:4" x14ac:dyDescent="0.2">
      <c r="C2124" s="32"/>
      <c r="D2124" s="32"/>
    </row>
    <row r="2125" spans="3:4" x14ac:dyDescent="0.2">
      <c r="C2125" s="32"/>
      <c r="D2125" s="32"/>
    </row>
    <row r="2126" spans="3:4" x14ac:dyDescent="0.2">
      <c r="C2126" s="32"/>
      <c r="D2126" s="32"/>
    </row>
    <row r="2127" spans="3:4" x14ac:dyDescent="0.2">
      <c r="C2127" s="32"/>
      <c r="D2127" s="32"/>
    </row>
    <row r="2128" spans="3:4" x14ac:dyDescent="0.2">
      <c r="C2128" s="32"/>
      <c r="D2128" s="32"/>
    </row>
    <row r="2129" spans="3:4" x14ac:dyDescent="0.2">
      <c r="C2129" s="32"/>
      <c r="D2129" s="32"/>
    </row>
    <row r="2130" spans="3:4" x14ac:dyDescent="0.2">
      <c r="C2130" s="32"/>
      <c r="D2130" s="32"/>
    </row>
    <row r="2131" spans="3:4" x14ac:dyDescent="0.2">
      <c r="C2131" s="32"/>
      <c r="D2131" s="32"/>
    </row>
    <row r="2132" spans="3:4" x14ac:dyDescent="0.2">
      <c r="C2132" s="32"/>
      <c r="D2132" s="32"/>
    </row>
    <row r="2133" spans="3:4" x14ac:dyDescent="0.2">
      <c r="C2133" s="32"/>
      <c r="D2133" s="32"/>
    </row>
    <row r="2134" spans="3:4" x14ac:dyDescent="0.2">
      <c r="C2134" s="32"/>
      <c r="D2134" s="32"/>
    </row>
    <row r="2135" spans="3:4" x14ac:dyDescent="0.2">
      <c r="C2135" s="32"/>
      <c r="D2135" s="32"/>
    </row>
    <row r="2136" spans="3:4" x14ac:dyDescent="0.2">
      <c r="C2136" s="32"/>
      <c r="D2136" s="32"/>
    </row>
    <row r="2137" spans="3:4" x14ac:dyDescent="0.2">
      <c r="C2137" s="32"/>
      <c r="D2137" s="32"/>
    </row>
    <row r="2138" spans="3:4" x14ac:dyDescent="0.2">
      <c r="C2138" s="32"/>
      <c r="D2138" s="32"/>
    </row>
    <row r="2139" spans="3:4" x14ac:dyDescent="0.2">
      <c r="C2139" s="32"/>
      <c r="D2139" s="32"/>
    </row>
    <row r="2140" spans="3:4" x14ac:dyDescent="0.2">
      <c r="C2140" s="32"/>
      <c r="D2140" s="32"/>
    </row>
    <row r="2141" spans="3:4" x14ac:dyDescent="0.2">
      <c r="C2141" s="32"/>
      <c r="D2141" s="32"/>
    </row>
    <row r="2142" spans="3:4" x14ac:dyDescent="0.2">
      <c r="C2142" s="32"/>
      <c r="D2142" s="32"/>
    </row>
    <row r="2143" spans="3:4" x14ac:dyDescent="0.2">
      <c r="C2143" s="32"/>
      <c r="D2143" s="32"/>
    </row>
    <row r="2144" spans="3:4" x14ac:dyDescent="0.2">
      <c r="C2144" s="32"/>
      <c r="D2144" s="32"/>
    </row>
    <row r="2145" spans="3:4" x14ac:dyDescent="0.2">
      <c r="C2145" s="32"/>
      <c r="D2145" s="32"/>
    </row>
    <row r="2146" spans="3:4" x14ac:dyDescent="0.2">
      <c r="C2146" s="32"/>
      <c r="D2146" s="32"/>
    </row>
    <row r="2147" spans="3:4" x14ac:dyDescent="0.2">
      <c r="C2147" s="32"/>
      <c r="D2147" s="32"/>
    </row>
    <row r="2148" spans="3:4" x14ac:dyDescent="0.2">
      <c r="C2148" s="32"/>
      <c r="D2148" s="32"/>
    </row>
    <row r="2149" spans="3:4" x14ac:dyDescent="0.2">
      <c r="C2149" s="32"/>
      <c r="D2149" s="32"/>
    </row>
    <row r="2150" spans="3:4" x14ac:dyDescent="0.2">
      <c r="C2150" s="32"/>
      <c r="D2150" s="32"/>
    </row>
    <row r="2151" spans="3:4" x14ac:dyDescent="0.2">
      <c r="C2151" s="32"/>
      <c r="D2151" s="32"/>
    </row>
    <row r="2152" spans="3:4" x14ac:dyDescent="0.2">
      <c r="C2152" s="32"/>
      <c r="D2152" s="32"/>
    </row>
    <row r="2153" spans="3:4" x14ac:dyDescent="0.2">
      <c r="C2153" s="32"/>
      <c r="D2153" s="32"/>
    </row>
    <row r="2154" spans="3:4" x14ac:dyDescent="0.2">
      <c r="C2154" s="32"/>
      <c r="D2154" s="32"/>
    </row>
    <row r="2155" spans="3:4" x14ac:dyDescent="0.2">
      <c r="C2155" s="32"/>
      <c r="D2155" s="32"/>
    </row>
    <row r="2156" spans="3:4" x14ac:dyDescent="0.2">
      <c r="C2156" s="32"/>
      <c r="D2156" s="32"/>
    </row>
    <row r="2157" spans="3:4" x14ac:dyDescent="0.2">
      <c r="C2157" s="32"/>
      <c r="D2157" s="32"/>
    </row>
    <row r="2158" spans="3:4" x14ac:dyDescent="0.2">
      <c r="C2158" s="32"/>
      <c r="D2158" s="32"/>
    </row>
    <row r="2159" spans="3:4" x14ac:dyDescent="0.2">
      <c r="C2159" s="32"/>
      <c r="D2159" s="32"/>
    </row>
    <row r="2160" spans="3:4" x14ac:dyDescent="0.2">
      <c r="C2160" s="32"/>
      <c r="D2160" s="32"/>
    </row>
    <row r="2161" spans="3:4" x14ac:dyDescent="0.2">
      <c r="C2161" s="32"/>
      <c r="D2161" s="32"/>
    </row>
    <row r="2162" spans="3:4" x14ac:dyDescent="0.2">
      <c r="C2162" s="32"/>
      <c r="D2162" s="32"/>
    </row>
    <row r="2163" spans="3:4" x14ac:dyDescent="0.2">
      <c r="C2163" s="32"/>
      <c r="D2163" s="32"/>
    </row>
    <row r="2164" spans="3:4" x14ac:dyDescent="0.2">
      <c r="C2164" s="32"/>
      <c r="D2164" s="32"/>
    </row>
    <row r="2165" spans="3:4" x14ac:dyDescent="0.2">
      <c r="C2165" s="32"/>
      <c r="D2165" s="32"/>
    </row>
    <row r="2166" spans="3:4" x14ac:dyDescent="0.2">
      <c r="C2166" s="32"/>
      <c r="D2166" s="32"/>
    </row>
    <row r="2167" spans="3:4" x14ac:dyDescent="0.2">
      <c r="C2167" s="32"/>
      <c r="D2167" s="32"/>
    </row>
    <row r="2168" spans="3:4" x14ac:dyDescent="0.2">
      <c r="C2168" s="32"/>
      <c r="D2168" s="32"/>
    </row>
    <row r="2169" spans="3:4" x14ac:dyDescent="0.2">
      <c r="C2169" s="32"/>
      <c r="D2169" s="32"/>
    </row>
    <row r="2170" spans="3:4" x14ac:dyDescent="0.2">
      <c r="C2170" s="32"/>
      <c r="D2170" s="32"/>
    </row>
    <row r="2171" spans="3:4" x14ac:dyDescent="0.2">
      <c r="C2171" s="32"/>
      <c r="D2171" s="32"/>
    </row>
    <row r="2172" spans="3:4" x14ac:dyDescent="0.2">
      <c r="C2172" s="32"/>
      <c r="D2172" s="32"/>
    </row>
    <row r="2173" spans="3:4" x14ac:dyDescent="0.2">
      <c r="C2173" s="32"/>
      <c r="D2173" s="32"/>
    </row>
    <row r="2174" spans="3:4" x14ac:dyDescent="0.2">
      <c r="C2174" s="32"/>
      <c r="D2174" s="32"/>
    </row>
    <row r="2175" spans="3:4" x14ac:dyDescent="0.2">
      <c r="C2175" s="32"/>
      <c r="D2175" s="32"/>
    </row>
    <row r="2176" spans="3:4" x14ac:dyDescent="0.2">
      <c r="C2176" s="32"/>
      <c r="D2176" s="32"/>
    </row>
    <row r="2177" spans="3:4" x14ac:dyDescent="0.2">
      <c r="C2177" s="32"/>
      <c r="D2177" s="32"/>
    </row>
    <row r="2178" spans="3:4" x14ac:dyDescent="0.2">
      <c r="C2178" s="32"/>
      <c r="D2178" s="32"/>
    </row>
    <row r="2179" spans="3:4" x14ac:dyDescent="0.2">
      <c r="C2179" s="32"/>
      <c r="D2179" s="32"/>
    </row>
    <row r="2180" spans="3:4" x14ac:dyDescent="0.2">
      <c r="C2180" s="32"/>
      <c r="D2180" s="32"/>
    </row>
    <row r="2181" spans="3:4" x14ac:dyDescent="0.2">
      <c r="C2181" s="32"/>
      <c r="D2181" s="32"/>
    </row>
    <row r="2182" spans="3:4" x14ac:dyDescent="0.2">
      <c r="C2182" s="32"/>
      <c r="D2182" s="32"/>
    </row>
    <row r="2183" spans="3:4" x14ac:dyDescent="0.2">
      <c r="C2183" s="32"/>
      <c r="D2183" s="32"/>
    </row>
    <row r="2184" spans="3:4" x14ac:dyDescent="0.2">
      <c r="C2184" s="32"/>
      <c r="D2184" s="32"/>
    </row>
    <row r="2185" spans="3:4" x14ac:dyDescent="0.2">
      <c r="C2185" s="32"/>
      <c r="D2185" s="32"/>
    </row>
    <row r="2186" spans="3:4" x14ac:dyDescent="0.2">
      <c r="C2186" s="32"/>
      <c r="D2186" s="32"/>
    </row>
    <row r="2187" spans="3:4" x14ac:dyDescent="0.2">
      <c r="C2187" s="32"/>
      <c r="D2187" s="32"/>
    </row>
    <row r="2188" spans="3:4" x14ac:dyDescent="0.2">
      <c r="C2188" s="32"/>
      <c r="D2188" s="32"/>
    </row>
    <row r="2189" spans="3:4" x14ac:dyDescent="0.2">
      <c r="C2189" s="32"/>
      <c r="D2189" s="32"/>
    </row>
    <row r="2190" spans="3:4" x14ac:dyDescent="0.2">
      <c r="C2190" s="32"/>
      <c r="D2190" s="32"/>
    </row>
    <row r="2191" spans="3:4" x14ac:dyDescent="0.2">
      <c r="C2191" s="32"/>
      <c r="D2191" s="32"/>
    </row>
    <row r="2192" spans="3:4" x14ac:dyDescent="0.2">
      <c r="C2192" s="32"/>
      <c r="D2192" s="32"/>
    </row>
    <row r="2193" spans="3:4" x14ac:dyDescent="0.2">
      <c r="C2193" s="32"/>
      <c r="D2193" s="32"/>
    </row>
    <row r="2194" spans="3:4" x14ac:dyDescent="0.2">
      <c r="C2194" s="32"/>
      <c r="D2194" s="32"/>
    </row>
    <row r="2195" spans="3:4" x14ac:dyDescent="0.2">
      <c r="C2195" s="32"/>
      <c r="D2195" s="32"/>
    </row>
    <row r="2196" spans="3:4" x14ac:dyDescent="0.2">
      <c r="C2196" s="32"/>
      <c r="D2196" s="32"/>
    </row>
    <row r="2197" spans="3:4" x14ac:dyDescent="0.2">
      <c r="C2197" s="32"/>
      <c r="D2197" s="32"/>
    </row>
    <row r="2198" spans="3:4" x14ac:dyDescent="0.2">
      <c r="C2198" s="32"/>
      <c r="D2198" s="32"/>
    </row>
    <row r="2199" spans="3:4" x14ac:dyDescent="0.2">
      <c r="C2199" s="32"/>
      <c r="D2199" s="32"/>
    </row>
    <row r="2200" spans="3:4" x14ac:dyDescent="0.2">
      <c r="C2200" s="32"/>
      <c r="D2200" s="32"/>
    </row>
    <row r="2201" spans="3:4" x14ac:dyDescent="0.2">
      <c r="C2201" s="32"/>
      <c r="D2201" s="32"/>
    </row>
    <row r="2202" spans="3:4" x14ac:dyDescent="0.2">
      <c r="C2202" s="32"/>
      <c r="D2202" s="32"/>
    </row>
    <row r="2203" spans="3:4" x14ac:dyDescent="0.2">
      <c r="C2203" s="32"/>
      <c r="D2203" s="32"/>
    </row>
    <row r="2204" spans="3:4" x14ac:dyDescent="0.2">
      <c r="C2204" s="32"/>
      <c r="D2204" s="32"/>
    </row>
    <row r="2205" spans="3:4" x14ac:dyDescent="0.2">
      <c r="C2205" s="32"/>
      <c r="D2205" s="32"/>
    </row>
    <row r="2206" spans="3:4" x14ac:dyDescent="0.2">
      <c r="C2206" s="32"/>
      <c r="D2206" s="32"/>
    </row>
    <row r="2207" spans="3:4" x14ac:dyDescent="0.2">
      <c r="C2207" s="32"/>
      <c r="D2207" s="32"/>
    </row>
    <row r="2208" spans="3:4" x14ac:dyDescent="0.2">
      <c r="C2208" s="32"/>
      <c r="D2208" s="32"/>
    </row>
    <row r="2209" spans="3:4" x14ac:dyDescent="0.2">
      <c r="C2209" s="32"/>
      <c r="D2209" s="32"/>
    </row>
    <row r="2210" spans="3:4" x14ac:dyDescent="0.2">
      <c r="C2210" s="32"/>
      <c r="D2210" s="32"/>
    </row>
    <row r="2211" spans="3:4" x14ac:dyDescent="0.2">
      <c r="C2211" s="32"/>
      <c r="D2211" s="32"/>
    </row>
    <row r="2212" spans="3:4" x14ac:dyDescent="0.2">
      <c r="C2212" s="32"/>
      <c r="D2212" s="32"/>
    </row>
    <row r="2213" spans="3:4" x14ac:dyDescent="0.2">
      <c r="C2213" s="32"/>
      <c r="D2213" s="32"/>
    </row>
    <row r="2214" spans="3:4" x14ac:dyDescent="0.2">
      <c r="C2214" s="32"/>
      <c r="D2214" s="32"/>
    </row>
    <row r="2215" spans="3:4" x14ac:dyDescent="0.2">
      <c r="C2215" s="32"/>
      <c r="D2215" s="32"/>
    </row>
    <row r="2216" spans="3:4" x14ac:dyDescent="0.2">
      <c r="C2216" s="32"/>
      <c r="D2216" s="32"/>
    </row>
    <row r="2217" spans="3:4" x14ac:dyDescent="0.2">
      <c r="C2217" s="32"/>
      <c r="D2217" s="32"/>
    </row>
    <row r="2218" spans="3:4" x14ac:dyDescent="0.2">
      <c r="C2218" s="32"/>
      <c r="D2218" s="32"/>
    </row>
    <row r="2219" spans="3:4" x14ac:dyDescent="0.2">
      <c r="C2219" s="32"/>
      <c r="D2219" s="32"/>
    </row>
    <row r="2220" spans="3:4" x14ac:dyDescent="0.2">
      <c r="C2220" s="32"/>
      <c r="D2220" s="32"/>
    </row>
    <row r="2221" spans="3:4" x14ac:dyDescent="0.2">
      <c r="C2221" s="32"/>
      <c r="D2221" s="32"/>
    </row>
    <row r="2222" spans="3:4" x14ac:dyDescent="0.2">
      <c r="C2222" s="32"/>
      <c r="D2222" s="32"/>
    </row>
    <row r="2223" spans="3:4" x14ac:dyDescent="0.2">
      <c r="C2223" s="32"/>
      <c r="D2223" s="32"/>
    </row>
    <row r="2224" spans="3:4" x14ac:dyDescent="0.2">
      <c r="C2224" s="32"/>
      <c r="D2224" s="32"/>
    </row>
    <row r="2225" spans="3:4" x14ac:dyDescent="0.2">
      <c r="C2225" s="32"/>
      <c r="D2225" s="32"/>
    </row>
    <row r="2226" spans="3:4" x14ac:dyDescent="0.2">
      <c r="C2226" s="32"/>
      <c r="D2226" s="32"/>
    </row>
    <row r="2227" spans="3:4" x14ac:dyDescent="0.2">
      <c r="C2227" s="32"/>
      <c r="D2227" s="32"/>
    </row>
    <row r="2228" spans="3:4" x14ac:dyDescent="0.2">
      <c r="C2228" s="32"/>
      <c r="D2228" s="32"/>
    </row>
    <row r="2229" spans="3:4" x14ac:dyDescent="0.2">
      <c r="C2229" s="32"/>
      <c r="D2229" s="32"/>
    </row>
    <row r="2230" spans="3:4" x14ac:dyDescent="0.2">
      <c r="C2230" s="32"/>
      <c r="D2230" s="32"/>
    </row>
    <row r="2231" spans="3:4" x14ac:dyDescent="0.2">
      <c r="C2231" s="32"/>
      <c r="D2231" s="32"/>
    </row>
    <row r="2232" spans="3:4" x14ac:dyDescent="0.2">
      <c r="C2232" s="32"/>
      <c r="D2232" s="32"/>
    </row>
    <row r="2233" spans="3:4" x14ac:dyDescent="0.2">
      <c r="C2233" s="32"/>
      <c r="D2233" s="32"/>
    </row>
    <row r="2234" spans="3:4" x14ac:dyDescent="0.2">
      <c r="C2234" s="32"/>
      <c r="D2234" s="32"/>
    </row>
    <row r="2235" spans="3:4" x14ac:dyDescent="0.2">
      <c r="C2235" s="32"/>
      <c r="D2235" s="32"/>
    </row>
    <row r="2236" spans="3:4" x14ac:dyDescent="0.2">
      <c r="C2236" s="32"/>
      <c r="D2236" s="32"/>
    </row>
    <row r="2237" spans="3:4" x14ac:dyDescent="0.2">
      <c r="C2237" s="32"/>
      <c r="D2237" s="32"/>
    </row>
    <row r="2238" spans="3:4" x14ac:dyDescent="0.2">
      <c r="C2238" s="32"/>
      <c r="D2238" s="32"/>
    </row>
    <row r="2239" spans="3:4" x14ac:dyDescent="0.2">
      <c r="C2239" s="32"/>
      <c r="D2239" s="32"/>
    </row>
    <row r="2240" spans="3:4" x14ac:dyDescent="0.2">
      <c r="C2240" s="32"/>
      <c r="D2240" s="32"/>
    </row>
    <row r="2241" spans="3:4" x14ac:dyDescent="0.2">
      <c r="C2241" s="32"/>
      <c r="D2241" s="32"/>
    </row>
    <row r="2242" spans="3:4" x14ac:dyDescent="0.2">
      <c r="C2242" s="32"/>
      <c r="D2242" s="32"/>
    </row>
    <row r="2243" spans="3:4" x14ac:dyDescent="0.2">
      <c r="C2243" s="32"/>
      <c r="D2243" s="32"/>
    </row>
    <row r="2244" spans="3:4" x14ac:dyDescent="0.2">
      <c r="C2244" s="32"/>
      <c r="D2244" s="32"/>
    </row>
    <row r="2245" spans="3:4" x14ac:dyDescent="0.2">
      <c r="C2245" s="32"/>
      <c r="D2245" s="32"/>
    </row>
    <row r="2246" spans="3:4" x14ac:dyDescent="0.2">
      <c r="C2246" s="32"/>
      <c r="D2246" s="32"/>
    </row>
    <row r="2247" spans="3:4" x14ac:dyDescent="0.2">
      <c r="C2247" s="32"/>
      <c r="D2247" s="32"/>
    </row>
    <row r="2248" spans="3:4" x14ac:dyDescent="0.2">
      <c r="C2248" s="32"/>
      <c r="D2248" s="32"/>
    </row>
    <row r="2249" spans="3:4" x14ac:dyDescent="0.2">
      <c r="C2249" s="32"/>
      <c r="D2249" s="32"/>
    </row>
    <row r="2250" spans="3:4" x14ac:dyDescent="0.2">
      <c r="C2250" s="32"/>
      <c r="D2250" s="32"/>
    </row>
    <row r="2251" spans="3:4" x14ac:dyDescent="0.2">
      <c r="C2251" s="32"/>
      <c r="D2251" s="32"/>
    </row>
    <row r="2252" spans="3:4" x14ac:dyDescent="0.2">
      <c r="C2252" s="32"/>
      <c r="D2252" s="32"/>
    </row>
    <row r="2253" spans="3:4" x14ac:dyDescent="0.2">
      <c r="C2253" s="32"/>
      <c r="D2253" s="32"/>
    </row>
    <row r="2254" spans="3:4" x14ac:dyDescent="0.2">
      <c r="C2254" s="32"/>
      <c r="D2254" s="32"/>
    </row>
    <row r="2255" spans="3:4" x14ac:dyDescent="0.2">
      <c r="C2255" s="32"/>
      <c r="D2255" s="32"/>
    </row>
    <row r="2256" spans="3:4" x14ac:dyDescent="0.2">
      <c r="C2256" s="32"/>
      <c r="D2256" s="32"/>
    </row>
    <row r="2257" spans="3:4" x14ac:dyDescent="0.2">
      <c r="C2257" s="32"/>
      <c r="D2257" s="32"/>
    </row>
    <row r="2258" spans="3:4" x14ac:dyDescent="0.2">
      <c r="C2258" s="32"/>
      <c r="D2258" s="32"/>
    </row>
    <row r="2259" spans="3:4" x14ac:dyDescent="0.2">
      <c r="C2259" s="32"/>
      <c r="D2259" s="32"/>
    </row>
    <row r="2260" spans="3:4" x14ac:dyDescent="0.2">
      <c r="C2260" s="32"/>
      <c r="D2260" s="32"/>
    </row>
    <row r="2261" spans="3:4" x14ac:dyDescent="0.2">
      <c r="C2261" s="32"/>
      <c r="D2261" s="32"/>
    </row>
    <row r="2262" spans="3:4" x14ac:dyDescent="0.2">
      <c r="C2262" s="32"/>
      <c r="D2262" s="32"/>
    </row>
    <row r="2263" spans="3:4" x14ac:dyDescent="0.2">
      <c r="C2263" s="32"/>
      <c r="D2263" s="32"/>
    </row>
    <row r="2264" spans="3:4" x14ac:dyDescent="0.2">
      <c r="C2264" s="32"/>
      <c r="D2264" s="32"/>
    </row>
    <row r="2265" spans="3:4" x14ac:dyDescent="0.2">
      <c r="C2265" s="32"/>
      <c r="D2265" s="32"/>
    </row>
    <row r="2266" spans="3:4" x14ac:dyDescent="0.2">
      <c r="C2266" s="32"/>
      <c r="D2266" s="32"/>
    </row>
    <row r="2267" spans="3:4" x14ac:dyDescent="0.2">
      <c r="C2267" s="32"/>
      <c r="D2267" s="32"/>
    </row>
    <row r="2268" spans="3:4" x14ac:dyDescent="0.2">
      <c r="C2268" s="32"/>
      <c r="D2268" s="32"/>
    </row>
    <row r="2269" spans="3:4" x14ac:dyDescent="0.2">
      <c r="C2269" s="32"/>
      <c r="D2269" s="32"/>
    </row>
    <row r="2270" spans="3:4" x14ac:dyDescent="0.2">
      <c r="C2270" s="32"/>
      <c r="D2270" s="32"/>
    </row>
    <row r="2271" spans="3:4" x14ac:dyDescent="0.2">
      <c r="C2271" s="32"/>
      <c r="D2271" s="32"/>
    </row>
    <row r="2272" spans="3:4" x14ac:dyDescent="0.2">
      <c r="C2272" s="32"/>
      <c r="D2272" s="32"/>
    </row>
    <row r="2273" spans="3:4" x14ac:dyDescent="0.2">
      <c r="C2273" s="32"/>
      <c r="D2273" s="32"/>
    </row>
    <row r="2274" spans="3:4" x14ac:dyDescent="0.2">
      <c r="C2274" s="32"/>
      <c r="D2274" s="32"/>
    </row>
    <row r="2275" spans="3:4" x14ac:dyDescent="0.2">
      <c r="C2275" s="32"/>
      <c r="D2275" s="32"/>
    </row>
    <row r="2276" spans="3:4" x14ac:dyDescent="0.2">
      <c r="C2276" s="32"/>
      <c r="D2276" s="32"/>
    </row>
    <row r="2277" spans="3:4" x14ac:dyDescent="0.2">
      <c r="C2277" s="32"/>
      <c r="D2277" s="32"/>
    </row>
    <row r="2278" spans="3:4" x14ac:dyDescent="0.2">
      <c r="C2278" s="32"/>
      <c r="D2278" s="32"/>
    </row>
    <row r="2279" spans="3:4" x14ac:dyDescent="0.2">
      <c r="C2279" s="32"/>
      <c r="D2279" s="32"/>
    </row>
    <row r="2280" spans="3:4" x14ac:dyDescent="0.2">
      <c r="C2280" s="32"/>
      <c r="D2280" s="32"/>
    </row>
    <row r="2281" spans="3:4" x14ac:dyDescent="0.2">
      <c r="C2281" s="32"/>
      <c r="D2281" s="32"/>
    </row>
    <row r="2282" spans="3:4" x14ac:dyDescent="0.2">
      <c r="C2282" s="32"/>
      <c r="D2282" s="32"/>
    </row>
    <row r="2283" spans="3:4" x14ac:dyDescent="0.2">
      <c r="C2283" s="32"/>
      <c r="D2283" s="32"/>
    </row>
    <row r="2284" spans="3:4" x14ac:dyDescent="0.2">
      <c r="C2284" s="32"/>
      <c r="D2284" s="32"/>
    </row>
    <row r="2285" spans="3:4" x14ac:dyDescent="0.2">
      <c r="C2285" s="32"/>
      <c r="D2285" s="32"/>
    </row>
    <row r="2286" spans="3:4" x14ac:dyDescent="0.2">
      <c r="C2286" s="32"/>
      <c r="D2286" s="32"/>
    </row>
    <row r="2287" spans="3:4" x14ac:dyDescent="0.2">
      <c r="C2287" s="32"/>
      <c r="D2287" s="32"/>
    </row>
    <row r="2288" spans="3:4" x14ac:dyDescent="0.2">
      <c r="C2288" s="32"/>
      <c r="D2288" s="32"/>
    </row>
    <row r="2289" spans="3:4" x14ac:dyDescent="0.2">
      <c r="C2289" s="32"/>
      <c r="D2289" s="32"/>
    </row>
    <row r="2290" spans="3:4" x14ac:dyDescent="0.2">
      <c r="C2290" s="32"/>
      <c r="D2290" s="32"/>
    </row>
    <row r="2291" spans="3:4" x14ac:dyDescent="0.2">
      <c r="C2291" s="32"/>
      <c r="D2291" s="32"/>
    </row>
    <row r="2292" spans="3:4" x14ac:dyDescent="0.2">
      <c r="C2292" s="32"/>
      <c r="D2292" s="32"/>
    </row>
    <row r="2293" spans="3:4" x14ac:dyDescent="0.2">
      <c r="C2293" s="32"/>
      <c r="D2293" s="32"/>
    </row>
    <row r="2294" spans="3:4" x14ac:dyDescent="0.2">
      <c r="C2294" s="32"/>
      <c r="D2294" s="32"/>
    </row>
    <row r="2295" spans="3:4" x14ac:dyDescent="0.2">
      <c r="C2295" s="32"/>
      <c r="D2295" s="32"/>
    </row>
    <row r="2296" spans="3:4" x14ac:dyDescent="0.2">
      <c r="C2296" s="32"/>
      <c r="D2296" s="32"/>
    </row>
    <row r="2297" spans="3:4" x14ac:dyDescent="0.2">
      <c r="C2297" s="32"/>
      <c r="D2297" s="32"/>
    </row>
    <row r="2298" spans="3:4" x14ac:dyDescent="0.2">
      <c r="C2298" s="32"/>
      <c r="D2298" s="32"/>
    </row>
    <row r="2299" spans="3:4" x14ac:dyDescent="0.2">
      <c r="C2299" s="32"/>
      <c r="D2299" s="32"/>
    </row>
    <row r="2300" spans="3:4" x14ac:dyDescent="0.2">
      <c r="C2300" s="32"/>
      <c r="D2300" s="32"/>
    </row>
    <row r="2301" spans="3:4" x14ac:dyDescent="0.2">
      <c r="C2301" s="32"/>
      <c r="D2301" s="32"/>
    </row>
    <row r="2302" spans="3:4" x14ac:dyDescent="0.2">
      <c r="C2302" s="32"/>
      <c r="D2302" s="32"/>
    </row>
    <row r="2303" spans="3:4" x14ac:dyDescent="0.2">
      <c r="C2303" s="32"/>
      <c r="D2303" s="32"/>
    </row>
    <row r="2304" spans="3:4" x14ac:dyDescent="0.2">
      <c r="C2304" s="32"/>
      <c r="D2304" s="32"/>
    </row>
    <row r="2305" spans="3:4" x14ac:dyDescent="0.2">
      <c r="C2305" s="32"/>
      <c r="D2305" s="32"/>
    </row>
    <row r="2306" spans="3:4" x14ac:dyDescent="0.2">
      <c r="C2306" s="32"/>
      <c r="D2306" s="32"/>
    </row>
    <row r="2307" spans="3:4" x14ac:dyDescent="0.2">
      <c r="C2307" s="32"/>
      <c r="D2307" s="32"/>
    </row>
    <row r="2308" spans="3:4" x14ac:dyDescent="0.2">
      <c r="C2308" s="32"/>
      <c r="D2308" s="32"/>
    </row>
    <row r="2309" spans="3:4" x14ac:dyDescent="0.2">
      <c r="C2309" s="32"/>
      <c r="D2309" s="32"/>
    </row>
    <row r="2310" spans="3:4" x14ac:dyDescent="0.2">
      <c r="C2310" s="32"/>
      <c r="D2310" s="32"/>
    </row>
    <row r="2311" spans="3:4" x14ac:dyDescent="0.2">
      <c r="C2311" s="32"/>
      <c r="D2311" s="32"/>
    </row>
    <row r="2312" spans="3:4" x14ac:dyDescent="0.2">
      <c r="C2312" s="32"/>
      <c r="D2312" s="32"/>
    </row>
    <row r="2313" spans="3:4" x14ac:dyDescent="0.2">
      <c r="C2313" s="32"/>
      <c r="D2313" s="32"/>
    </row>
    <row r="2314" spans="3:4" x14ac:dyDescent="0.2">
      <c r="C2314" s="32"/>
      <c r="D2314" s="32"/>
    </row>
    <row r="2315" spans="3:4" x14ac:dyDescent="0.2">
      <c r="C2315" s="32"/>
      <c r="D2315" s="32"/>
    </row>
    <row r="2316" spans="3:4" x14ac:dyDescent="0.2">
      <c r="C2316" s="32"/>
      <c r="D2316" s="32"/>
    </row>
    <row r="2317" spans="3:4" x14ac:dyDescent="0.2">
      <c r="C2317" s="32"/>
      <c r="D2317" s="32"/>
    </row>
    <row r="2318" spans="3:4" x14ac:dyDescent="0.2">
      <c r="C2318" s="32"/>
      <c r="D2318" s="32"/>
    </row>
    <row r="2319" spans="3:4" x14ac:dyDescent="0.2">
      <c r="C2319" s="32"/>
      <c r="D2319" s="32"/>
    </row>
    <row r="2320" spans="3:4" x14ac:dyDescent="0.2">
      <c r="C2320" s="32"/>
      <c r="D2320" s="32"/>
    </row>
    <row r="2321" spans="3:4" x14ac:dyDescent="0.2">
      <c r="C2321" s="32"/>
      <c r="D2321" s="32"/>
    </row>
    <row r="2322" spans="3:4" x14ac:dyDescent="0.2">
      <c r="C2322" s="32"/>
      <c r="D2322" s="32"/>
    </row>
    <row r="2323" spans="3:4" x14ac:dyDescent="0.2">
      <c r="C2323" s="32"/>
      <c r="D2323" s="32"/>
    </row>
    <row r="2324" spans="3:4" x14ac:dyDescent="0.2">
      <c r="C2324" s="32"/>
      <c r="D2324" s="32"/>
    </row>
    <row r="2325" spans="3:4" x14ac:dyDescent="0.2">
      <c r="C2325" s="32"/>
      <c r="D2325" s="32"/>
    </row>
    <row r="2326" spans="3:4" x14ac:dyDescent="0.2">
      <c r="C2326" s="32"/>
      <c r="D2326" s="32"/>
    </row>
    <row r="2327" spans="3:4" x14ac:dyDescent="0.2">
      <c r="C2327" s="32"/>
      <c r="D2327" s="32"/>
    </row>
    <row r="2328" spans="3:4" x14ac:dyDescent="0.2">
      <c r="C2328" s="32"/>
      <c r="D2328" s="32"/>
    </row>
    <row r="2329" spans="3:4" x14ac:dyDescent="0.2">
      <c r="C2329" s="32"/>
      <c r="D2329" s="32"/>
    </row>
    <row r="2330" spans="3:4" x14ac:dyDescent="0.2">
      <c r="C2330" s="32"/>
      <c r="D2330" s="32"/>
    </row>
    <row r="2331" spans="3:4" x14ac:dyDescent="0.2">
      <c r="C2331" s="32"/>
      <c r="D2331" s="32"/>
    </row>
    <row r="2332" spans="3:4" x14ac:dyDescent="0.2">
      <c r="C2332" s="32"/>
      <c r="D2332" s="32"/>
    </row>
    <row r="2333" spans="3:4" x14ac:dyDescent="0.2">
      <c r="C2333" s="32"/>
      <c r="D2333" s="32"/>
    </row>
    <row r="2334" spans="3:4" x14ac:dyDescent="0.2">
      <c r="C2334" s="32"/>
      <c r="D2334" s="32"/>
    </row>
    <row r="2335" spans="3:4" x14ac:dyDescent="0.2">
      <c r="C2335" s="32"/>
      <c r="D2335" s="32"/>
    </row>
    <row r="2336" spans="3:4" x14ac:dyDescent="0.2">
      <c r="C2336" s="32"/>
      <c r="D2336" s="32"/>
    </row>
    <row r="2337" spans="3:4" x14ac:dyDescent="0.2">
      <c r="C2337" s="32"/>
      <c r="D2337" s="32"/>
    </row>
    <row r="2338" spans="3:4" x14ac:dyDescent="0.2">
      <c r="C2338" s="32"/>
      <c r="D2338" s="32"/>
    </row>
    <row r="2339" spans="3:4" x14ac:dyDescent="0.2">
      <c r="C2339" s="32"/>
      <c r="D2339" s="32"/>
    </row>
    <row r="2340" spans="3:4" x14ac:dyDescent="0.2">
      <c r="C2340" s="32"/>
      <c r="D2340" s="32"/>
    </row>
    <row r="2341" spans="3:4" x14ac:dyDescent="0.2">
      <c r="C2341" s="32"/>
      <c r="D2341" s="32"/>
    </row>
    <row r="2342" spans="3:4" x14ac:dyDescent="0.2">
      <c r="C2342" s="32"/>
      <c r="D2342" s="32"/>
    </row>
    <row r="2343" spans="3:4" x14ac:dyDescent="0.2">
      <c r="C2343" s="32"/>
      <c r="D2343" s="32"/>
    </row>
    <row r="2344" spans="3:4" x14ac:dyDescent="0.2">
      <c r="C2344" s="32"/>
      <c r="D2344" s="32"/>
    </row>
    <row r="2345" spans="3:4" x14ac:dyDescent="0.2">
      <c r="C2345" s="32"/>
      <c r="D2345" s="32"/>
    </row>
    <row r="2346" spans="3:4" x14ac:dyDescent="0.2">
      <c r="C2346" s="32"/>
      <c r="D2346" s="32"/>
    </row>
    <row r="2347" spans="3:4" x14ac:dyDescent="0.2">
      <c r="C2347" s="32"/>
      <c r="D2347" s="32"/>
    </row>
    <row r="2348" spans="3:4" x14ac:dyDescent="0.2">
      <c r="C2348" s="32"/>
      <c r="D2348" s="32"/>
    </row>
    <row r="2349" spans="3:4" x14ac:dyDescent="0.2">
      <c r="C2349" s="32"/>
      <c r="D2349" s="32"/>
    </row>
    <row r="2350" spans="3:4" x14ac:dyDescent="0.2">
      <c r="C2350" s="32"/>
      <c r="D2350" s="32"/>
    </row>
    <row r="2351" spans="3:4" x14ac:dyDescent="0.2">
      <c r="C2351" s="32"/>
      <c r="D2351" s="32"/>
    </row>
    <row r="2352" spans="3:4" x14ac:dyDescent="0.2">
      <c r="C2352" s="32"/>
      <c r="D2352" s="32"/>
    </row>
    <row r="2353" spans="3:4" x14ac:dyDescent="0.2">
      <c r="C2353" s="32"/>
      <c r="D2353" s="32"/>
    </row>
    <row r="2354" spans="3:4" x14ac:dyDescent="0.2">
      <c r="C2354" s="32"/>
      <c r="D2354" s="32"/>
    </row>
    <row r="2355" spans="3:4" x14ac:dyDescent="0.2">
      <c r="C2355" s="32"/>
      <c r="D2355" s="32"/>
    </row>
    <row r="2356" spans="3:4" x14ac:dyDescent="0.2">
      <c r="C2356" s="32"/>
      <c r="D2356" s="32"/>
    </row>
    <row r="2357" spans="3:4" x14ac:dyDescent="0.2">
      <c r="C2357" s="32"/>
      <c r="D2357" s="32"/>
    </row>
    <row r="2358" spans="3:4" x14ac:dyDescent="0.2">
      <c r="C2358" s="32"/>
      <c r="D2358" s="32"/>
    </row>
    <row r="2359" spans="3:4" x14ac:dyDescent="0.2">
      <c r="C2359" s="32"/>
      <c r="D2359" s="32"/>
    </row>
    <row r="2360" spans="3:4" x14ac:dyDescent="0.2">
      <c r="C2360" s="32"/>
      <c r="D2360" s="32"/>
    </row>
    <row r="2361" spans="3:4" x14ac:dyDescent="0.2">
      <c r="C2361" s="32"/>
      <c r="D2361" s="32"/>
    </row>
    <row r="2362" spans="3:4" x14ac:dyDescent="0.2">
      <c r="C2362" s="32"/>
      <c r="D2362" s="32"/>
    </row>
    <row r="2363" spans="3:4" x14ac:dyDescent="0.2">
      <c r="C2363" s="32"/>
      <c r="D2363" s="32"/>
    </row>
    <row r="2364" spans="3:4" x14ac:dyDescent="0.2">
      <c r="C2364" s="32"/>
      <c r="D2364" s="32"/>
    </row>
    <row r="2365" spans="3:4" x14ac:dyDescent="0.2">
      <c r="C2365" s="32"/>
      <c r="D2365" s="32"/>
    </row>
    <row r="2366" spans="3:4" x14ac:dyDescent="0.2">
      <c r="C2366" s="32"/>
      <c r="D2366" s="32"/>
    </row>
    <row r="2367" spans="3:4" x14ac:dyDescent="0.2">
      <c r="C2367" s="32"/>
      <c r="D2367" s="32"/>
    </row>
    <row r="2368" spans="3:4" x14ac:dyDescent="0.2">
      <c r="C2368" s="32"/>
      <c r="D2368" s="32"/>
    </row>
    <row r="2369" spans="3:4" x14ac:dyDescent="0.2">
      <c r="C2369" s="32"/>
      <c r="D2369" s="32"/>
    </row>
    <row r="2370" spans="3:4" x14ac:dyDescent="0.2">
      <c r="C2370" s="32"/>
      <c r="D2370" s="32"/>
    </row>
    <row r="2371" spans="3:4" x14ac:dyDescent="0.2">
      <c r="C2371" s="32"/>
      <c r="D2371" s="32"/>
    </row>
    <row r="2372" spans="3:4" x14ac:dyDescent="0.2">
      <c r="C2372" s="32"/>
      <c r="D2372" s="32"/>
    </row>
    <row r="2373" spans="3:4" x14ac:dyDescent="0.2">
      <c r="C2373" s="32"/>
      <c r="D2373" s="32"/>
    </row>
    <row r="2374" spans="3:4" x14ac:dyDescent="0.2">
      <c r="C2374" s="32"/>
      <c r="D2374" s="32"/>
    </row>
    <row r="2375" spans="3:4" x14ac:dyDescent="0.2">
      <c r="C2375" s="32"/>
      <c r="D2375" s="32"/>
    </row>
    <row r="2376" spans="3:4" x14ac:dyDescent="0.2">
      <c r="C2376" s="32"/>
      <c r="D2376" s="32"/>
    </row>
    <row r="2377" spans="3:4" x14ac:dyDescent="0.2">
      <c r="C2377" s="32"/>
      <c r="D2377" s="32"/>
    </row>
    <row r="2378" spans="3:4" x14ac:dyDescent="0.2">
      <c r="C2378" s="32"/>
      <c r="D2378" s="32"/>
    </row>
    <row r="2379" spans="3:4" x14ac:dyDescent="0.2">
      <c r="C2379" s="32"/>
      <c r="D2379" s="32"/>
    </row>
    <row r="2380" spans="3:4" x14ac:dyDescent="0.2">
      <c r="C2380" s="32"/>
      <c r="D2380" s="32"/>
    </row>
    <row r="2381" spans="3:4" x14ac:dyDescent="0.2">
      <c r="C2381" s="32"/>
      <c r="D2381" s="32"/>
    </row>
    <row r="2382" spans="3:4" x14ac:dyDescent="0.2">
      <c r="C2382" s="32"/>
      <c r="D2382" s="32"/>
    </row>
    <row r="2383" spans="3:4" x14ac:dyDescent="0.2">
      <c r="C2383" s="32"/>
      <c r="D2383" s="32"/>
    </row>
    <row r="2384" spans="3:4" x14ac:dyDescent="0.2">
      <c r="C2384" s="32"/>
      <c r="D2384" s="32"/>
    </row>
    <row r="2385" spans="3:4" x14ac:dyDescent="0.2">
      <c r="C2385" s="32"/>
      <c r="D2385" s="32"/>
    </row>
    <row r="2386" spans="3:4" x14ac:dyDescent="0.2">
      <c r="C2386" s="32"/>
      <c r="D2386" s="32"/>
    </row>
    <row r="2387" spans="3:4" x14ac:dyDescent="0.2">
      <c r="C2387" s="32"/>
      <c r="D2387" s="32"/>
    </row>
    <row r="2388" spans="3:4" x14ac:dyDescent="0.2">
      <c r="C2388" s="32"/>
      <c r="D2388" s="32"/>
    </row>
    <row r="2389" spans="3:4" x14ac:dyDescent="0.2">
      <c r="C2389" s="32"/>
      <c r="D2389" s="32"/>
    </row>
    <row r="2390" spans="3:4" x14ac:dyDescent="0.2">
      <c r="C2390" s="32"/>
      <c r="D2390" s="32"/>
    </row>
    <row r="2391" spans="3:4" x14ac:dyDescent="0.2">
      <c r="C2391" s="32"/>
      <c r="D2391" s="32"/>
    </row>
    <row r="2392" spans="3:4" x14ac:dyDescent="0.2">
      <c r="C2392" s="32"/>
      <c r="D2392" s="32"/>
    </row>
    <row r="2393" spans="3:4" x14ac:dyDescent="0.2">
      <c r="C2393" s="32"/>
      <c r="D2393" s="32"/>
    </row>
    <row r="2394" spans="3:4" x14ac:dyDescent="0.2">
      <c r="C2394" s="32"/>
      <c r="D2394" s="32"/>
    </row>
    <row r="2395" spans="3:4" x14ac:dyDescent="0.2">
      <c r="C2395" s="32"/>
      <c r="D2395" s="32"/>
    </row>
    <row r="2396" spans="3:4" x14ac:dyDescent="0.2">
      <c r="C2396" s="32"/>
      <c r="D2396" s="32"/>
    </row>
    <row r="2397" spans="3:4" x14ac:dyDescent="0.2">
      <c r="C2397" s="32"/>
      <c r="D2397" s="32"/>
    </row>
    <row r="2398" spans="3:4" x14ac:dyDescent="0.2">
      <c r="C2398" s="32"/>
      <c r="D2398" s="32"/>
    </row>
    <row r="2399" spans="3:4" x14ac:dyDescent="0.2">
      <c r="C2399" s="32"/>
      <c r="D2399" s="32"/>
    </row>
    <row r="2400" spans="3:4" x14ac:dyDescent="0.2">
      <c r="C2400" s="32"/>
      <c r="D2400" s="32"/>
    </row>
    <row r="2401" spans="3:4" x14ac:dyDescent="0.2">
      <c r="C2401" s="32"/>
      <c r="D2401" s="32"/>
    </row>
    <row r="2402" spans="3:4" x14ac:dyDescent="0.2">
      <c r="C2402" s="32"/>
      <c r="D2402" s="32"/>
    </row>
    <row r="2403" spans="3:4" x14ac:dyDescent="0.2">
      <c r="C2403" s="32"/>
      <c r="D2403" s="32"/>
    </row>
    <row r="2404" spans="3:4" x14ac:dyDescent="0.2">
      <c r="C2404" s="32"/>
      <c r="D2404" s="32"/>
    </row>
    <row r="2405" spans="3:4" x14ac:dyDescent="0.2">
      <c r="C2405" s="32"/>
      <c r="D2405" s="32"/>
    </row>
    <row r="2406" spans="3:4" x14ac:dyDescent="0.2">
      <c r="C2406" s="32"/>
      <c r="D2406" s="32"/>
    </row>
    <row r="2407" spans="3:4" x14ac:dyDescent="0.2">
      <c r="C2407" s="32"/>
      <c r="D2407" s="32"/>
    </row>
    <row r="2408" spans="3:4" x14ac:dyDescent="0.2">
      <c r="C2408" s="32"/>
      <c r="D2408" s="32"/>
    </row>
    <row r="2409" spans="3:4" x14ac:dyDescent="0.2">
      <c r="C2409" s="32"/>
      <c r="D2409" s="32"/>
    </row>
    <row r="2410" spans="3:4" x14ac:dyDescent="0.2">
      <c r="C2410" s="32"/>
      <c r="D2410" s="32"/>
    </row>
    <row r="2411" spans="3:4" x14ac:dyDescent="0.2">
      <c r="C2411" s="32"/>
      <c r="D2411" s="32"/>
    </row>
    <row r="2412" spans="3:4" x14ac:dyDescent="0.2">
      <c r="C2412" s="32"/>
      <c r="D2412" s="32"/>
    </row>
    <row r="2413" spans="3:4" x14ac:dyDescent="0.2">
      <c r="C2413" s="32"/>
      <c r="D2413" s="32"/>
    </row>
    <row r="2414" spans="3:4" x14ac:dyDescent="0.2">
      <c r="C2414" s="32"/>
      <c r="D2414" s="32"/>
    </row>
    <row r="2415" spans="3:4" x14ac:dyDescent="0.2">
      <c r="C2415" s="32"/>
      <c r="D2415" s="32"/>
    </row>
    <row r="2416" spans="3:4" x14ac:dyDescent="0.2">
      <c r="C2416" s="32"/>
      <c r="D2416" s="32"/>
    </row>
    <row r="2417" spans="3:4" x14ac:dyDescent="0.2">
      <c r="C2417" s="32"/>
      <c r="D2417" s="32"/>
    </row>
    <row r="2418" spans="3:4" x14ac:dyDescent="0.2">
      <c r="C2418" s="32"/>
      <c r="D2418" s="32"/>
    </row>
    <row r="2419" spans="3:4" x14ac:dyDescent="0.2">
      <c r="C2419" s="32"/>
      <c r="D2419" s="32"/>
    </row>
    <row r="2420" spans="3:4" x14ac:dyDescent="0.2">
      <c r="C2420" s="32"/>
      <c r="D2420" s="32"/>
    </row>
    <row r="2421" spans="3:4" x14ac:dyDescent="0.2">
      <c r="C2421" s="32"/>
      <c r="D2421" s="32"/>
    </row>
    <row r="2422" spans="3:4" x14ac:dyDescent="0.2">
      <c r="C2422" s="32"/>
      <c r="D2422" s="32"/>
    </row>
    <row r="2423" spans="3:4" x14ac:dyDescent="0.2">
      <c r="C2423" s="32"/>
      <c r="D2423" s="32"/>
    </row>
    <row r="2424" spans="3:4" x14ac:dyDescent="0.2">
      <c r="C2424" s="32"/>
      <c r="D2424" s="32"/>
    </row>
    <row r="2425" spans="3:4" x14ac:dyDescent="0.2">
      <c r="C2425" s="32"/>
      <c r="D2425" s="32"/>
    </row>
    <row r="2426" spans="3:4" x14ac:dyDescent="0.2">
      <c r="C2426" s="32"/>
      <c r="D2426" s="32"/>
    </row>
    <row r="2427" spans="3:4" x14ac:dyDescent="0.2">
      <c r="C2427" s="32"/>
      <c r="D2427" s="32"/>
    </row>
    <row r="2428" spans="3:4" x14ac:dyDescent="0.2">
      <c r="C2428" s="32"/>
      <c r="D2428" s="32"/>
    </row>
    <row r="2429" spans="3:4" x14ac:dyDescent="0.2">
      <c r="C2429" s="32"/>
      <c r="D2429" s="32"/>
    </row>
    <row r="2430" spans="3:4" x14ac:dyDescent="0.2">
      <c r="C2430" s="32"/>
      <c r="D2430" s="32"/>
    </row>
    <row r="2431" spans="3:4" x14ac:dyDescent="0.2">
      <c r="C2431" s="32"/>
      <c r="D2431" s="32"/>
    </row>
    <row r="2432" spans="3:4" x14ac:dyDescent="0.2">
      <c r="C2432" s="32"/>
      <c r="D2432" s="32"/>
    </row>
    <row r="2433" spans="3:4" x14ac:dyDescent="0.2">
      <c r="C2433" s="32"/>
      <c r="D2433" s="32"/>
    </row>
    <row r="2434" spans="3:4" x14ac:dyDescent="0.2">
      <c r="C2434" s="32"/>
      <c r="D2434" s="32"/>
    </row>
    <row r="2435" spans="3:4" x14ac:dyDescent="0.2">
      <c r="C2435" s="32"/>
      <c r="D2435" s="32"/>
    </row>
    <row r="2436" spans="3:4" x14ac:dyDescent="0.2">
      <c r="C2436" s="32"/>
      <c r="D2436" s="32"/>
    </row>
    <row r="2437" spans="3:4" x14ac:dyDescent="0.2">
      <c r="C2437" s="32"/>
      <c r="D2437" s="32"/>
    </row>
    <row r="2438" spans="3:4" x14ac:dyDescent="0.2">
      <c r="C2438" s="32"/>
      <c r="D2438" s="32"/>
    </row>
    <row r="2439" spans="3:4" x14ac:dyDescent="0.2">
      <c r="C2439" s="32"/>
      <c r="D2439" s="32"/>
    </row>
    <row r="2440" spans="3:4" x14ac:dyDescent="0.2">
      <c r="C2440" s="32"/>
      <c r="D2440" s="32"/>
    </row>
    <row r="2441" spans="3:4" x14ac:dyDescent="0.2">
      <c r="C2441" s="32"/>
      <c r="D2441" s="32"/>
    </row>
    <row r="2442" spans="3:4" x14ac:dyDescent="0.2">
      <c r="C2442" s="32"/>
      <c r="D2442" s="32"/>
    </row>
    <row r="2443" spans="3:4" x14ac:dyDescent="0.2">
      <c r="C2443" s="32"/>
      <c r="D2443" s="32"/>
    </row>
    <row r="2444" spans="3:4" x14ac:dyDescent="0.2">
      <c r="C2444" s="32"/>
      <c r="D2444" s="32"/>
    </row>
    <row r="2445" spans="3:4" x14ac:dyDescent="0.2">
      <c r="C2445" s="32"/>
      <c r="D2445" s="32"/>
    </row>
    <row r="2446" spans="3:4" x14ac:dyDescent="0.2">
      <c r="C2446" s="32"/>
      <c r="D2446" s="32"/>
    </row>
    <row r="2447" spans="3:4" x14ac:dyDescent="0.2">
      <c r="C2447" s="32"/>
      <c r="D2447" s="32"/>
    </row>
    <row r="2448" spans="3:4" x14ac:dyDescent="0.2">
      <c r="C2448" s="32"/>
      <c r="D2448" s="32"/>
    </row>
    <row r="2449" spans="3:4" x14ac:dyDescent="0.2">
      <c r="C2449" s="32"/>
      <c r="D2449" s="32"/>
    </row>
    <row r="2450" spans="3:4" x14ac:dyDescent="0.2">
      <c r="C2450" s="32"/>
      <c r="D2450" s="32"/>
    </row>
    <row r="2451" spans="3:4" x14ac:dyDescent="0.2">
      <c r="C2451" s="32"/>
      <c r="D2451" s="32"/>
    </row>
    <row r="2452" spans="3:4" x14ac:dyDescent="0.2">
      <c r="C2452" s="32"/>
      <c r="D2452" s="32"/>
    </row>
    <row r="2453" spans="3:4" x14ac:dyDescent="0.2">
      <c r="C2453" s="32"/>
      <c r="D2453" s="32"/>
    </row>
    <row r="2454" spans="3:4" x14ac:dyDescent="0.2">
      <c r="C2454" s="32"/>
      <c r="D2454" s="32"/>
    </row>
    <row r="2455" spans="3:4" x14ac:dyDescent="0.2">
      <c r="C2455" s="32"/>
      <c r="D2455" s="32"/>
    </row>
    <row r="2456" spans="3:4" x14ac:dyDescent="0.2">
      <c r="C2456" s="32"/>
      <c r="D2456" s="32"/>
    </row>
    <row r="2457" spans="3:4" x14ac:dyDescent="0.2">
      <c r="C2457" s="32"/>
      <c r="D2457" s="32"/>
    </row>
    <row r="2458" spans="3:4" x14ac:dyDescent="0.2">
      <c r="C2458" s="32"/>
      <c r="D2458" s="32"/>
    </row>
    <row r="2459" spans="3:4" x14ac:dyDescent="0.2">
      <c r="C2459" s="32"/>
      <c r="D2459" s="32"/>
    </row>
    <row r="2460" spans="3:4" x14ac:dyDescent="0.2">
      <c r="C2460" s="32"/>
      <c r="D2460" s="32"/>
    </row>
    <row r="2461" spans="3:4" x14ac:dyDescent="0.2">
      <c r="C2461" s="32"/>
      <c r="D2461" s="32"/>
    </row>
    <row r="2462" spans="3:4" x14ac:dyDescent="0.2">
      <c r="C2462" s="32"/>
      <c r="D2462" s="32"/>
    </row>
    <row r="2463" spans="3:4" x14ac:dyDescent="0.2">
      <c r="C2463" s="32"/>
      <c r="D2463" s="32"/>
    </row>
    <row r="2464" spans="3:4" x14ac:dyDescent="0.2">
      <c r="C2464" s="32"/>
      <c r="D2464" s="32"/>
    </row>
    <row r="2465" spans="3:4" x14ac:dyDescent="0.2">
      <c r="C2465" s="32"/>
      <c r="D2465" s="32"/>
    </row>
    <row r="2466" spans="3:4" x14ac:dyDescent="0.2">
      <c r="C2466" s="32"/>
      <c r="D2466" s="32"/>
    </row>
    <row r="2467" spans="3:4" x14ac:dyDescent="0.2">
      <c r="C2467" s="32"/>
      <c r="D2467" s="32"/>
    </row>
    <row r="2468" spans="3:4" x14ac:dyDescent="0.2">
      <c r="C2468" s="32"/>
      <c r="D2468" s="32"/>
    </row>
    <row r="2469" spans="3:4" x14ac:dyDescent="0.2">
      <c r="C2469" s="32"/>
      <c r="D2469" s="32"/>
    </row>
    <row r="2470" spans="3:4" x14ac:dyDescent="0.2">
      <c r="C2470" s="32"/>
      <c r="D2470" s="32"/>
    </row>
    <row r="2471" spans="3:4" x14ac:dyDescent="0.2">
      <c r="C2471" s="32"/>
      <c r="D2471" s="32"/>
    </row>
    <row r="2472" spans="3:4" x14ac:dyDescent="0.2">
      <c r="C2472" s="32"/>
      <c r="D2472" s="32"/>
    </row>
    <row r="2473" spans="3:4" x14ac:dyDescent="0.2">
      <c r="C2473" s="32"/>
      <c r="D2473" s="32"/>
    </row>
    <row r="2474" spans="3:4" x14ac:dyDescent="0.2">
      <c r="C2474" s="32"/>
      <c r="D2474" s="32"/>
    </row>
    <row r="2475" spans="3:4" x14ac:dyDescent="0.2">
      <c r="C2475" s="32"/>
      <c r="D2475" s="32"/>
    </row>
    <row r="2476" spans="3:4" x14ac:dyDescent="0.2">
      <c r="C2476" s="32"/>
      <c r="D2476" s="32"/>
    </row>
    <row r="2477" spans="3:4" x14ac:dyDescent="0.2">
      <c r="C2477" s="32"/>
      <c r="D2477" s="32"/>
    </row>
    <row r="2478" spans="3:4" x14ac:dyDescent="0.2">
      <c r="C2478" s="32"/>
      <c r="D2478" s="32"/>
    </row>
    <row r="2479" spans="3:4" x14ac:dyDescent="0.2">
      <c r="C2479" s="32"/>
      <c r="D2479" s="32"/>
    </row>
    <row r="2480" spans="3:4" x14ac:dyDescent="0.2">
      <c r="C2480" s="32"/>
      <c r="D2480" s="32"/>
    </row>
    <row r="2481" spans="3:4" x14ac:dyDescent="0.2">
      <c r="C2481" s="32"/>
      <c r="D2481" s="32"/>
    </row>
    <row r="2482" spans="3:4" x14ac:dyDescent="0.2">
      <c r="C2482" s="32"/>
      <c r="D2482" s="32"/>
    </row>
    <row r="2483" spans="3:4" x14ac:dyDescent="0.2">
      <c r="C2483" s="32"/>
      <c r="D2483" s="32"/>
    </row>
    <row r="2484" spans="3:4" x14ac:dyDescent="0.2">
      <c r="C2484" s="32"/>
      <c r="D2484" s="32"/>
    </row>
    <row r="2485" spans="3:4" x14ac:dyDescent="0.2">
      <c r="C2485" s="32"/>
      <c r="D2485" s="32"/>
    </row>
    <row r="2486" spans="3:4" x14ac:dyDescent="0.2">
      <c r="C2486" s="32"/>
      <c r="D2486" s="32"/>
    </row>
    <row r="2487" spans="3:4" x14ac:dyDescent="0.2">
      <c r="C2487" s="32"/>
      <c r="D2487" s="32"/>
    </row>
    <row r="2488" spans="3:4" x14ac:dyDescent="0.2">
      <c r="C2488" s="32"/>
      <c r="D2488" s="32"/>
    </row>
    <row r="2489" spans="3:4" x14ac:dyDescent="0.2">
      <c r="C2489" s="32"/>
      <c r="D2489" s="32"/>
    </row>
    <row r="2490" spans="3:4" x14ac:dyDescent="0.2">
      <c r="C2490" s="32"/>
      <c r="D2490" s="32"/>
    </row>
    <row r="2491" spans="3:4" x14ac:dyDescent="0.2">
      <c r="C2491" s="32"/>
      <c r="D2491" s="32"/>
    </row>
    <row r="2492" spans="3:4" x14ac:dyDescent="0.2">
      <c r="C2492" s="32"/>
      <c r="D2492" s="32"/>
    </row>
    <row r="2493" spans="3:4" x14ac:dyDescent="0.2">
      <c r="C2493" s="32"/>
      <c r="D2493" s="32"/>
    </row>
    <row r="2494" spans="3:4" x14ac:dyDescent="0.2">
      <c r="C2494" s="32"/>
      <c r="D2494" s="32"/>
    </row>
    <row r="2495" spans="3:4" x14ac:dyDescent="0.2">
      <c r="C2495" s="32"/>
      <c r="D2495" s="32"/>
    </row>
    <row r="2496" spans="3:4" x14ac:dyDescent="0.2">
      <c r="C2496" s="32"/>
      <c r="D2496" s="32"/>
    </row>
    <row r="2497" spans="3:4" x14ac:dyDescent="0.2">
      <c r="C2497" s="32"/>
      <c r="D2497" s="32"/>
    </row>
    <row r="2498" spans="3:4" x14ac:dyDescent="0.2">
      <c r="C2498" s="32"/>
      <c r="D2498" s="32"/>
    </row>
    <row r="2499" spans="3:4" x14ac:dyDescent="0.2">
      <c r="C2499" s="32"/>
      <c r="D2499" s="32"/>
    </row>
    <row r="2500" spans="3:4" x14ac:dyDescent="0.2">
      <c r="C2500" s="32"/>
      <c r="D2500" s="32"/>
    </row>
    <row r="2501" spans="3:4" x14ac:dyDescent="0.2">
      <c r="C2501" s="32"/>
      <c r="D2501" s="32"/>
    </row>
    <row r="2502" spans="3:4" x14ac:dyDescent="0.2">
      <c r="C2502" s="32"/>
      <c r="D2502" s="32"/>
    </row>
    <row r="2503" spans="3:4" x14ac:dyDescent="0.2">
      <c r="C2503" s="32"/>
      <c r="D2503" s="32"/>
    </row>
    <row r="2504" spans="3:4" x14ac:dyDescent="0.2">
      <c r="C2504" s="32"/>
      <c r="D2504" s="32"/>
    </row>
    <row r="2505" spans="3:4" x14ac:dyDescent="0.2">
      <c r="C2505" s="32"/>
      <c r="D2505" s="32"/>
    </row>
    <row r="2506" spans="3:4" x14ac:dyDescent="0.2">
      <c r="C2506" s="32"/>
      <c r="D2506" s="32"/>
    </row>
    <row r="2507" spans="3:4" x14ac:dyDescent="0.2">
      <c r="C2507" s="32"/>
      <c r="D2507" s="32"/>
    </row>
    <row r="2508" spans="3:4" x14ac:dyDescent="0.2">
      <c r="C2508" s="32"/>
      <c r="D2508" s="32"/>
    </row>
    <row r="2509" spans="3:4" x14ac:dyDescent="0.2">
      <c r="C2509" s="32"/>
      <c r="D2509" s="32"/>
    </row>
    <row r="2510" spans="3:4" x14ac:dyDescent="0.2">
      <c r="C2510" s="32"/>
      <c r="D2510" s="32"/>
    </row>
    <row r="2511" spans="3:4" x14ac:dyDescent="0.2">
      <c r="C2511" s="32"/>
      <c r="D2511" s="32"/>
    </row>
    <row r="2512" spans="3:4" x14ac:dyDescent="0.2">
      <c r="C2512" s="32"/>
      <c r="D2512" s="32"/>
    </row>
    <row r="2513" spans="3:4" x14ac:dyDescent="0.2">
      <c r="C2513" s="32"/>
      <c r="D2513" s="32"/>
    </row>
    <row r="2514" spans="3:4" x14ac:dyDescent="0.2">
      <c r="C2514" s="32"/>
      <c r="D2514" s="32"/>
    </row>
    <row r="2515" spans="3:4" x14ac:dyDescent="0.2">
      <c r="C2515" s="32"/>
      <c r="D2515" s="32"/>
    </row>
    <row r="2516" spans="3:4" x14ac:dyDescent="0.2">
      <c r="C2516" s="32"/>
      <c r="D2516" s="32"/>
    </row>
    <row r="2517" spans="3:4" x14ac:dyDescent="0.2">
      <c r="C2517" s="32"/>
      <c r="D2517" s="32"/>
    </row>
    <row r="2518" spans="3:4" x14ac:dyDescent="0.2">
      <c r="C2518" s="32"/>
      <c r="D2518" s="32"/>
    </row>
    <row r="2519" spans="3:4" x14ac:dyDescent="0.2">
      <c r="C2519" s="32"/>
      <c r="D2519" s="32"/>
    </row>
    <row r="2520" spans="3:4" x14ac:dyDescent="0.2">
      <c r="C2520" s="32"/>
      <c r="D2520" s="32"/>
    </row>
    <row r="2521" spans="3:4" x14ac:dyDescent="0.2">
      <c r="C2521" s="32"/>
      <c r="D2521" s="32"/>
    </row>
    <row r="2522" spans="3:4" x14ac:dyDescent="0.2">
      <c r="C2522" s="32"/>
      <c r="D2522" s="32"/>
    </row>
    <row r="2523" spans="3:4" x14ac:dyDescent="0.2">
      <c r="C2523" s="32"/>
      <c r="D2523" s="32"/>
    </row>
    <row r="2524" spans="3:4" x14ac:dyDescent="0.2">
      <c r="C2524" s="32"/>
      <c r="D2524" s="32"/>
    </row>
    <row r="2525" spans="3:4" x14ac:dyDescent="0.2">
      <c r="C2525" s="32"/>
      <c r="D2525" s="32"/>
    </row>
    <row r="2526" spans="3:4" x14ac:dyDescent="0.2">
      <c r="C2526" s="32"/>
      <c r="D2526" s="32"/>
    </row>
    <row r="2527" spans="3:4" x14ac:dyDescent="0.2">
      <c r="C2527" s="32"/>
      <c r="D2527" s="32"/>
    </row>
    <row r="2528" spans="3:4" x14ac:dyDescent="0.2">
      <c r="C2528" s="32"/>
      <c r="D2528" s="32"/>
    </row>
    <row r="2529" spans="3:4" x14ac:dyDescent="0.2">
      <c r="C2529" s="32"/>
      <c r="D2529" s="32"/>
    </row>
    <row r="2530" spans="3:4" x14ac:dyDescent="0.2">
      <c r="C2530" s="32"/>
      <c r="D2530" s="32"/>
    </row>
    <row r="2531" spans="3:4" x14ac:dyDescent="0.2">
      <c r="C2531" s="32"/>
      <c r="D2531" s="32"/>
    </row>
    <row r="2532" spans="3:4" x14ac:dyDescent="0.2">
      <c r="C2532" s="32"/>
      <c r="D2532" s="32"/>
    </row>
    <row r="2533" spans="3:4" x14ac:dyDescent="0.2">
      <c r="C2533" s="32"/>
      <c r="D2533" s="32"/>
    </row>
    <row r="2534" spans="3:4" x14ac:dyDescent="0.2">
      <c r="C2534" s="32"/>
      <c r="D2534" s="32"/>
    </row>
    <row r="2535" spans="3:4" x14ac:dyDescent="0.2">
      <c r="C2535" s="32"/>
      <c r="D2535" s="32"/>
    </row>
    <row r="2536" spans="3:4" x14ac:dyDescent="0.2">
      <c r="C2536" s="32"/>
      <c r="D2536" s="32"/>
    </row>
    <row r="2537" spans="3:4" x14ac:dyDescent="0.2">
      <c r="C2537" s="32"/>
      <c r="D2537" s="32"/>
    </row>
    <row r="2538" spans="3:4" x14ac:dyDescent="0.2">
      <c r="C2538" s="32"/>
      <c r="D2538" s="32"/>
    </row>
    <row r="2539" spans="3:4" x14ac:dyDescent="0.2">
      <c r="C2539" s="32"/>
      <c r="D2539" s="32"/>
    </row>
    <row r="2540" spans="3:4" x14ac:dyDescent="0.2">
      <c r="C2540" s="32"/>
      <c r="D2540" s="32"/>
    </row>
    <row r="2541" spans="3:4" x14ac:dyDescent="0.2">
      <c r="C2541" s="32"/>
      <c r="D2541" s="32"/>
    </row>
    <row r="2542" spans="3:4" x14ac:dyDescent="0.2">
      <c r="C2542" s="32"/>
      <c r="D2542" s="32"/>
    </row>
    <row r="2543" spans="3:4" x14ac:dyDescent="0.2">
      <c r="C2543" s="32"/>
      <c r="D2543" s="32"/>
    </row>
    <row r="2544" spans="3:4" x14ac:dyDescent="0.2">
      <c r="C2544" s="32"/>
      <c r="D2544" s="32"/>
    </row>
    <row r="2545" spans="3:4" x14ac:dyDescent="0.2">
      <c r="C2545" s="32"/>
      <c r="D2545" s="32"/>
    </row>
    <row r="2546" spans="3:4" x14ac:dyDescent="0.2">
      <c r="C2546" s="32"/>
      <c r="D2546" s="32"/>
    </row>
    <row r="2547" spans="3:4" x14ac:dyDescent="0.2">
      <c r="C2547" s="32"/>
      <c r="D2547" s="32"/>
    </row>
    <row r="2548" spans="3:4" x14ac:dyDescent="0.2">
      <c r="C2548" s="32"/>
      <c r="D2548" s="32"/>
    </row>
    <row r="2549" spans="3:4" x14ac:dyDescent="0.2">
      <c r="C2549" s="32"/>
      <c r="D2549" s="32"/>
    </row>
    <row r="2550" spans="3:4" x14ac:dyDescent="0.2">
      <c r="C2550" s="32"/>
      <c r="D2550" s="32"/>
    </row>
    <row r="2551" spans="3:4" x14ac:dyDescent="0.2">
      <c r="C2551" s="32"/>
      <c r="D2551" s="32"/>
    </row>
    <row r="2552" spans="3:4" x14ac:dyDescent="0.2">
      <c r="C2552" s="32"/>
      <c r="D2552" s="32"/>
    </row>
    <row r="2553" spans="3:4" x14ac:dyDescent="0.2">
      <c r="C2553" s="32"/>
      <c r="D2553" s="32"/>
    </row>
    <row r="2554" spans="3:4" x14ac:dyDescent="0.2">
      <c r="C2554" s="32"/>
      <c r="D2554" s="32"/>
    </row>
    <row r="2555" spans="3:4" x14ac:dyDescent="0.2">
      <c r="C2555" s="32"/>
      <c r="D2555" s="32"/>
    </row>
    <row r="2556" spans="3:4" x14ac:dyDescent="0.2">
      <c r="C2556" s="32"/>
      <c r="D2556" s="32"/>
    </row>
    <row r="2557" spans="3:4" x14ac:dyDescent="0.2">
      <c r="C2557" s="32"/>
      <c r="D2557" s="32"/>
    </row>
    <row r="2558" spans="3:4" x14ac:dyDescent="0.2">
      <c r="C2558" s="32"/>
      <c r="D2558" s="32"/>
    </row>
    <row r="2559" spans="3:4" x14ac:dyDescent="0.2">
      <c r="C2559" s="32"/>
      <c r="D2559" s="32"/>
    </row>
    <row r="2560" spans="3:4" x14ac:dyDescent="0.2">
      <c r="C2560" s="32"/>
      <c r="D2560" s="32"/>
    </row>
    <row r="2561" spans="3:4" x14ac:dyDescent="0.2">
      <c r="C2561" s="32"/>
      <c r="D2561" s="32"/>
    </row>
    <row r="2562" spans="3:4" x14ac:dyDescent="0.2">
      <c r="C2562" s="32"/>
      <c r="D2562" s="32"/>
    </row>
    <row r="2563" spans="3:4" x14ac:dyDescent="0.2">
      <c r="C2563" s="32"/>
      <c r="D2563" s="32"/>
    </row>
    <row r="2564" spans="3:4" x14ac:dyDescent="0.2">
      <c r="C2564" s="32"/>
      <c r="D2564" s="32"/>
    </row>
    <row r="2565" spans="3:4" x14ac:dyDescent="0.2">
      <c r="C2565" s="32"/>
      <c r="D2565" s="32"/>
    </row>
    <row r="2566" spans="3:4" x14ac:dyDescent="0.2">
      <c r="C2566" s="32"/>
      <c r="D2566" s="32"/>
    </row>
    <row r="2567" spans="3:4" x14ac:dyDescent="0.2">
      <c r="C2567" s="32"/>
      <c r="D2567" s="32"/>
    </row>
    <row r="2568" spans="3:4" x14ac:dyDescent="0.2">
      <c r="C2568" s="32"/>
      <c r="D2568" s="32"/>
    </row>
    <row r="2569" spans="3:4" x14ac:dyDescent="0.2">
      <c r="C2569" s="32"/>
      <c r="D2569" s="32"/>
    </row>
    <row r="2570" spans="3:4" x14ac:dyDescent="0.2">
      <c r="C2570" s="32"/>
      <c r="D2570" s="32"/>
    </row>
    <row r="2571" spans="3:4" x14ac:dyDescent="0.2">
      <c r="C2571" s="32"/>
      <c r="D2571" s="32"/>
    </row>
    <row r="2572" spans="3:4" x14ac:dyDescent="0.2">
      <c r="C2572" s="32"/>
      <c r="D2572" s="32"/>
    </row>
    <row r="2573" spans="3:4" x14ac:dyDescent="0.2">
      <c r="C2573" s="32"/>
      <c r="D2573" s="32"/>
    </row>
    <row r="2574" spans="3:4" x14ac:dyDescent="0.2">
      <c r="C2574" s="32"/>
      <c r="D2574" s="32"/>
    </row>
    <row r="2575" spans="3:4" x14ac:dyDescent="0.2">
      <c r="C2575" s="32"/>
      <c r="D2575" s="32"/>
    </row>
    <row r="2576" spans="3:4" x14ac:dyDescent="0.2">
      <c r="C2576" s="32"/>
      <c r="D2576" s="32"/>
    </row>
    <row r="2577" spans="3:4" x14ac:dyDescent="0.2">
      <c r="C2577" s="32"/>
      <c r="D2577" s="32"/>
    </row>
    <row r="2578" spans="3:4" x14ac:dyDescent="0.2">
      <c r="C2578" s="32"/>
      <c r="D2578" s="32"/>
    </row>
    <row r="2579" spans="3:4" x14ac:dyDescent="0.2">
      <c r="C2579" s="32"/>
      <c r="D2579" s="32"/>
    </row>
    <row r="2580" spans="3:4" x14ac:dyDescent="0.2">
      <c r="C2580" s="32"/>
      <c r="D2580" s="32"/>
    </row>
    <row r="2581" spans="3:4" x14ac:dyDescent="0.2">
      <c r="C2581" s="32"/>
      <c r="D2581" s="32"/>
    </row>
    <row r="2582" spans="3:4" x14ac:dyDescent="0.2">
      <c r="C2582" s="32"/>
      <c r="D2582" s="32"/>
    </row>
    <row r="2583" spans="3:4" x14ac:dyDescent="0.2">
      <c r="C2583" s="32"/>
      <c r="D2583" s="32"/>
    </row>
    <row r="2584" spans="3:4" x14ac:dyDescent="0.2">
      <c r="C2584" s="32"/>
      <c r="D2584" s="32"/>
    </row>
    <row r="2585" spans="3:4" x14ac:dyDescent="0.2">
      <c r="C2585" s="32"/>
      <c r="D2585" s="32"/>
    </row>
    <row r="2586" spans="3:4" x14ac:dyDescent="0.2">
      <c r="C2586" s="32"/>
      <c r="D2586" s="32"/>
    </row>
    <row r="2587" spans="3:4" x14ac:dyDescent="0.2">
      <c r="C2587" s="32"/>
      <c r="D2587" s="32"/>
    </row>
    <row r="2588" spans="3:4" x14ac:dyDescent="0.2">
      <c r="C2588" s="32"/>
      <c r="D2588" s="32"/>
    </row>
    <row r="2589" spans="3:4" x14ac:dyDescent="0.2">
      <c r="C2589" s="32"/>
      <c r="D2589" s="32"/>
    </row>
    <row r="2590" spans="3:4" x14ac:dyDescent="0.2">
      <c r="C2590" s="32"/>
      <c r="D2590" s="32"/>
    </row>
    <row r="2591" spans="3:4" x14ac:dyDescent="0.2">
      <c r="C2591" s="32"/>
      <c r="D2591" s="32"/>
    </row>
    <row r="2592" spans="3:4" x14ac:dyDescent="0.2">
      <c r="C2592" s="32"/>
      <c r="D2592" s="32"/>
    </row>
    <row r="2593" spans="3:4" x14ac:dyDescent="0.2">
      <c r="C2593" s="32"/>
      <c r="D2593" s="32"/>
    </row>
    <row r="2594" spans="3:4" x14ac:dyDescent="0.2">
      <c r="C2594" s="32"/>
      <c r="D2594" s="32"/>
    </row>
    <row r="2595" spans="3:4" x14ac:dyDescent="0.2">
      <c r="C2595" s="32"/>
      <c r="D2595" s="32"/>
    </row>
    <row r="2596" spans="3:4" x14ac:dyDescent="0.2">
      <c r="C2596" s="32"/>
      <c r="D2596" s="32"/>
    </row>
    <row r="2597" spans="3:4" x14ac:dyDescent="0.2">
      <c r="C2597" s="32"/>
      <c r="D2597" s="32"/>
    </row>
    <row r="2598" spans="3:4" x14ac:dyDescent="0.2">
      <c r="C2598" s="32"/>
      <c r="D2598" s="32"/>
    </row>
    <row r="2599" spans="3:4" x14ac:dyDescent="0.2">
      <c r="C2599" s="32"/>
      <c r="D2599" s="32"/>
    </row>
    <row r="2600" spans="3:4" x14ac:dyDescent="0.2">
      <c r="C2600" s="32"/>
      <c r="D2600" s="32"/>
    </row>
    <row r="2601" spans="3:4" x14ac:dyDescent="0.2">
      <c r="C2601" s="32"/>
      <c r="D2601" s="32"/>
    </row>
    <row r="2602" spans="3:4" x14ac:dyDescent="0.2">
      <c r="C2602" s="32"/>
      <c r="D2602" s="32"/>
    </row>
    <row r="2603" spans="3:4" x14ac:dyDescent="0.2">
      <c r="C2603" s="32"/>
      <c r="D2603" s="32"/>
    </row>
    <row r="2604" spans="3:4" x14ac:dyDescent="0.2">
      <c r="C2604" s="32"/>
      <c r="D2604" s="32"/>
    </row>
    <row r="2605" spans="3:4" x14ac:dyDescent="0.2">
      <c r="C2605" s="32"/>
      <c r="D2605" s="32"/>
    </row>
    <row r="2606" spans="3:4" x14ac:dyDescent="0.2">
      <c r="C2606" s="32"/>
      <c r="D2606" s="32"/>
    </row>
    <row r="2607" spans="3:4" x14ac:dyDescent="0.2">
      <c r="C2607" s="32"/>
      <c r="D2607" s="32"/>
    </row>
    <row r="2608" spans="3:4" x14ac:dyDescent="0.2">
      <c r="C2608" s="32"/>
      <c r="D2608" s="32"/>
    </row>
    <row r="2609" spans="3:4" x14ac:dyDescent="0.2">
      <c r="C2609" s="32"/>
      <c r="D2609" s="32"/>
    </row>
    <row r="2610" spans="3:4" x14ac:dyDescent="0.2">
      <c r="C2610" s="32"/>
      <c r="D2610" s="32"/>
    </row>
    <row r="2611" spans="3:4" x14ac:dyDescent="0.2">
      <c r="C2611" s="32"/>
      <c r="D2611" s="32"/>
    </row>
    <row r="2612" spans="3:4" x14ac:dyDescent="0.2">
      <c r="C2612" s="32"/>
      <c r="D2612" s="32"/>
    </row>
    <row r="2613" spans="3:4" x14ac:dyDescent="0.2">
      <c r="C2613" s="32"/>
      <c r="D2613" s="32"/>
    </row>
    <row r="2614" spans="3:4" x14ac:dyDescent="0.2">
      <c r="C2614" s="32"/>
      <c r="D2614" s="32"/>
    </row>
    <row r="2615" spans="3:4" x14ac:dyDescent="0.2">
      <c r="C2615" s="32"/>
      <c r="D2615" s="32"/>
    </row>
    <row r="2616" spans="3:4" x14ac:dyDescent="0.2">
      <c r="C2616" s="32"/>
      <c r="D2616" s="32"/>
    </row>
    <row r="2617" spans="3:4" x14ac:dyDescent="0.2">
      <c r="C2617" s="32"/>
      <c r="D2617" s="32"/>
    </row>
    <row r="2618" spans="3:4" x14ac:dyDescent="0.2">
      <c r="C2618" s="32"/>
      <c r="D2618" s="32"/>
    </row>
    <row r="2619" spans="3:4" x14ac:dyDescent="0.2">
      <c r="C2619" s="32"/>
      <c r="D2619" s="32"/>
    </row>
    <row r="2620" spans="3:4" x14ac:dyDescent="0.2">
      <c r="C2620" s="32"/>
      <c r="D2620" s="32"/>
    </row>
    <row r="2621" spans="3:4" x14ac:dyDescent="0.2">
      <c r="C2621" s="32"/>
      <c r="D2621" s="32"/>
    </row>
    <row r="2622" spans="3:4" x14ac:dyDescent="0.2">
      <c r="C2622" s="32"/>
      <c r="D2622" s="32"/>
    </row>
    <row r="2623" spans="3:4" x14ac:dyDescent="0.2">
      <c r="C2623" s="32"/>
      <c r="D2623" s="32"/>
    </row>
    <row r="2624" spans="3:4" x14ac:dyDescent="0.2">
      <c r="C2624" s="32"/>
      <c r="D2624" s="32"/>
    </row>
    <row r="2625" spans="3:4" x14ac:dyDescent="0.2">
      <c r="C2625" s="32"/>
      <c r="D2625" s="32"/>
    </row>
    <row r="2626" spans="3:4" x14ac:dyDescent="0.2">
      <c r="C2626" s="32"/>
      <c r="D2626" s="32"/>
    </row>
    <row r="2627" spans="3:4" x14ac:dyDescent="0.2">
      <c r="C2627" s="32"/>
      <c r="D2627" s="32"/>
    </row>
    <row r="2628" spans="3:4" x14ac:dyDescent="0.2">
      <c r="C2628" s="32"/>
      <c r="D2628" s="32"/>
    </row>
    <row r="2629" spans="3:4" x14ac:dyDescent="0.2">
      <c r="C2629" s="32"/>
      <c r="D2629" s="32"/>
    </row>
    <row r="2630" spans="3:4" x14ac:dyDescent="0.2">
      <c r="C2630" s="32"/>
      <c r="D2630" s="32"/>
    </row>
    <row r="2631" spans="3:4" x14ac:dyDescent="0.2">
      <c r="C2631" s="32"/>
      <c r="D2631" s="32"/>
    </row>
    <row r="2632" spans="3:4" x14ac:dyDescent="0.2">
      <c r="C2632" s="32"/>
      <c r="D2632" s="32"/>
    </row>
    <row r="2633" spans="3:4" x14ac:dyDescent="0.2">
      <c r="C2633" s="32"/>
      <c r="D2633" s="32"/>
    </row>
    <row r="2634" spans="3:4" x14ac:dyDescent="0.2">
      <c r="C2634" s="32"/>
      <c r="D2634" s="32"/>
    </row>
    <row r="2635" spans="3:4" x14ac:dyDescent="0.2">
      <c r="C2635" s="32"/>
      <c r="D2635" s="32"/>
    </row>
    <row r="2636" spans="3:4" x14ac:dyDescent="0.2">
      <c r="C2636" s="32"/>
      <c r="D2636" s="32"/>
    </row>
    <row r="2637" spans="3:4" x14ac:dyDescent="0.2">
      <c r="C2637" s="32"/>
      <c r="D2637" s="32"/>
    </row>
    <row r="2638" spans="3:4" x14ac:dyDescent="0.2">
      <c r="C2638" s="32"/>
      <c r="D2638" s="32"/>
    </row>
    <row r="2639" spans="3:4" x14ac:dyDescent="0.2">
      <c r="C2639" s="32"/>
      <c r="D2639" s="32"/>
    </row>
    <row r="2640" spans="3:4" x14ac:dyDescent="0.2">
      <c r="C2640" s="32"/>
      <c r="D2640" s="32"/>
    </row>
    <row r="2641" spans="3:4" x14ac:dyDescent="0.2">
      <c r="C2641" s="32"/>
      <c r="D2641" s="32"/>
    </row>
    <row r="2642" spans="3:4" x14ac:dyDescent="0.2">
      <c r="C2642" s="32"/>
      <c r="D2642" s="32"/>
    </row>
    <row r="2643" spans="3:4" x14ac:dyDescent="0.2">
      <c r="C2643" s="32"/>
      <c r="D2643" s="32"/>
    </row>
    <row r="2644" spans="3:4" x14ac:dyDescent="0.2">
      <c r="C2644" s="32"/>
      <c r="D2644" s="32"/>
    </row>
    <row r="2645" spans="3:4" x14ac:dyDescent="0.2">
      <c r="C2645" s="32"/>
      <c r="D2645" s="32"/>
    </row>
    <row r="2646" spans="3:4" x14ac:dyDescent="0.2">
      <c r="C2646" s="32"/>
      <c r="D2646" s="32"/>
    </row>
    <row r="2647" spans="3:4" x14ac:dyDescent="0.2">
      <c r="C2647" s="32"/>
      <c r="D2647" s="32"/>
    </row>
    <row r="2648" spans="3:4" x14ac:dyDescent="0.2">
      <c r="C2648" s="32"/>
      <c r="D2648" s="32"/>
    </row>
    <row r="2649" spans="3:4" x14ac:dyDescent="0.2">
      <c r="C2649" s="32"/>
      <c r="D2649" s="32"/>
    </row>
    <row r="2650" spans="3:4" x14ac:dyDescent="0.2">
      <c r="C2650" s="32"/>
      <c r="D2650" s="32"/>
    </row>
    <row r="2651" spans="3:4" x14ac:dyDescent="0.2">
      <c r="C2651" s="32"/>
      <c r="D2651" s="32"/>
    </row>
    <row r="2652" spans="3:4" x14ac:dyDescent="0.2">
      <c r="C2652" s="32"/>
      <c r="D2652" s="32"/>
    </row>
    <row r="2653" spans="3:4" x14ac:dyDescent="0.2">
      <c r="C2653" s="32"/>
      <c r="D2653" s="32"/>
    </row>
    <row r="2654" spans="3:4" x14ac:dyDescent="0.2">
      <c r="C2654" s="32"/>
      <c r="D2654" s="32"/>
    </row>
    <row r="2655" spans="3:4" x14ac:dyDescent="0.2">
      <c r="C2655" s="32"/>
      <c r="D2655" s="32"/>
    </row>
    <row r="2656" spans="3:4" x14ac:dyDescent="0.2">
      <c r="C2656" s="32"/>
      <c r="D2656" s="32"/>
    </row>
    <row r="2657" spans="3:4" x14ac:dyDescent="0.2">
      <c r="C2657" s="32"/>
      <c r="D2657" s="32"/>
    </row>
    <row r="2658" spans="3:4" x14ac:dyDescent="0.2">
      <c r="C2658" s="32"/>
      <c r="D2658" s="32"/>
    </row>
    <row r="2659" spans="3:4" x14ac:dyDescent="0.2">
      <c r="C2659" s="32"/>
      <c r="D2659" s="32"/>
    </row>
    <row r="2660" spans="3:4" x14ac:dyDescent="0.2">
      <c r="C2660" s="32"/>
      <c r="D2660" s="32"/>
    </row>
    <row r="2661" spans="3:4" x14ac:dyDescent="0.2">
      <c r="C2661" s="32"/>
      <c r="D2661" s="32"/>
    </row>
    <row r="2662" spans="3:4" x14ac:dyDescent="0.2">
      <c r="C2662" s="32"/>
      <c r="D2662" s="32"/>
    </row>
    <row r="2663" spans="3:4" x14ac:dyDescent="0.2">
      <c r="C2663" s="32"/>
      <c r="D2663" s="32"/>
    </row>
    <row r="2664" spans="3:4" x14ac:dyDescent="0.2">
      <c r="C2664" s="32"/>
      <c r="D2664" s="32"/>
    </row>
    <row r="2665" spans="3:4" x14ac:dyDescent="0.2">
      <c r="C2665" s="32"/>
      <c r="D2665" s="32"/>
    </row>
    <row r="2666" spans="3:4" x14ac:dyDescent="0.2">
      <c r="C2666" s="32"/>
      <c r="D2666" s="32"/>
    </row>
    <row r="2667" spans="3:4" x14ac:dyDescent="0.2">
      <c r="C2667" s="32"/>
      <c r="D2667" s="32"/>
    </row>
    <row r="2668" spans="3:4" x14ac:dyDescent="0.2">
      <c r="C2668" s="32"/>
      <c r="D2668" s="32"/>
    </row>
    <row r="2669" spans="3:4" x14ac:dyDescent="0.2">
      <c r="C2669" s="32"/>
      <c r="D2669" s="32"/>
    </row>
    <row r="2670" spans="3:4" x14ac:dyDescent="0.2">
      <c r="C2670" s="32"/>
      <c r="D2670" s="32"/>
    </row>
    <row r="2671" spans="3:4" x14ac:dyDescent="0.2">
      <c r="C2671" s="32"/>
      <c r="D2671" s="32"/>
    </row>
    <row r="2672" spans="3:4" x14ac:dyDescent="0.2">
      <c r="C2672" s="32"/>
      <c r="D2672" s="32"/>
    </row>
    <row r="2673" spans="3:4" x14ac:dyDescent="0.2">
      <c r="C2673" s="32"/>
      <c r="D2673" s="32"/>
    </row>
    <row r="2674" spans="3:4" x14ac:dyDescent="0.2">
      <c r="C2674" s="32"/>
      <c r="D2674" s="32"/>
    </row>
    <row r="2675" spans="3:4" x14ac:dyDescent="0.2">
      <c r="C2675" s="32"/>
      <c r="D2675" s="32"/>
    </row>
    <row r="2676" spans="3:4" x14ac:dyDescent="0.2">
      <c r="C2676" s="32"/>
      <c r="D2676" s="32"/>
    </row>
    <row r="2677" spans="3:4" x14ac:dyDescent="0.2">
      <c r="C2677" s="32"/>
      <c r="D2677" s="32"/>
    </row>
    <row r="2678" spans="3:4" x14ac:dyDescent="0.2">
      <c r="C2678" s="32"/>
      <c r="D2678" s="32"/>
    </row>
    <row r="2679" spans="3:4" x14ac:dyDescent="0.2">
      <c r="C2679" s="32"/>
      <c r="D2679" s="32"/>
    </row>
    <row r="2680" spans="3:4" x14ac:dyDescent="0.2">
      <c r="C2680" s="32"/>
      <c r="D2680" s="32"/>
    </row>
    <row r="2681" spans="3:4" x14ac:dyDescent="0.2">
      <c r="C2681" s="32"/>
      <c r="D2681" s="32"/>
    </row>
    <row r="2682" spans="3:4" x14ac:dyDescent="0.2">
      <c r="C2682" s="32"/>
      <c r="D2682" s="32"/>
    </row>
    <row r="2683" spans="3:4" x14ac:dyDescent="0.2">
      <c r="C2683" s="32"/>
      <c r="D2683" s="32"/>
    </row>
    <row r="2684" spans="3:4" x14ac:dyDescent="0.2">
      <c r="C2684" s="32"/>
      <c r="D2684" s="32"/>
    </row>
    <row r="2685" spans="3:4" x14ac:dyDescent="0.2">
      <c r="C2685" s="32"/>
      <c r="D2685" s="32"/>
    </row>
    <row r="2686" spans="3:4" x14ac:dyDescent="0.2">
      <c r="C2686" s="32"/>
      <c r="D2686" s="32"/>
    </row>
    <row r="2687" spans="3:4" x14ac:dyDescent="0.2">
      <c r="C2687" s="32"/>
      <c r="D2687" s="32"/>
    </row>
    <row r="2688" spans="3:4" x14ac:dyDescent="0.2">
      <c r="C2688" s="32"/>
      <c r="D2688" s="32"/>
    </row>
    <row r="2689" spans="3:4" x14ac:dyDescent="0.2">
      <c r="C2689" s="32"/>
      <c r="D2689" s="32"/>
    </row>
    <row r="2690" spans="3:4" x14ac:dyDescent="0.2">
      <c r="C2690" s="32"/>
      <c r="D2690" s="32"/>
    </row>
    <row r="2691" spans="3:4" x14ac:dyDescent="0.2">
      <c r="C2691" s="32"/>
      <c r="D2691" s="32"/>
    </row>
    <row r="2692" spans="3:4" x14ac:dyDescent="0.2">
      <c r="C2692" s="32"/>
      <c r="D2692" s="32"/>
    </row>
    <row r="2693" spans="3:4" x14ac:dyDescent="0.2">
      <c r="C2693" s="32"/>
      <c r="D2693" s="32"/>
    </row>
    <row r="2694" spans="3:4" x14ac:dyDescent="0.2">
      <c r="C2694" s="32"/>
      <c r="D2694" s="32"/>
    </row>
    <row r="2695" spans="3:4" x14ac:dyDescent="0.2">
      <c r="C2695" s="32"/>
      <c r="D2695" s="32"/>
    </row>
    <row r="2696" spans="3:4" x14ac:dyDescent="0.2">
      <c r="C2696" s="32"/>
      <c r="D2696" s="32"/>
    </row>
    <row r="2697" spans="3:4" x14ac:dyDescent="0.2">
      <c r="C2697" s="32"/>
      <c r="D2697" s="32"/>
    </row>
    <row r="2698" spans="3:4" x14ac:dyDescent="0.2">
      <c r="C2698" s="32"/>
      <c r="D2698" s="32"/>
    </row>
    <row r="2699" spans="3:4" x14ac:dyDescent="0.2">
      <c r="C2699" s="32"/>
      <c r="D2699" s="32"/>
    </row>
    <row r="2700" spans="3:4" x14ac:dyDescent="0.2">
      <c r="C2700" s="32"/>
      <c r="D2700" s="32"/>
    </row>
    <row r="2701" spans="3:4" x14ac:dyDescent="0.2">
      <c r="C2701" s="32"/>
      <c r="D2701" s="32"/>
    </row>
    <row r="2702" spans="3:4" x14ac:dyDescent="0.2">
      <c r="C2702" s="32"/>
      <c r="D2702" s="32"/>
    </row>
    <row r="2703" spans="3:4" x14ac:dyDescent="0.2">
      <c r="C2703" s="32"/>
      <c r="D2703" s="32"/>
    </row>
    <row r="2704" spans="3:4" x14ac:dyDescent="0.2">
      <c r="C2704" s="32"/>
      <c r="D2704" s="32"/>
    </row>
    <row r="2705" spans="3:4" x14ac:dyDescent="0.2">
      <c r="C2705" s="32"/>
      <c r="D2705" s="32"/>
    </row>
    <row r="2706" spans="3:4" x14ac:dyDescent="0.2">
      <c r="C2706" s="32"/>
      <c r="D2706" s="32"/>
    </row>
    <row r="2707" spans="3:4" x14ac:dyDescent="0.2">
      <c r="C2707" s="32"/>
      <c r="D2707" s="32"/>
    </row>
    <row r="2708" spans="3:4" x14ac:dyDescent="0.2">
      <c r="C2708" s="32"/>
      <c r="D2708" s="32"/>
    </row>
    <row r="2709" spans="3:4" x14ac:dyDescent="0.2">
      <c r="C2709" s="32"/>
      <c r="D2709" s="32"/>
    </row>
    <row r="2710" spans="3:4" x14ac:dyDescent="0.2">
      <c r="C2710" s="32"/>
      <c r="D2710" s="32"/>
    </row>
    <row r="2711" spans="3:4" x14ac:dyDescent="0.2">
      <c r="C2711" s="32"/>
      <c r="D2711" s="32"/>
    </row>
    <row r="2712" spans="3:4" x14ac:dyDescent="0.2">
      <c r="C2712" s="32"/>
      <c r="D2712" s="32"/>
    </row>
    <row r="2713" spans="3:4" x14ac:dyDescent="0.2">
      <c r="C2713" s="32"/>
      <c r="D2713" s="32"/>
    </row>
    <row r="2714" spans="3:4" x14ac:dyDescent="0.2">
      <c r="C2714" s="32"/>
      <c r="D2714" s="32"/>
    </row>
    <row r="2715" spans="3:4" x14ac:dyDescent="0.2">
      <c r="C2715" s="32"/>
      <c r="D2715" s="32"/>
    </row>
    <row r="2716" spans="3:4" x14ac:dyDescent="0.2">
      <c r="C2716" s="32"/>
      <c r="D2716" s="32"/>
    </row>
    <row r="2717" spans="3:4" x14ac:dyDescent="0.2">
      <c r="C2717" s="32"/>
      <c r="D2717" s="32"/>
    </row>
    <row r="2718" spans="3:4" x14ac:dyDescent="0.2">
      <c r="C2718" s="32"/>
      <c r="D2718" s="32"/>
    </row>
    <row r="2719" spans="3:4" x14ac:dyDescent="0.2">
      <c r="C2719" s="32"/>
      <c r="D2719" s="32"/>
    </row>
    <row r="2720" spans="3:4" x14ac:dyDescent="0.2">
      <c r="C2720" s="32"/>
      <c r="D2720" s="32"/>
    </row>
    <row r="2721" spans="3:4" x14ac:dyDescent="0.2">
      <c r="C2721" s="32"/>
      <c r="D2721" s="32"/>
    </row>
    <row r="2722" spans="3:4" x14ac:dyDescent="0.2">
      <c r="C2722" s="32"/>
      <c r="D2722" s="32"/>
    </row>
    <row r="2723" spans="3:4" x14ac:dyDescent="0.2">
      <c r="C2723" s="32"/>
      <c r="D2723" s="32"/>
    </row>
    <row r="2724" spans="3:4" x14ac:dyDescent="0.2">
      <c r="C2724" s="32"/>
      <c r="D2724" s="32"/>
    </row>
    <row r="2725" spans="3:4" x14ac:dyDescent="0.2">
      <c r="C2725" s="32"/>
      <c r="D2725" s="32"/>
    </row>
    <row r="2726" spans="3:4" x14ac:dyDescent="0.2">
      <c r="C2726" s="32"/>
      <c r="D2726" s="32"/>
    </row>
    <row r="2727" spans="3:4" x14ac:dyDescent="0.2">
      <c r="C2727" s="32"/>
      <c r="D2727" s="32"/>
    </row>
    <row r="2728" spans="3:4" x14ac:dyDescent="0.2">
      <c r="C2728" s="32"/>
      <c r="D2728" s="32"/>
    </row>
    <row r="2729" spans="3:4" x14ac:dyDescent="0.2">
      <c r="C2729" s="32"/>
      <c r="D2729" s="32"/>
    </row>
    <row r="2730" spans="3:4" x14ac:dyDescent="0.2">
      <c r="C2730" s="32"/>
      <c r="D2730" s="32"/>
    </row>
    <row r="2731" spans="3:4" x14ac:dyDescent="0.2">
      <c r="C2731" s="32"/>
      <c r="D2731" s="32"/>
    </row>
    <row r="2732" spans="3:4" x14ac:dyDescent="0.2">
      <c r="C2732" s="32"/>
      <c r="D2732" s="32"/>
    </row>
    <row r="2733" spans="3:4" x14ac:dyDescent="0.2">
      <c r="C2733" s="32"/>
      <c r="D2733" s="32"/>
    </row>
    <row r="2734" spans="3:4" x14ac:dyDescent="0.2">
      <c r="C2734" s="32"/>
      <c r="D2734" s="32"/>
    </row>
    <row r="2735" spans="3:4" x14ac:dyDescent="0.2">
      <c r="C2735" s="32"/>
      <c r="D2735" s="32"/>
    </row>
    <row r="2736" spans="3:4" x14ac:dyDescent="0.2">
      <c r="C2736" s="32"/>
      <c r="D2736" s="32"/>
    </row>
    <row r="2737" spans="3:4" x14ac:dyDescent="0.2">
      <c r="C2737" s="32"/>
      <c r="D2737" s="32"/>
    </row>
    <row r="2738" spans="3:4" x14ac:dyDescent="0.2">
      <c r="C2738" s="32"/>
      <c r="D2738" s="32"/>
    </row>
    <row r="2739" spans="3:4" x14ac:dyDescent="0.2">
      <c r="C2739" s="32"/>
      <c r="D2739" s="32"/>
    </row>
    <row r="2740" spans="3:4" x14ac:dyDescent="0.2">
      <c r="C2740" s="32"/>
      <c r="D2740" s="32"/>
    </row>
    <row r="2741" spans="3:4" x14ac:dyDescent="0.2">
      <c r="C2741" s="32"/>
      <c r="D2741" s="32"/>
    </row>
    <row r="2742" spans="3:4" x14ac:dyDescent="0.2">
      <c r="C2742" s="32"/>
      <c r="D2742" s="32"/>
    </row>
    <row r="2743" spans="3:4" x14ac:dyDescent="0.2">
      <c r="C2743" s="32"/>
      <c r="D2743" s="32"/>
    </row>
    <row r="2744" spans="3:4" x14ac:dyDescent="0.2">
      <c r="C2744" s="32"/>
      <c r="D2744" s="32"/>
    </row>
    <row r="2745" spans="3:4" x14ac:dyDescent="0.2">
      <c r="C2745" s="32"/>
      <c r="D2745" s="32"/>
    </row>
    <row r="2746" spans="3:4" x14ac:dyDescent="0.2">
      <c r="C2746" s="32"/>
      <c r="D2746" s="32"/>
    </row>
    <row r="2747" spans="3:4" x14ac:dyDescent="0.2">
      <c r="C2747" s="32"/>
      <c r="D2747" s="32"/>
    </row>
    <row r="2748" spans="3:4" x14ac:dyDescent="0.2">
      <c r="C2748" s="32"/>
      <c r="D2748" s="32"/>
    </row>
    <row r="2749" spans="3:4" x14ac:dyDescent="0.2">
      <c r="C2749" s="32"/>
      <c r="D2749" s="32"/>
    </row>
    <row r="2750" spans="3:4" x14ac:dyDescent="0.2">
      <c r="C2750" s="32"/>
      <c r="D2750" s="32"/>
    </row>
    <row r="2751" spans="3:4" x14ac:dyDescent="0.2">
      <c r="C2751" s="32"/>
      <c r="D2751" s="32"/>
    </row>
    <row r="2752" spans="3:4" x14ac:dyDescent="0.2">
      <c r="C2752" s="32"/>
      <c r="D2752" s="32"/>
    </row>
    <row r="2753" spans="3:4" x14ac:dyDescent="0.2">
      <c r="C2753" s="32"/>
      <c r="D2753" s="32"/>
    </row>
    <row r="2754" spans="3:4" x14ac:dyDescent="0.2">
      <c r="C2754" s="32"/>
      <c r="D2754" s="32"/>
    </row>
    <row r="2755" spans="3:4" x14ac:dyDescent="0.2">
      <c r="C2755" s="32"/>
      <c r="D2755" s="32"/>
    </row>
    <row r="2756" spans="3:4" x14ac:dyDescent="0.2">
      <c r="C2756" s="32"/>
      <c r="D2756" s="32"/>
    </row>
    <row r="2757" spans="3:4" x14ac:dyDescent="0.2">
      <c r="C2757" s="32"/>
      <c r="D2757" s="32"/>
    </row>
    <row r="2758" spans="3:4" x14ac:dyDescent="0.2">
      <c r="C2758" s="32"/>
      <c r="D2758" s="32"/>
    </row>
    <row r="2759" spans="3:4" x14ac:dyDescent="0.2">
      <c r="C2759" s="32"/>
      <c r="D2759" s="32"/>
    </row>
    <row r="2760" spans="3:4" x14ac:dyDescent="0.2">
      <c r="C2760" s="32"/>
      <c r="D2760" s="32"/>
    </row>
    <row r="2761" spans="3:4" x14ac:dyDescent="0.2">
      <c r="C2761" s="32"/>
      <c r="D2761" s="32"/>
    </row>
    <row r="2762" spans="3:4" x14ac:dyDescent="0.2">
      <c r="C2762" s="32"/>
      <c r="D2762" s="32"/>
    </row>
    <row r="2763" spans="3:4" x14ac:dyDescent="0.2">
      <c r="C2763" s="32"/>
      <c r="D2763" s="32"/>
    </row>
    <row r="2764" spans="3:4" x14ac:dyDescent="0.2">
      <c r="C2764" s="32"/>
      <c r="D2764" s="32"/>
    </row>
    <row r="2765" spans="3:4" x14ac:dyDescent="0.2">
      <c r="C2765" s="32"/>
      <c r="D2765" s="32"/>
    </row>
    <row r="2766" spans="3:4" x14ac:dyDescent="0.2">
      <c r="C2766" s="32"/>
      <c r="D2766" s="32"/>
    </row>
    <row r="2767" spans="3:4" x14ac:dyDescent="0.2">
      <c r="C2767" s="32"/>
      <c r="D2767" s="32"/>
    </row>
    <row r="2768" spans="3:4" x14ac:dyDescent="0.2">
      <c r="C2768" s="32"/>
      <c r="D2768" s="32"/>
    </row>
    <row r="2769" spans="3:4" x14ac:dyDescent="0.2">
      <c r="C2769" s="32"/>
      <c r="D2769" s="32"/>
    </row>
    <row r="2770" spans="3:4" x14ac:dyDescent="0.2">
      <c r="C2770" s="32"/>
      <c r="D2770" s="32"/>
    </row>
    <row r="2771" spans="3:4" x14ac:dyDescent="0.2">
      <c r="C2771" s="32"/>
      <c r="D2771" s="32"/>
    </row>
    <row r="2772" spans="3:4" x14ac:dyDescent="0.2">
      <c r="C2772" s="32"/>
      <c r="D2772" s="32"/>
    </row>
    <row r="2773" spans="3:4" x14ac:dyDescent="0.2">
      <c r="C2773" s="32"/>
      <c r="D2773" s="32"/>
    </row>
    <row r="2774" spans="3:4" x14ac:dyDescent="0.2">
      <c r="C2774" s="32"/>
      <c r="D2774" s="32"/>
    </row>
    <row r="2775" spans="3:4" x14ac:dyDescent="0.2">
      <c r="C2775" s="32"/>
      <c r="D2775" s="32"/>
    </row>
    <row r="2776" spans="3:4" x14ac:dyDescent="0.2">
      <c r="C2776" s="32"/>
      <c r="D2776" s="32"/>
    </row>
    <row r="2777" spans="3:4" x14ac:dyDescent="0.2">
      <c r="C2777" s="32"/>
      <c r="D2777" s="32"/>
    </row>
    <row r="2778" spans="3:4" x14ac:dyDescent="0.2">
      <c r="C2778" s="32"/>
      <c r="D2778" s="32"/>
    </row>
    <row r="2779" spans="3:4" x14ac:dyDescent="0.2">
      <c r="C2779" s="32"/>
      <c r="D2779" s="32"/>
    </row>
    <row r="2780" spans="3:4" x14ac:dyDescent="0.2">
      <c r="C2780" s="32"/>
      <c r="D2780" s="32"/>
    </row>
    <row r="2781" spans="3:4" x14ac:dyDescent="0.2">
      <c r="C2781" s="32"/>
      <c r="D2781" s="32"/>
    </row>
    <row r="2782" spans="3:4" x14ac:dyDescent="0.2">
      <c r="C2782" s="32"/>
      <c r="D2782" s="32"/>
    </row>
    <row r="2783" spans="3:4" x14ac:dyDescent="0.2">
      <c r="C2783" s="32"/>
      <c r="D2783" s="32"/>
    </row>
    <row r="2784" spans="3:4" x14ac:dyDescent="0.2">
      <c r="C2784" s="32"/>
      <c r="D2784" s="32"/>
    </row>
    <row r="2785" spans="3:4" x14ac:dyDescent="0.2">
      <c r="C2785" s="32"/>
      <c r="D2785" s="32"/>
    </row>
    <row r="2786" spans="3:4" x14ac:dyDescent="0.2">
      <c r="C2786" s="32"/>
      <c r="D2786" s="32"/>
    </row>
    <row r="2787" spans="3:4" x14ac:dyDescent="0.2">
      <c r="C2787" s="32"/>
      <c r="D2787" s="32"/>
    </row>
    <row r="2788" spans="3:4" x14ac:dyDescent="0.2">
      <c r="C2788" s="32"/>
      <c r="D2788" s="32"/>
    </row>
    <row r="2789" spans="3:4" x14ac:dyDescent="0.2">
      <c r="C2789" s="32"/>
      <c r="D2789" s="32"/>
    </row>
    <row r="2790" spans="3:4" x14ac:dyDescent="0.2">
      <c r="C2790" s="32"/>
      <c r="D2790" s="32"/>
    </row>
    <row r="2791" spans="3:4" x14ac:dyDescent="0.2">
      <c r="C2791" s="32"/>
      <c r="D2791" s="32"/>
    </row>
    <row r="2792" spans="3:4" x14ac:dyDescent="0.2">
      <c r="C2792" s="32"/>
      <c r="D2792" s="32"/>
    </row>
    <row r="2793" spans="3:4" x14ac:dyDescent="0.2">
      <c r="C2793" s="32"/>
      <c r="D2793" s="32"/>
    </row>
    <row r="2794" spans="3:4" x14ac:dyDescent="0.2">
      <c r="C2794" s="32"/>
      <c r="D2794" s="32"/>
    </row>
    <row r="2795" spans="3:4" x14ac:dyDescent="0.2">
      <c r="C2795" s="32"/>
      <c r="D2795" s="32"/>
    </row>
    <row r="2796" spans="3:4" x14ac:dyDescent="0.2">
      <c r="C2796" s="32"/>
      <c r="D2796" s="32"/>
    </row>
    <row r="2797" spans="3:4" x14ac:dyDescent="0.2">
      <c r="C2797" s="32"/>
      <c r="D2797" s="32"/>
    </row>
    <row r="2798" spans="3:4" x14ac:dyDescent="0.2">
      <c r="C2798" s="32"/>
      <c r="D2798" s="32"/>
    </row>
    <row r="2799" spans="3:4" x14ac:dyDescent="0.2">
      <c r="C2799" s="32"/>
      <c r="D2799" s="32"/>
    </row>
    <row r="2800" spans="3:4" x14ac:dyDescent="0.2">
      <c r="C2800" s="32"/>
      <c r="D2800" s="32"/>
    </row>
    <row r="2801" spans="3:4" x14ac:dyDescent="0.2">
      <c r="C2801" s="32"/>
      <c r="D2801" s="32"/>
    </row>
    <row r="2802" spans="3:4" x14ac:dyDescent="0.2">
      <c r="C2802" s="32"/>
      <c r="D2802" s="32"/>
    </row>
    <row r="2803" spans="3:4" x14ac:dyDescent="0.2">
      <c r="C2803" s="32"/>
      <c r="D2803" s="32"/>
    </row>
    <row r="2804" spans="3:4" x14ac:dyDescent="0.2">
      <c r="C2804" s="32"/>
      <c r="D2804" s="32"/>
    </row>
    <row r="2805" spans="3:4" x14ac:dyDescent="0.2">
      <c r="C2805" s="32"/>
      <c r="D2805" s="32"/>
    </row>
    <row r="2806" spans="3:4" x14ac:dyDescent="0.2">
      <c r="C2806" s="32"/>
      <c r="D2806" s="32"/>
    </row>
    <row r="2807" spans="3:4" x14ac:dyDescent="0.2">
      <c r="C2807" s="32"/>
      <c r="D2807" s="32"/>
    </row>
    <row r="2808" spans="3:4" x14ac:dyDescent="0.2">
      <c r="C2808" s="32"/>
      <c r="D2808" s="32"/>
    </row>
    <row r="2809" spans="3:4" x14ac:dyDescent="0.2">
      <c r="C2809" s="32"/>
      <c r="D2809" s="32"/>
    </row>
    <row r="2810" spans="3:4" x14ac:dyDescent="0.2">
      <c r="C2810" s="32"/>
      <c r="D2810" s="32"/>
    </row>
    <row r="2811" spans="3:4" x14ac:dyDescent="0.2">
      <c r="C2811" s="32"/>
      <c r="D2811" s="32"/>
    </row>
    <row r="2812" spans="3:4" x14ac:dyDescent="0.2">
      <c r="C2812" s="32"/>
      <c r="D2812" s="32"/>
    </row>
    <row r="2813" spans="3:4" x14ac:dyDescent="0.2">
      <c r="C2813" s="32"/>
      <c r="D2813" s="32"/>
    </row>
    <row r="2814" spans="3:4" x14ac:dyDescent="0.2">
      <c r="C2814" s="32"/>
      <c r="D2814" s="32"/>
    </row>
    <row r="2815" spans="3:4" x14ac:dyDescent="0.2">
      <c r="C2815" s="32"/>
      <c r="D2815" s="32"/>
    </row>
    <row r="2816" spans="3:4" x14ac:dyDescent="0.2">
      <c r="C2816" s="32"/>
      <c r="D2816" s="32"/>
    </row>
    <row r="2817" spans="3:4" x14ac:dyDescent="0.2">
      <c r="C2817" s="32"/>
      <c r="D2817" s="32"/>
    </row>
    <row r="2818" spans="3:4" x14ac:dyDescent="0.2">
      <c r="C2818" s="32"/>
      <c r="D2818" s="32"/>
    </row>
    <row r="2819" spans="3:4" x14ac:dyDescent="0.2">
      <c r="C2819" s="32"/>
      <c r="D2819" s="32"/>
    </row>
    <row r="2820" spans="3:4" x14ac:dyDescent="0.2">
      <c r="C2820" s="32"/>
      <c r="D2820" s="32"/>
    </row>
    <row r="2821" spans="3:4" x14ac:dyDescent="0.2">
      <c r="C2821" s="32"/>
      <c r="D2821" s="32"/>
    </row>
    <row r="2822" spans="3:4" x14ac:dyDescent="0.2">
      <c r="C2822" s="32"/>
      <c r="D2822" s="32"/>
    </row>
    <row r="2823" spans="3:4" x14ac:dyDescent="0.2">
      <c r="C2823" s="32"/>
      <c r="D2823" s="32"/>
    </row>
    <row r="2824" spans="3:4" x14ac:dyDescent="0.2">
      <c r="C2824" s="32"/>
      <c r="D2824" s="32"/>
    </row>
    <row r="2825" spans="3:4" x14ac:dyDescent="0.2">
      <c r="C2825" s="32"/>
      <c r="D2825" s="32"/>
    </row>
    <row r="2826" spans="3:4" x14ac:dyDescent="0.2">
      <c r="C2826" s="32"/>
      <c r="D2826" s="32"/>
    </row>
    <row r="2827" spans="3:4" x14ac:dyDescent="0.2">
      <c r="C2827" s="32"/>
      <c r="D2827" s="32"/>
    </row>
    <row r="2828" spans="3:4" x14ac:dyDescent="0.2">
      <c r="C2828" s="32"/>
      <c r="D2828" s="32"/>
    </row>
    <row r="2829" spans="3:4" x14ac:dyDescent="0.2">
      <c r="C2829" s="32"/>
      <c r="D2829" s="32"/>
    </row>
    <row r="2830" spans="3:4" x14ac:dyDescent="0.2">
      <c r="C2830" s="32"/>
      <c r="D2830" s="32"/>
    </row>
    <row r="2831" spans="3:4" x14ac:dyDescent="0.2">
      <c r="C2831" s="32"/>
      <c r="D2831" s="32"/>
    </row>
    <row r="2832" spans="3:4" x14ac:dyDescent="0.2">
      <c r="C2832" s="32"/>
      <c r="D2832" s="32"/>
    </row>
    <row r="2833" spans="3:4" x14ac:dyDescent="0.2">
      <c r="C2833" s="32"/>
      <c r="D2833" s="32"/>
    </row>
    <row r="2834" spans="3:4" x14ac:dyDescent="0.2">
      <c r="C2834" s="32"/>
      <c r="D2834" s="32"/>
    </row>
    <row r="2835" spans="3:4" x14ac:dyDescent="0.2">
      <c r="C2835" s="32"/>
      <c r="D2835" s="32"/>
    </row>
    <row r="2836" spans="3:4" x14ac:dyDescent="0.2">
      <c r="C2836" s="32"/>
      <c r="D2836" s="32"/>
    </row>
    <row r="2837" spans="3:4" x14ac:dyDescent="0.2">
      <c r="C2837" s="32"/>
      <c r="D2837" s="32"/>
    </row>
    <row r="2838" spans="3:4" x14ac:dyDescent="0.2">
      <c r="C2838" s="32"/>
      <c r="D2838" s="32"/>
    </row>
    <row r="2839" spans="3:4" x14ac:dyDescent="0.2">
      <c r="C2839" s="32"/>
      <c r="D2839" s="32"/>
    </row>
    <row r="2840" spans="3:4" x14ac:dyDescent="0.2">
      <c r="C2840" s="32"/>
      <c r="D2840" s="32"/>
    </row>
    <row r="2841" spans="3:4" x14ac:dyDescent="0.2">
      <c r="C2841" s="32"/>
      <c r="D2841" s="32"/>
    </row>
    <row r="2842" spans="3:4" x14ac:dyDescent="0.2">
      <c r="C2842" s="32"/>
      <c r="D2842" s="32"/>
    </row>
    <row r="2843" spans="3:4" x14ac:dyDescent="0.2">
      <c r="C2843" s="32"/>
      <c r="D2843" s="32"/>
    </row>
    <row r="2844" spans="3:4" x14ac:dyDescent="0.2">
      <c r="C2844" s="32"/>
      <c r="D2844" s="32"/>
    </row>
    <row r="2845" spans="3:4" x14ac:dyDescent="0.2">
      <c r="C2845" s="32"/>
      <c r="D2845" s="32"/>
    </row>
    <row r="2846" spans="3:4" x14ac:dyDescent="0.2">
      <c r="C2846" s="32"/>
      <c r="D2846" s="32"/>
    </row>
    <row r="2847" spans="3:4" x14ac:dyDescent="0.2">
      <c r="C2847" s="32"/>
      <c r="D2847" s="32"/>
    </row>
    <row r="2848" spans="3:4" x14ac:dyDescent="0.2">
      <c r="C2848" s="32"/>
      <c r="D2848" s="32"/>
    </row>
    <row r="2849" spans="3:4" x14ac:dyDescent="0.2">
      <c r="C2849" s="32"/>
      <c r="D2849" s="32"/>
    </row>
    <row r="2850" spans="3:4" x14ac:dyDescent="0.2">
      <c r="C2850" s="32"/>
      <c r="D2850" s="32"/>
    </row>
    <row r="2851" spans="3:4" x14ac:dyDescent="0.2">
      <c r="C2851" s="32"/>
      <c r="D2851" s="32"/>
    </row>
    <row r="2852" spans="3:4" x14ac:dyDescent="0.2">
      <c r="C2852" s="32"/>
      <c r="D2852" s="32"/>
    </row>
    <row r="2853" spans="3:4" x14ac:dyDescent="0.2">
      <c r="C2853" s="32"/>
      <c r="D2853" s="32"/>
    </row>
    <row r="2854" spans="3:4" x14ac:dyDescent="0.2">
      <c r="C2854" s="32"/>
      <c r="D2854" s="32"/>
    </row>
    <row r="2855" spans="3:4" x14ac:dyDescent="0.2">
      <c r="C2855" s="32"/>
      <c r="D2855" s="32"/>
    </row>
    <row r="2856" spans="3:4" x14ac:dyDescent="0.2">
      <c r="C2856" s="32"/>
      <c r="D2856" s="32"/>
    </row>
    <row r="2857" spans="3:4" x14ac:dyDescent="0.2">
      <c r="C2857" s="32"/>
      <c r="D2857" s="32"/>
    </row>
    <row r="2858" spans="3:4" x14ac:dyDescent="0.2">
      <c r="C2858" s="32"/>
      <c r="D2858" s="32"/>
    </row>
    <row r="2859" spans="3:4" x14ac:dyDescent="0.2">
      <c r="C2859" s="32"/>
      <c r="D2859" s="32"/>
    </row>
    <row r="2860" spans="3:4" x14ac:dyDescent="0.2">
      <c r="C2860" s="32"/>
      <c r="D2860" s="32"/>
    </row>
    <row r="2861" spans="3:4" x14ac:dyDescent="0.2">
      <c r="C2861" s="32"/>
      <c r="D2861" s="32"/>
    </row>
    <row r="2862" spans="3:4" x14ac:dyDescent="0.2">
      <c r="C2862" s="32"/>
      <c r="D2862" s="32"/>
    </row>
    <row r="2863" spans="3:4" x14ac:dyDescent="0.2">
      <c r="C2863" s="32"/>
      <c r="D2863" s="32"/>
    </row>
    <row r="2864" spans="3:4" x14ac:dyDescent="0.2">
      <c r="C2864" s="32"/>
      <c r="D2864" s="32"/>
    </row>
    <row r="2865" spans="3:4" x14ac:dyDescent="0.2">
      <c r="C2865" s="32"/>
      <c r="D2865" s="32"/>
    </row>
    <row r="2866" spans="3:4" x14ac:dyDescent="0.2">
      <c r="C2866" s="32"/>
      <c r="D2866" s="32"/>
    </row>
    <row r="2867" spans="3:4" x14ac:dyDescent="0.2">
      <c r="C2867" s="32"/>
      <c r="D2867" s="32"/>
    </row>
    <row r="2868" spans="3:4" x14ac:dyDescent="0.2">
      <c r="C2868" s="32"/>
      <c r="D2868" s="32"/>
    </row>
    <row r="2869" spans="3:4" x14ac:dyDescent="0.2">
      <c r="C2869" s="32"/>
      <c r="D2869" s="32"/>
    </row>
    <row r="2870" spans="3:4" x14ac:dyDescent="0.2">
      <c r="C2870" s="32"/>
      <c r="D2870" s="32"/>
    </row>
    <row r="2871" spans="3:4" x14ac:dyDescent="0.2">
      <c r="C2871" s="32"/>
      <c r="D2871" s="32"/>
    </row>
    <row r="2872" spans="3:4" x14ac:dyDescent="0.2">
      <c r="C2872" s="32"/>
      <c r="D2872" s="32"/>
    </row>
    <row r="2873" spans="3:4" x14ac:dyDescent="0.2">
      <c r="C2873" s="32"/>
      <c r="D2873" s="32"/>
    </row>
    <row r="2874" spans="3:4" x14ac:dyDescent="0.2">
      <c r="C2874" s="32"/>
      <c r="D2874" s="32"/>
    </row>
    <row r="2875" spans="3:4" x14ac:dyDescent="0.2">
      <c r="C2875" s="32"/>
      <c r="D2875" s="32"/>
    </row>
    <row r="2876" spans="3:4" x14ac:dyDescent="0.2">
      <c r="C2876" s="32"/>
      <c r="D2876" s="32"/>
    </row>
    <row r="2877" spans="3:4" x14ac:dyDescent="0.2">
      <c r="C2877" s="32"/>
      <c r="D2877" s="32"/>
    </row>
    <row r="2878" spans="3:4" x14ac:dyDescent="0.2">
      <c r="C2878" s="32"/>
      <c r="D2878" s="32"/>
    </row>
    <row r="2879" spans="3:4" x14ac:dyDescent="0.2">
      <c r="C2879" s="32"/>
      <c r="D2879" s="32"/>
    </row>
    <row r="2880" spans="3:4" x14ac:dyDescent="0.2">
      <c r="C2880" s="32"/>
      <c r="D2880" s="32"/>
    </row>
    <row r="2881" spans="3:4" x14ac:dyDescent="0.2">
      <c r="C2881" s="32"/>
      <c r="D2881" s="32"/>
    </row>
    <row r="2882" spans="3:4" x14ac:dyDescent="0.2">
      <c r="C2882" s="32"/>
      <c r="D2882" s="32"/>
    </row>
    <row r="2883" spans="3:4" x14ac:dyDescent="0.2">
      <c r="C2883" s="32"/>
      <c r="D2883" s="32"/>
    </row>
    <row r="2884" spans="3:4" x14ac:dyDescent="0.2">
      <c r="C2884" s="32"/>
      <c r="D2884" s="32"/>
    </row>
    <row r="2885" spans="3:4" x14ac:dyDescent="0.2">
      <c r="C2885" s="32"/>
      <c r="D2885" s="32"/>
    </row>
    <row r="2886" spans="3:4" x14ac:dyDescent="0.2">
      <c r="C2886" s="32"/>
      <c r="D2886" s="32"/>
    </row>
    <row r="2887" spans="3:4" x14ac:dyDescent="0.2">
      <c r="C2887" s="32"/>
      <c r="D2887" s="32"/>
    </row>
    <row r="2888" spans="3:4" x14ac:dyDescent="0.2">
      <c r="C2888" s="32"/>
      <c r="D2888" s="32"/>
    </row>
    <row r="2889" spans="3:4" x14ac:dyDescent="0.2">
      <c r="C2889" s="32"/>
      <c r="D2889" s="32"/>
    </row>
    <row r="2890" spans="3:4" x14ac:dyDescent="0.2">
      <c r="C2890" s="32"/>
      <c r="D2890" s="32"/>
    </row>
    <row r="2891" spans="3:4" x14ac:dyDescent="0.2">
      <c r="C2891" s="32"/>
      <c r="D2891" s="32"/>
    </row>
    <row r="2892" spans="3:4" x14ac:dyDescent="0.2">
      <c r="C2892" s="32"/>
      <c r="D2892" s="32"/>
    </row>
    <row r="2893" spans="3:4" x14ac:dyDescent="0.2">
      <c r="C2893" s="32"/>
      <c r="D2893" s="32"/>
    </row>
    <row r="2894" spans="3:4" x14ac:dyDescent="0.2">
      <c r="C2894" s="32"/>
      <c r="D2894" s="32"/>
    </row>
    <row r="2895" spans="3:4" x14ac:dyDescent="0.2">
      <c r="C2895" s="32"/>
      <c r="D2895" s="32"/>
    </row>
    <row r="2896" spans="3:4" x14ac:dyDescent="0.2">
      <c r="C2896" s="32"/>
      <c r="D2896" s="32"/>
    </row>
    <row r="2897" spans="3:4" x14ac:dyDescent="0.2">
      <c r="C2897" s="32"/>
      <c r="D2897" s="32"/>
    </row>
    <row r="2898" spans="3:4" x14ac:dyDescent="0.2">
      <c r="C2898" s="32"/>
      <c r="D2898" s="32"/>
    </row>
    <row r="2899" spans="3:4" x14ac:dyDescent="0.2">
      <c r="C2899" s="32"/>
      <c r="D2899" s="32"/>
    </row>
    <row r="2900" spans="3:4" x14ac:dyDescent="0.2">
      <c r="C2900" s="32"/>
      <c r="D2900" s="32"/>
    </row>
    <row r="2901" spans="3:4" x14ac:dyDescent="0.2">
      <c r="C2901" s="32"/>
      <c r="D2901" s="32"/>
    </row>
    <row r="2902" spans="3:4" x14ac:dyDescent="0.2">
      <c r="C2902" s="32"/>
      <c r="D2902" s="32"/>
    </row>
    <row r="2903" spans="3:4" x14ac:dyDescent="0.2">
      <c r="C2903" s="32"/>
      <c r="D2903" s="32"/>
    </row>
    <row r="2904" spans="3:4" x14ac:dyDescent="0.2">
      <c r="C2904" s="32"/>
      <c r="D2904" s="32"/>
    </row>
    <row r="2905" spans="3:4" x14ac:dyDescent="0.2">
      <c r="C2905" s="32"/>
      <c r="D2905" s="32"/>
    </row>
    <row r="2906" spans="3:4" x14ac:dyDescent="0.2">
      <c r="C2906" s="32"/>
      <c r="D2906" s="32"/>
    </row>
    <row r="2907" spans="3:4" x14ac:dyDescent="0.2">
      <c r="C2907" s="32"/>
      <c r="D2907" s="32"/>
    </row>
    <row r="2908" spans="3:4" x14ac:dyDescent="0.2">
      <c r="C2908" s="32"/>
      <c r="D2908" s="32"/>
    </row>
    <row r="2909" spans="3:4" x14ac:dyDescent="0.2">
      <c r="C2909" s="32"/>
      <c r="D2909" s="32"/>
    </row>
    <row r="2910" spans="3:4" x14ac:dyDescent="0.2">
      <c r="C2910" s="32"/>
      <c r="D2910" s="32"/>
    </row>
    <row r="2911" spans="3:4" x14ac:dyDescent="0.2">
      <c r="C2911" s="32"/>
      <c r="D2911" s="32"/>
    </row>
    <row r="2912" spans="3:4" x14ac:dyDescent="0.2">
      <c r="C2912" s="32"/>
      <c r="D2912" s="32"/>
    </row>
    <row r="2913" spans="3:4" x14ac:dyDescent="0.2">
      <c r="C2913" s="32"/>
      <c r="D2913" s="32"/>
    </row>
    <row r="2914" spans="3:4" x14ac:dyDescent="0.2">
      <c r="C2914" s="32"/>
      <c r="D2914" s="32"/>
    </row>
    <row r="2915" spans="3:4" x14ac:dyDescent="0.2">
      <c r="C2915" s="32"/>
      <c r="D2915" s="32"/>
    </row>
    <row r="2916" spans="3:4" x14ac:dyDescent="0.2">
      <c r="C2916" s="32"/>
      <c r="D2916" s="32"/>
    </row>
    <row r="2917" spans="3:4" x14ac:dyDescent="0.2">
      <c r="C2917" s="32"/>
      <c r="D2917" s="32"/>
    </row>
    <row r="2918" spans="3:4" x14ac:dyDescent="0.2">
      <c r="C2918" s="32"/>
      <c r="D2918" s="32"/>
    </row>
    <row r="2919" spans="3:4" x14ac:dyDescent="0.2">
      <c r="C2919" s="32"/>
      <c r="D2919" s="32"/>
    </row>
    <row r="2920" spans="3:4" x14ac:dyDescent="0.2">
      <c r="C2920" s="32"/>
      <c r="D2920" s="32"/>
    </row>
    <row r="2921" spans="3:4" x14ac:dyDescent="0.2">
      <c r="C2921" s="32"/>
      <c r="D2921" s="32"/>
    </row>
    <row r="2922" spans="3:4" x14ac:dyDescent="0.2">
      <c r="C2922" s="32"/>
      <c r="D2922" s="32"/>
    </row>
    <row r="2923" spans="3:4" x14ac:dyDescent="0.2">
      <c r="C2923" s="32"/>
      <c r="D2923" s="32"/>
    </row>
    <row r="2924" spans="3:4" x14ac:dyDescent="0.2">
      <c r="C2924" s="32"/>
      <c r="D2924" s="32"/>
    </row>
    <row r="2925" spans="3:4" x14ac:dyDescent="0.2">
      <c r="C2925" s="32"/>
      <c r="D2925" s="32"/>
    </row>
    <row r="2926" spans="3:4" x14ac:dyDescent="0.2">
      <c r="C2926" s="32"/>
      <c r="D2926" s="32"/>
    </row>
    <row r="2927" spans="3:4" x14ac:dyDescent="0.2">
      <c r="C2927" s="32"/>
      <c r="D2927" s="32"/>
    </row>
    <row r="2928" spans="3:4" x14ac:dyDescent="0.2">
      <c r="C2928" s="32"/>
      <c r="D2928" s="32"/>
    </row>
    <row r="2929" spans="3:4" x14ac:dyDescent="0.2">
      <c r="C2929" s="32"/>
      <c r="D2929" s="32"/>
    </row>
    <row r="2930" spans="3:4" x14ac:dyDescent="0.2">
      <c r="C2930" s="32"/>
      <c r="D2930" s="32"/>
    </row>
    <row r="2931" spans="3:4" x14ac:dyDescent="0.2">
      <c r="C2931" s="32"/>
      <c r="D2931" s="32"/>
    </row>
    <row r="2932" spans="3:4" x14ac:dyDescent="0.2">
      <c r="C2932" s="32"/>
      <c r="D2932" s="32"/>
    </row>
    <row r="2933" spans="3:4" x14ac:dyDescent="0.2">
      <c r="C2933" s="32"/>
      <c r="D2933" s="32"/>
    </row>
    <row r="2934" spans="3:4" x14ac:dyDescent="0.2">
      <c r="C2934" s="32"/>
      <c r="D2934" s="32"/>
    </row>
    <row r="2935" spans="3:4" x14ac:dyDescent="0.2">
      <c r="C2935" s="32"/>
      <c r="D2935" s="32"/>
    </row>
    <row r="2936" spans="3:4" x14ac:dyDescent="0.2">
      <c r="C2936" s="32"/>
      <c r="D2936" s="32"/>
    </row>
    <row r="2937" spans="3:4" x14ac:dyDescent="0.2">
      <c r="C2937" s="32"/>
      <c r="D2937" s="32"/>
    </row>
    <row r="2938" spans="3:4" x14ac:dyDescent="0.2">
      <c r="C2938" s="32"/>
      <c r="D2938" s="32"/>
    </row>
    <row r="2939" spans="3:4" x14ac:dyDescent="0.2">
      <c r="C2939" s="32"/>
      <c r="D2939" s="32"/>
    </row>
    <row r="2940" spans="3:4" x14ac:dyDescent="0.2">
      <c r="C2940" s="32"/>
      <c r="D2940" s="32"/>
    </row>
    <row r="2941" spans="3:4" x14ac:dyDescent="0.2">
      <c r="C2941" s="32"/>
      <c r="D2941" s="32"/>
    </row>
    <row r="2942" spans="3:4" x14ac:dyDescent="0.2">
      <c r="C2942" s="32"/>
      <c r="D2942" s="32"/>
    </row>
    <row r="2943" spans="3:4" x14ac:dyDescent="0.2">
      <c r="C2943" s="32"/>
      <c r="D2943" s="32"/>
    </row>
    <row r="2944" spans="3:4" x14ac:dyDescent="0.2">
      <c r="C2944" s="32"/>
      <c r="D2944" s="32"/>
    </row>
    <row r="2945" spans="3:4" x14ac:dyDescent="0.2">
      <c r="C2945" s="32"/>
      <c r="D2945" s="32"/>
    </row>
    <row r="2946" spans="3:4" x14ac:dyDescent="0.2">
      <c r="C2946" s="32"/>
      <c r="D2946" s="32"/>
    </row>
    <row r="2947" spans="3:4" x14ac:dyDescent="0.2">
      <c r="C2947" s="32"/>
      <c r="D2947" s="32"/>
    </row>
    <row r="2948" spans="3:4" x14ac:dyDescent="0.2">
      <c r="C2948" s="32"/>
      <c r="D2948" s="32"/>
    </row>
    <row r="2949" spans="3:4" x14ac:dyDescent="0.2">
      <c r="C2949" s="32"/>
      <c r="D2949" s="32"/>
    </row>
    <row r="2950" spans="3:4" x14ac:dyDescent="0.2">
      <c r="C2950" s="32"/>
      <c r="D2950" s="32"/>
    </row>
    <row r="2951" spans="3:4" x14ac:dyDescent="0.2">
      <c r="C2951" s="32"/>
      <c r="D2951" s="32"/>
    </row>
    <row r="2952" spans="3:4" x14ac:dyDescent="0.2">
      <c r="C2952" s="32"/>
      <c r="D2952" s="32"/>
    </row>
    <row r="2953" spans="3:4" x14ac:dyDescent="0.2">
      <c r="C2953" s="32"/>
      <c r="D2953" s="32"/>
    </row>
    <row r="2954" spans="3:4" x14ac:dyDescent="0.2">
      <c r="C2954" s="32"/>
      <c r="D2954" s="32"/>
    </row>
    <row r="2955" spans="3:4" x14ac:dyDescent="0.2">
      <c r="C2955" s="32"/>
      <c r="D2955" s="32"/>
    </row>
    <row r="2956" spans="3:4" x14ac:dyDescent="0.2">
      <c r="C2956" s="32"/>
      <c r="D2956" s="32"/>
    </row>
    <row r="2957" spans="3:4" x14ac:dyDescent="0.2">
      <c r="C2957" s="32"/>
      <c r="D2957" s="32"/>
    </row>
    <row r="2958" spans="3:4" x14ac:dyDescent="0.2">
      <c r="C2958" s="32"/>
      <c r="D2958" s="32"/>
    </row>
    <row r="2959" spans="3:4" x14ac:dyDescent="0.2">
      <c r="C2959" s="32"/>
      <c r="D2959" s="32"/>
    </row>
    <row r="2960" spans="3:4" x14ac:dyDescent="0.2">
      <c r="C2960" s="32"/>
      <c r="D2960" s="32"/>
    </row>
    <row r="2961" spans="3:4" x14ac:dyDescent="0.2">
      <c r="C2961" s="32"/>
      <c r="D2961" s="32"/>
    </row>
    <row r="2962" spans="3:4" x14ac:dyDescent="0.2">
      <c r="C2962" s="32"/>
      <c r="D2962" s="32"/>
    </row>
    <row r="2963" spans="3:4" x14ac:dyDescent="0.2">
      <c r="C2963" s="32"/>
      <c r="D2963" s="32"/>
    </row>
    <row r="2964" spans="3:4" x14ac:dyDescent="0.2">
      <c r="C2964" s="32"/>
      <c r="D2964" s="32"/>
    </row>
    <row r="2965" spans="3:4" x14ac:dyDescent="0.2">
      <c r="C2965" s="32"/>
      <c r="D2965" s="32"/>
    </row>
    <row r="2966" spans="3:4" x14ac:dyDescent="0.2">
      <c r="C2966" s="32"/>
      <c r="D2966" s="32"/>
    </row>
    <row r="2967" spans="3:4" x14ac:dyDescent="0.2">
      <c r="C2967" s="32"/>
      <c r="D2967" s="32"/>
    </row>
    <row r="2968" spans="3:4" x14ac:dyDescent="0.2">
      <c r="C2968" s="32"/>
      <c r="D2968" s="32"/>
    </row>
    <row r="2969" spans="3:4" x14ac:dyDescent="0.2">
      <c r="C2969" s="32"/>
      <c r="D2969" s="32"/>
    </row>
    <row r="2970" spans="3:4" x14ac:dyDescent="0.2">
      <c r="C2970" s="32"/>
      <c r="D2970" s="32"/>
    </row>
    <row r="2971" spans="3:4" x14ac:dyDescent="0.2">
      <c r="C2971" s="32"/>
      <c r="D2971" s="32"/>
    </row>
    <row r="2972" spans="3:4" x14ac:dyDescent="0.2">
      <c r="C2972" s="32"/>
      <c r="D2972" s="32"/>
    </row>
    <row r="2973" spans="3:4" x14ac:dyDescent="0.2">
      <c r="C2973" s="32"/>
      <c r="D2973" s="32"/>
    </row>
    <row r="2974" spans="3:4" x14ac:dyDescent="0.2">
      <c r="C2974" s="32"/>
      <c r="D2974" s="32"/>
    </row>
    <row r="2975" spans="3:4" x14ac:dyDescent="0.2">
      <c r="C2975" s="32"/>
      <c r="D2975" s="32"/>
    </row>
    <row r="2976" spans="3:4" x14ac:dyDescent="0.2">
      <c r="C2976" s="32"/>
      <c r="D2976" s="32"/>
    </row>
    <row r="2977" spans="3:4" x14ac:dyDescent="0.2">
      <c r="C2977" s="32"/>
      <c r="D2977" s="32"/>
    </row>
    <row r="2978" spans="3:4" x14ac:dyDescent="0.2">
      <c r="C2978" s="32"/>
      <c r="D2978" s="32"/>
    </row>
    <row r="2979" spans="3:4" x14ac:dyDescent="0.2">
      <c r="C2979" s="32"/>
      <c r="D2979" s="32"/>
    </row>
    <row r="2980" spans="3:4" x14ac:dyDescent="0.2">
      <c r="C2980" s="32"/>
      <c r="D2980" s="32"/>
    </row>
    <row r="2981" spans="3:4" x14ac:dyDescent="0.2">
      <c r="C2981" s="32"/>
      <c r="D2981" s="32"/>
    </row>
    <row r="2982" spans="3:4" x14ac:dyDescent="0.2">
      <c r="C2982" s="32"/>
      <c r="D2982" s="32"/>
    </row>
    <row r="2983" spans="3:4" x14ac:dyDescent="0.2">
      <c r="C2983" s="32"/>
      <c r="D2983" s="32"/>
    </row>
    <row r="2984" spans="3:4" x14ac:dyDescent="0.2">
      <c r="C2984" s="32"/>
      <c r="D2984" s="32"/>
    </row>
    <row r="2985" spans="3:4" x14ac:dyDescent="0.2">
      <c r="C2985" s="32"/>
      <c r="D2985" s="32"/>
    </row>
    <row r="2986" spans="3:4" x14ac:dyDescent="0.2">
      <c r="C2986" s="32"/>
      <c r="D2986" s="32"/>
    </row>
    <row r="2987" spans="3:4" x14ac:dyDescent="0.2">
      <c r="C2987" s="32"/>
      <c r="D2987" s="32"/>
    </row>
    <row r="2988" spans="3:4" x14ac:dyDescent="0.2">
      <c r="C2988" s="32"/>
      <c r="D2988" s="32"/>
    </row>
    <row r="2989" spans="3:4" x14ac:dyDescent="0.2">
      <c r="C2989" s="32"/>
      <c r="D2989" s="32"/>
    </row>
    <row r="2990" spans="3:4" x14ac:dyDescent="0.2">
      <c r="C2990" s="32"/>
      <c r="D2990" s="32"/>
    </row>
    <row r="2991" spans="3:4" x14ac:dyDescent="0.2">
      <c r="C2991" s="32"/>
      <c r="D2991" s="32"/>
    </row>
    <row r="2992" spans="3:4" x14ac:dyDescent="0.2">
      <c r="C2992" s="32"/>
      <c r="D2992" s="32"/>
    </row>
    <row r="2993" spans="3:4" x14ac:dyDescent="0.2">
      <c r="C2993" s="32"/>
      <c r="D2993" s="32"/>
    </row>
    <row r="2994" spans="3:4" x14ac:dyDescent="0.2">
      <c r="C2994" s="32"/>
      <c r="D2994" s="32"/>
    </row>
    <row r="2995" spans="3:4" x14ac:dyDescent="0.2">
      <c r="C2995" s="32"/>
      <c r="D2995" s="32"/>
    </row>
    <row r="2996" spans="3:4" x14ac:dyDescent="0.2">
      <c r="C2996" s="32"/>
      <c r="D2996" s="32"/>
    </row>
    <row r="2997" spans="3:4" x14ac:dyDescent="0.2">
      <c r="C2997" s="32"/>
      <c r="D2997" s="32"/>
    </row>
    <row r="2998" spans="3:4" x14ac:dyDescent="0.2">
      <c r="C2998" s="32"/>
      <c r="D2998" s="32"/>
    </row>
    <row r="2999" spans="3:4" x14ac:dyDescent="0.2">
      <c r="C2999" s="32"/>
      <c r="D2999" s="32"/>
    </row>
    <row r="3000" spans="3:4" x14ac:dyDescent="0.2">
      <c r="C3000" s="32"/>
      <c r="D3000" s="32"/>
    </row>
    <row r="3001" spans="3:4" x14ac:dyDescent="0.2">
      <c r="C3001" s="32"/>
      <c r="D3001" s="32"/>
    </row>
    <row r="3002" spans="3:4" x14ac:dyDescent="0.2">
      <c r="C3002" s="32"/>
      <c r="D3002" s="32"/>
    </row>
    <row r="3003" spans="3:4" x14ac:dyDescent="0.2">
      <c r="C3003" s="32"/>
      <c r="D3003" s="32"/>
    </row>
    <row r="3004" spans="3:4" x14ac:dyDescent="0.2">
      <c r="C3004" s="32"/>
      <c r="D3004" s="32"/>
    </row>
    <row r="3005" spans="3:4" x14ac:dyDescent="0.2">
      <c r="C3005" s="32"/>
      <c r="D3005" s="32"/>
    </row>
    <row r="3006" spans="3:4" x14ac:dyDescent="0.2">
      <c r="C3006" s="32"/>
      <c r="D3006" s="32"/>
    </row>
    <row r="3007" spans="3:4" x14ac:dyDescent="0.2">
      <c r="C3007" s="32"/>
      <c r="D3007" s="32"/>
    </row>
    <row r="3008" spans="3:4" x14ac:dyDescent="0.2">
      <c r="C3008" s="32"/>
      <c r="D3008" s="32"/>
    </row>
    <row r="3009" spans="3:4" x14ac:dyDescent="0.2">
      <c r="C3009" s="32"/>
      <c r="D3009" s="32"/>
    </row>
    <row r="3010" spans="3:4" x14ac:dyDescent="0.2">
      <c r="C3010" s="32"/>
      <c r="D3010" s="32"/>
    </row>
    <row r="3011" spans="3:4" x14ac:dyDescent="0.2">
      <c r="C3011" s="32"/>
      <c r="D3011" s="32"/>
    </row>
    <row r="3012" spans="3:4" x14ac:dyDescent="0.2">
      <c r="C3012" s="32"/>
      <c r="D3012" s="32"/>
    </row>
    <row r="3013" spans="3:4" x14ac:dyDescent="0.2">
      <c r="C3013" s="32"/>
      <c r="D3013" s="32"/>
    </row>
    <row r="3014" spans="3:4" x14ac:dyDescent="0.2">
      <c r="C3014" s="32"/>
      <c r="D3014" s="32"/>
    </row>
    <row r="3015" spans="3:4" x14ac:dyDescent="0.2">
      <c r="C3015" s="32"/>
      <c r="D3015" s="32"/>
    </row>
    <row r="3016" spans="3:4" x14ac:dyDescent="0.2">
      <c r="C3016" s="32"/>
      <c r="D3016" s="32"/>
    </row>
    <row r="3017" spans="3:4" x14ac:dyDescent="0.2">
      <c r="C3017" s="32"/>
      <c r="D3017" s="32"/>
    </row>
    <row r="3018" spans="3:4" x14ac:dyDescent="0.2">
      <c r="C3018" s="32"/>
      <c r="D3018" s="32"/>
    </row>
    <row r="3019" spans="3:4" x14ac:dyDescent="0.2">
      <c r="C3019" s="32"/>
      <c r="D3019" s="32"/>
    </row>
    <row r="3020" spans="3:4" x14ac:dyDescent="0.2">
      <c r="C3020" s="32"/>
      <c r="D3020" s="32"/>
    </row>
    <row r="3021" spans="3:4" x14ac:dyDescent="0.2">
      <c r="C3021" s="32"/>
      <c r="D3021" s="32"/>
    </row>
    <row r="3022" spans="3:4" x14ac:dyDescent="0.2">
      <c r="C3022" s="32"/>
      <c r="D3022" s="32"/>
    </row>
    <row r="3023" spans="3:4" x14ac:dyDescent="0.2">
      <c r="C3023" s="32"/>
      <c r="D3023" s="32"/>
    </row>
    <row r="3024" spans="3:4" x14ac:dyDescent="0.2">
      <c r="C3024" s="32"/>
      <c r="D3024" s="32"/>
    </row>
    <row r="3025" spans="3:4" x14ac:dyDescent="0.2">
      <c r="C3025" s="32"/>
      <c r="D3025" s="32"/>
    </row>
    <row r="3026" spans="3:4" x14ac:dyDescent="0.2">
      <c r="C3026" s="32"/>
      <c r="D3026" s="32"/>
    </row>
    <row r="3027" spans="3:4" x14ac:dyDescent="0.2">
      <c r="C3027" s="32"/>
      <c r="D3027" s="32"/>
    </row>
    <row r="3028" spans="3:4" x14ac:dyDescent="0.2">
      <c r="C3028" s="32"/>
      <c r="D3028" s="32"/>
    </row>
    <row r="3029" spans="3:4" x14ac:dyDescent="0.2">
      <c r="C3029" s="32"/>
      <c r="D3029" s="32"/>
    </row>
    <row r="3030" spans="3:4" x14ac:dyDescent="0.2">
      <c r="C3030" s="32"/>
      <c r="D3030" s="32"/>
    </row>
    <row r="3031" spans="3:4" x14ac:dyDescent="0.2">
      <c r="C3031" s="32"/>
      <c r="D3031" s="32"/>
    </row>
    <row r="3032" spans="3:4" x14ac:dyDescent="0.2">
      <c r="C3032" s="32"/>
      <c r="D3032" s="32"/>
    </row>
    <row r="3033" spans="3:4" x14ac:dyDescent="0.2">
      <c r="C3033" s="32"/>
      <c r="D3033" s="32"/>
    </row>
    <row r="3034" spans="3:4" x14ac:dyDescent="0.2">
      <c r="C3034" s="32"/>
      <c r="D3034" s="32"/>
    </row>
    <row r="3035" spans="3:4" x14ac:dyDescent="0.2">
      <c r="C3035" s="32"/>
      <c r="D3035" s="32"/>
    </row>
    <row r="3036" spans="3:4" x14ac:dyDescent="0.2">
      <c r="C3036" s="32"/>
      <c r="D3036" s="32"/>
    </row>
    <row r="3037" spans="3:4" x14ac:dyDescent="0.2">
      <c r="C3037" s="32"/>
      <c r="D3037" s="32"/>
    </row>
    <row r="3038" spans="3:4" x14ac:dyDescent="0.2">
      <c r="C3038" s="32"/>
      <c r="D3038" s="32"/>
    </row>
    <row r="3039" spans="3:4" x14ac:dyDescent="0.2">
      <c r="C3039" s="32"/>
      <c r="D3039" s="32"/>
    </row>
    <row r="3040" spans="3:4" x14ac:dyDescent="0.2">
      <c r="C3040" s="32"/>
      <c r="D3040" s="32"/>
    </row>
    <row r="3041" spans="3:4" x14ac:dyDescent="0.2">
      <c r="C3041" s="32"/>
      <c r="D3041" s="32"/>
    </row>
    <row r="3042" spans="3:4" x14ac:dyDescent="0.2">
      <c r="C3042" s="32"/>
      <c r="D3042" s="32"/>
    </row>
    <row r="3043" spans="3:4" x14ac:dyDescent="0.2">
      <c r="C3043" s="32"/>
      <c r="D3043" s="32"/>
    </row>
    <row r="3044" spans="3:4" x14ac:dyDescent="0.2">
      <c r="C3044" s="32"/>
      <c r="D3044" s="32"/>
    </row>
    <row r="3045" spans="3:4" x14ac:dyDescent="0.2">
      <c r="C3045" s="32"/>
      <c r="D3045" s="32"/>
    </row>
    <row r="3046" spans="3:4" x14ac:dyDescent="0.2">
      <c r="C3046" s="32"/>
      <c r="D3046" s="32"/>
    </row>
    <row r="3047" spans="3:4" x14ac:dyDescent="0.2">
      <c r="C3047" s="32"/>
      <c r="D3047" s="32"/>
    </row>
    <row r="3048" spans="3:4" x14ac:dyDescent="0.2">
      <c r="C3048" s="32"/>
      <c r="D3048" s="32"/>
    </row>
    <row r="3049" spans="3:4" x14ac:dyDescent="0.2">
      <c r="C3049" s="32"/>
      <c r="D3049" s="32"/>
    </row>
    <row r="3050" spans="3:4" x14ac:dyDescent="0.2">
      <c r="C3050" s="32"/>
      <c r="D3050" s="32"/>
    </row>
    <row r="3051" spans="3:4" x14ac:dyDescent="0.2">
      <c r="C3051" s="32"/>
      <c r="D3051" s="32"/>
    </row>
    <row r="3052" spans="3:4" x14ac:dyDescent="0.2">
      <c r="C3052" s="32"/>
      <c r="D3052" s="32"/>
    </row>
    <row r="3053" spans="3:4" x14ac:dyDescent="0.2">
      <c r="C3053" s="32"/>
      <c r="D3053" s="32"/>
    </row>
    <row r="3054" spans="3:4" x14ac:dyDescent="0.2">
      <c r="C3054" s="32"/>
      <c r="D3054" s="32"/>
    </row>
    <row r="3055" spans="3:4" x14ac:dyDescent="0.2">
      <c r="C3055" s="32"/>
      <c r="D3055" s="32"/>
    </row>
    <row r="3056" spans="3:4" x14ac:dyDescent="0.2">
      <c r="C3056" s="32"/>
      <c r="D3056" s="32"/>
    </row>
    <row r="3057" spans="3:4" x14ac:dyDescent="0.2">
      <c r="C3057" s="32"/>
      <c r="D3057" s="32"/>
    </row>
    <row r="3058" spans="3:4" x14ac:dyDescent="0.2">
      <c r="C3058" s="32"/>
      <c r="D3058" s="32"/>
    </row>
    <row r="3059" spans="3:4" x14ac:dyDescent="0.2">
      <c r="C3059" s="32"/>
      <c r="D3059" s="32"/>
    </row>
    <row r="3060" spans="3:4" x14ac:dyDescent="0.2">
      <c r="C3060" s="32"/>
      <c r="D3060" s="32"/>
    </row>
    <row r="3061" spans="3:4" x14ac:dyDescent="0.2">
      <c r="C3061" s="32"/>
      <c r="D3061" s="32"/>
    </row>
    <row r="3062" spans="3:4" x14ac:dyDescent="0.2">
      <c r="C3062" s="32"/>
      <c r="D3062" s="32"/>
    </row>
    <row r="3063" spans="3:4" x14ac:dyDescent="0.2">
      <c r="C3063" s="32"/>
      <c r="D3063" s="32"/>
    </row>
    <row r="3064" spans="3:4" x14ac:dyDescent="0.2">
      <c r="C3064" s="32"/>
      <c r="D3064" s="32"/>
    </row>
    <row r="3065" spans="3:4" x14ac:dyDescent="0.2">
      <c r="C3065" s="32"/>
      <c r="D3065" s="32"/>
    </row>
    <row r="3066" spans="3:4" x14ac:dyDescent="0.2">
      <c r="C3066" s="32"/>
      <c r="D3066" s="32"/>
    </row>
    <row r="3067" spans="3:4" x14ac:dyDescent="0.2">
      <c r="C3067" s="32"/>
      <c r="D3067" s="32"/>
    </row>
    <row r="3068" spans="3:4" x14ac:dyDescent="0.2">
      <c r="C3068" s="32"/>
      <c r="D3068" s="32"/>
    </row>
    <row r="3069" spans="3:4" x14ac:dyDescent="0.2">
      <c r="C3069" s="32"/>
      <c r="D3069" s="32"/>
    </row>
    <row r="3070" spans="3:4" x14ac:dyDescent="0.2">
      <c r="C3070" s="32"/>
      <c r="D3070" s="32"/>
    </row>
    <row r="3071" spans="3:4" x14ac:dyDescent="0.2">
      <c r="C3071" s="32"/>
      <c r="D3071" s="32"/>
    </row>
    <row r="3072" spans="3:4" x14ac:dyDescent="0.2">
      <c r="C3072" s="32"/>
      <c r="D3072" s="32"/>
    </row>
    <row r="3073" spans="3:4" x14ac:dyDescent="0.2">
      <c r="C3073" s="32"/>
      <c r="D3073" s="32"/>
    </row>
    <row r="3074" spans="3:4" x14ac:dyDescent="0.2">
      <c r="C3074" s="32"/>
      <c r="D3074" s="32"/>
    </row>
    <row r="3075" spans="3:4" x14ac:dyDescent="0.2">
      <c r="C3075" s="32"/>
      <c r="D3075" s="32"/>
    </row>
    <row r="3076" spans="3:4" x14ac:dyDescent="0.2">
      <c r="C3076" s="32"/>
      <c r="D3076" s="32"/>
    </row>
    <row r="3077" spans="3:4" x14ac:dyDescent="0.2">
      <c r="C3077" s="32"/>
      <c r="D3077" s="32"/>
    </row>
    <row r="3078" spans="3:4" x14ac:dyDescent="0.2">
      <c r="C3078" s="32"/>
      <c r="D3078" s="32"/>
    </row>
    <row r="3079" spans="3:4" x14ac:dyDescent="0.2">
      <c r="C3079" s="32"/>
      <c r="D3079" s="32"/>
    </row>
    <row r="3080" spans="3:4" x14ac:dyDescent="0.2">
      <c r="C3080" s="32"/>
      <c r="D3080" s="32"/>
    </row>
    <row r="3081" spans="3:4" x14ac:dyDescent="0.2">
      <c r="C3081" s="32"/>
      <c r="D3081" s="32"/>
    </row>
    <row r="3082" spans="3:4" x14ac:dyDescent="0.2">
      <c r="C3082" s="32"/>
      <c r="D3082" s="32"/>
    </row>
    <row r="3083" spans="3:4" x14ac:dyDescent="0.2">
      <c r="C3083" s="32"/>
      <c r="D3083" s="32"/>
    </row>
    <row r="3084" spans="3:4" x14ac:dyDescent="0.2">
      <c r="C3084" s="32"/>
      <c r="D3084" s="32"/>
    </row>
    <row r="3085" spans="3:4" x14ac:dyDescent="0.2">
      <c r="C3085" s="32"/>
      <c r="D3085" s="32"/>
    </row>
    <row r="3086" spans="3:4" x14ac:dyDescent="0.2">
      <c r="C3086" s="32"/>
      <c r="D3086" s="32"/>
    </row>
    <row r="3087" spans="3:4" x14ac:dyDescent="0.2">
      <c r="C3087" s="32"/>
      <c r="D3087" s="32"/>
    </row>
    <row r="3088" spans="3:4" x14ac:dyDescent="0.2">
      <c r="C3088" s="32"/>
      <c r="D3088" s="32"/>
    </row>
    <row r="3089" spans="3:4" x14ac:dyDescent="0.2">
      <c r="C3089" s="32"/>
      <c r="D3089" s="32"/>
    </row>
    <row r="3090" spans="3:4" x14ac:dyDescent="0.2">
      <c r="C3090" s="32"/>
      <c r="D3090" s="32"/>
    </row>
    <row r="3091" spans="3:4" x14ac:dyDescent="0.2">
      <c r="C3091" s="32"/>
      <c r="D3091" s="32"/>
    </row>
    <row r="3092" spans="3:4" x14ac:dyDescent="0.2">
      <c r="C3092" s="32"/>
      <c r="D3092" s="32"/>
    </row>
    <row r="3093" spans="3:4" x14ac:dyDescent="0.2">
      <c r="C3093" s="32"/>
      <c r="D3093" s="32"/>
    </row>
    <row r="3094" spans="3:4" x14ac:dyDescent="0.2">
      <c r="C3094" s="32"/>
      <c r="D3094" s="32"/>
    </row>
    <row r="3095" spans="3:4" x14ac:dyDescent="0.2">
      <c r="C3095" s="32"/>
      <c r="D3095" s="32"/>
    </row>
    <row r="3096" spans="3:4" x14ac:dyDescent="0.2">
      <c r="C3096" s="32"/>
      <c r="D3096" s="32"/>
    </row>
    <row r="3097" spans="3:4" x14ac:dyDescent="0.2">
      <c r="C3097" s="32"/>
      <c r="D3097" s="32"/>
    </row>
    <row r="3098" spans="3:4" x14ac:dyDescent="0.2">
      <c r="C3098" s="32"/>
      <c r="D3098" s="32"/>
    </row>
    <row r="3099" spans="3:4" x14ac:dyDescent="0.2">
      <c r="C3099" s="32"/>
      <c r="D3099" s="32"/>
    </row>
    <row r="3100" spans="3:4" x14ac:dyDescent="0.2">
      <c r="C3100" s="32"/>
      <c r="D3100" s="32"/>
    </row>
    <row r="3101" spans="3:4" x14ac:dyDescent="0.2">
      <c r="C3101" s="32"/>
      <c r="D3101" s="32"/>
    </row>
    <row r="3102" spans="3:4" x14ac:dyDescent="0.2">
      <c r="C3102" s="32"/>
      <c r="D3102" s="32"/>
    </row>
    <row r="3103" spans="3:4" x14ac:dyDescent="0.2">
      <c r="C3103" s="32"/>
      <c r="D3103" s="32"/>
    </row>
    <row r="3104" spans="3:4" x14ac:dyDescent="0.2">
      <c r="C3104" s="32"/>
      <c r="D3104" s="32"/>
    </row>
    <row r="3105" spans="3:4" x14ac:dyDescent="0.2">
      <c r="C3105" s="32"/>
      <c r="D3105" s="32"/>
    </row>
    <row r="3106" spans="3:4" x14ac:dyDescent="0.2">
      <c r="C3106" s="32"/>
      <c r="D3106" s="32"/>
    </row>
    <row r="3107" spans="3:4" x14ac:dyDescent="0.2">
      <c r="C3107" s="32"/>
      <c r="D3107" s="32"/>
    </row>
    <row r="3108" spans="3:4" x14ac:dyDescent="0.2">
      <c r="C3108" s="32"/>
      <c r="D3108" s="32"/>
    </row>
    <row r="3109" spans="3:4" x14ac:dyDescent="0.2">
      <c r="C3109" s="32"/>
      <c r="D3109" s="32"/>
    </row>
    <row r="3110" spans="3:4" x14ac:dyDescent="0.2">
      <c r="C3110" s="32"/>
      <c r="D3110" s="32"/>
    </row>
    <row r="3111" spans="3:4" x14ac:dyDescent="0.2">
      <c r="C3111" s="32"/>
      <c r="D3111" s="32"/>
    </row>
    <row r="3112" spans="3:4" x14ac:dyDescent="0.2">
      <c r="C3112" s="32"/>
      <c r="D3112" s="32"/>
    </row>
    <row r="3113" spans="3:4" x14ac:dyDescent="0.2">
      <c r="C3113" s="32"/>
      <c r="D3113" s="32"/>
    </row>
    <row r="3114" spans="3:4" x14ac:dyDescent="0.2">
      <c r="C3114" s="32"/>
      <c r="D3114" s="32"/>
    </row>
    <row r="3115" spans="3:4" x14ac:dyDescent="0.2">
      <c r="C3115" s="32"/>
      <c r="D3115" s="32"/>
    </row>
    <row r="3116" spans="3:4" x14ac:dyDescent="0.2">
      <c r="C3116" s="32"/>
      <c r="D3116" s="32"/>
    </row>
    <row r="3117" spans="3:4" x14ac:dyDescent="0.2">
      <c r="C3117" s="32"/>
      <c r="D3117" s="32"/>
    </row>
    <row r="3118" spans="3:4" x14ac:dyDescent="0.2">
      <c r="C3118" s="32"/>
      <c r="D3118" s="32"/>
    </row>
    <row r="3119" spans="3:4" x14ac:dyDescent="0.2">
      <c r="C3119" s="32"/>
      <c r="D3119" s="32"/>
    </row>
    <row r="3120" spans="3:4" x14ac:dyDescent="0.2">
      <c r="C3120" s="32"/>
      <c r="D3120" s="32"/>
    </row>
    <row r="3121" spans="3:4" x14ac:dyDescent="0.2">
      <c r="C3121" s="32"/>
      <c r="D3121" s="32"/>
    </row>
    <row r="3122" spans="3:4" x14ac:dyDescent="0.2">
      <c r="C3122" s="32"/>
      <c r="D3122" s="32"/>
    </row>
    <row r="3123" spans="3:4" x14ac:dyDescent="0.2">
      <c r="C3123" s="32"/>
      <c r="D3123" s="32"/>
    </row>
    <row r="3124" spans="3:4" x14ac:dyDescent="0.2">
      <c r="C3124" s="32"/>
      <c r="D3124" s="32"/>
    </row>
    <row r="3125" spans="3:4" x14ac:dyDescent="0.2">
      <c r="C3125" s="32"/>
      <c r="D3125" s="32"/>
    </row>
    <row r="3126" spans="3:4" x14ac:dyDescent="0.2">
      <c r="C3126" s="32"/>
      <c r="D3126" s="32"/>
    </row>
    <row r="3127" spans="3:4" x14ac:dyDescent="0.2">
      <c r="C3127" s="32"/>
      <c r="D3127" s="32"/>
    </row>
    <row r="3128" spans="3:4" x14ac:dyDescent="0.2">
      <c r="C3128" s="32"/>
      <c r="D3128" s="32"/>
    </row>
    <row r="3129" spans="3:4" x14ac:dyDescent="0.2">
      <c r="C3129" s="32"/>
      <c r="D3129" s="32"/>
    </row>
    <row r="3130" spans="3:4" x14ac:dyDescent="0.2">
      <c r="C3130" s="32"/>
      <c r="D3130" s="32"/>
    </row>
    <row r="3131" spans="3:4" x14ac:dyDescent="0.2">
      <c r="C3131" s="32"/>
      <c r="D3131" s="32"/>
    </row>
    <row r="3132" spans="3:4" x14ac:dyDescent="0.2">
      <c r="C3132" s="32"/>
      <c r="D3132" s="32"/>
    </row>
    <row r="3133" spans="3:4" x14ac:dyDescent="0.2">
      <c r="C3133" s="32"/>
      <c r="D3133" s="32"/>
    </row>
    <row r="3134" spans="3:4" x14ac:dyDescent="0.2">
      <c r="C3134" s="32"/>
      <c r="D3134" s="32"/>
    </row>
    <row r="3135" spans="3:4" x14ac:dyDescent="0.2">
      <c r="C3135" s="32"/>
      <c r="D3135" s="32"/>
    </row>
    <row r="3136" spans="3:4" x14ac:dyDescent="0.2">
      <c r="C3136" s="32"/>
      <c r="D3136" s="32"/>
    </row>
    <row r="3137" spans="3:4" x14ac:dyDescent="0.2">
      <c r="C3137" s="32"/>
      <c r="D3137" s="32"/>
    </row>
    <row r="3138" spans="3:4" x14ac:dyDescent="0.2">
      <c r="C3138" s="32"/>
      <c r="D3138" s="32"/>
    </row>
    <row r="3139" spans="3:4" x14ac:dyDescent="0.2">
      <c r="C3139" s="32"/>
      <c r="D3139" s="32"/>
    </row>
    <row r="3140" spans="3:4" x14ac:dyDescent="0.2">
      <c r="C3140" s="32"/>
      <c r="D3140" s="32"/>
    </row>
    <row r="3141" spans="3:4" x14ac:dyDescent="0.2">
      <c r="C3141" s="32"/>
      <c r="D3141" s="32"/>
    </row>
    <row r="3142" spans="3:4" x14ac:dyDescent="0.2">
      <c r="C3142" s="32"/>
      <c r="D3142" s="32"/>
    </row>
    <row r="3143" spans="3:4" x14ac:dyDescent="0.2">
      <c r="C3143" s="32"/>
      <c r="D3143" s="32"/>
    </row>
    <row r="3144" spans="3:4" x14ac:dyDescent="0.2">
      <c r="C3144" s="32"/>
      <c r="D3144" s="32"/>
    </row>
    <row r="3145" spans="3:4" x14ac:dyDescent="0.2">
      <c r="C3145" s="32"/>
      <c r="D3145" s="32"/>
    </row>
    <row r="3146" spans="3:4" x14ac:dyDescent="0.2">
      <c r="C3146" s="32"/>
      <c r="D3146" s="32"/>
    </row>
    <row r="3147" spans="3:4" x14ac:dyDescent="0.2">
      <c r="C3147" s="32"/>
      <c r="D3147" s="32"/>
    </row>
    <row r="3148" spans="3:4" x14ac:dyDescent="0.2">
      <c r="C3148" s="32"/>
      <c r="D3148" s="32"/>
    </row>
    <row r="3149" spans="3:4" x14ac:dyDescent="0.2">
      <c r="C3149" s="32"/>
      <c r="D3149" s="32"/>
    </row>
    <row r="3150" spans="3:4" x14ac:dyDescent="0.2">
      <c r="C3150" s="32"/>
      <c r="D3150" s="32"/>
    </row>
    <row r="3151" spans="3:4" x14ac:dyDescent="0.2">
      <c r="C3151" s="32"/>
      <c r="D3151" s="32"/>
    </row>
    <row r="3152" spans="3:4" x14ac:dyDescent="0.2">
      <c r="C3152" s="32"/>
      <c r="D3152" s="32"/>
    </row>
    <row r="3153" spans="3:4" x14ac:dyDescent="0.2">
      <c r="C3153" s="32"/>
      <c r="D3153" s="32"/>
    </row>
    <row r="3154" spans="3:4" x14ac:dyDescent="0.2">
      <c r="C3154" s="32"/>
      <c r="D3154" s="32"/>
    </row>
    <row r="3155" spans="3:4" x14ac:dyDescent="0.2">
      <c r="C3155" s="32"/>
      <c r="D3155" s="32"/>
    </row>
    <row r="3156" spans="3:4" x14ac:dyDescent="0.2">
      <c r="C3156" s="32"/>
      <c r="D3156" s="32"/>
    </row>
    <row r="3157" spans="3:4" x14ac:dyDescent="0.2">
      <c r="C3157" s="32"/>
      <c r="D3157" s="32"/>
    </row>
    <row r="3158" spans="3:4" x14ac:dyDescent="0.2">
      <c r="C3158" s="32"/>
      <c r="D3158" s="32"/>
    </row>
    <row r="3159" spans="3:4" x14ac:dyDescent="0.2">
      <c r="C3159" s="32"/>
      <c r="D3159" s="32"/>
    </row>
    <row r="3160" spans="3:4" x14ac:dyDescent="0.2">
      <c r="C3160" s="32"/>
      <c r="D3160" s="32"/>
    </row>
    <row r="3161" spans="3:4" x14ac:dyDescent="0.2">
      <c r="C3161" s="32"/>
      <c r="D3161" s="32"/>
    </row>
    <row r="3162" spans="3:4" x14ac:dyDescent="0.2">
      <c r="C3162" s="32"/>
      <c r="D3162" s="32"/>
    </row>
    <row r="3163" spans="3:4" x14ac:dyDescent="0.2">
      <c r="C3163" s="32"/>
      <c r="D3163" s="32"/>
    </row>
    <row r="3164" spans="3:4" x14ac:dyDescent="0.2">
      <c r="C3164" s="32"/>
      <c r="D3164" s="32"/>
    </row>
    <row r="3165" spans="3:4" x14ac:dyDescent="0.2">
      <c r="C3165" s="32"/>
      <c r="D3165" s="32"/>
    </row>
    <row r="3166" spans="3:4" x14ac:dyDescent="0.2">
      <c r="C3166" s="32"/>
      <c r="D3166" s="32"/>
    </row>
    <row r="3167" spans="3:4" x14ac:dyDescent="0.2">
      <c r="C3167" s="32"/>
      <c r="D3167" s="32"/>
    </row>
    <row r="3168" spans="3:4" x14ac:dyDescent="0.2">
      <c r="C3168" s="32"/>
      <c r="D3168" s="32"/>
    </row>
    <row r="3169" spans="3:4" x14ac:dyDescent="0.2">
      <c r="C3169" s="32"/>
      <c r="D3169" s="32"/>
    </row>
    <row r="3170" spans="3:4" x14ac:dyDescent="0.2">
      <c r="C3170" s="32"/>
      <c r="D3170" s="32"/>
    </row>
    <row r="3171" spans="3:4" x14ac:dyDescent="0.2">
      <c r="C3171" s="32"/>
      <c r="D3171" s="32"/>
    </row>
    <row r="3172" spans="3:4" x14ac:dyDescent="0.2">
      <c r="C3172" s="32"/>
      <c r="D3172" s="32"/>
    </row>
    <row r="3173" spans="3:4" x14ac:dyDescent="0.2">
      <c r="C3173" s="32"/>
      <c r="D3173" s="32"/>
    </row>
    <row r="3174" spans="3:4" x14ac:dyDescent="0.2">
      <c r="C3174" s="32"/>
      <c r="D3174" s="32"/>
    </row>
    <row r="3175" spans="3:4" x14ac:dyDescent="0.2">
      <c r="C3175" s="32"/>
      <c r="D3175" s="32"/>
    </row>
    <row r="3176" spans="3:4" x14ac:dyDescent="0.2">
      <c r="C3176" s="32"/>
      <c r="D3176" s="32"/>
    </row>
    <row r="3177" spans="3:4" x14ac:dyDescent="0.2">
      <c r="C3177" s="32"/>
      <c r="D3177" s="32"/>
    </row>
    <row r="3178" spans="3:4" x14ac:dyDescent="0.2">
      <c r="C3178" s="32"/>
      <c r="D3178" s="32"/>
    </row>
    <row r="3179" spans="3:4" x14ac:dyDescent="0.2">
      <c r="C3179" s="32"/>
      <c r="D3179" s="32"/>
    </row>
    <row r="3180" spans="3:4" x14ac:dyDescent="0.2">
      <c r="C3180" s="32"/>
      <c r="D3180" s="32"/>
    </row>
    <row r="3181" spans="3:4" x14ac:dyDescent="0.2">
      <c r="C3181" s="32"/>
      <c r="D3181" s="32"/>
    </row>
    <row r="3182" spans="3:4" x14ac:dyDescent="0.2">
      <c r="C3182" s="32"/>
      <c r="D3182" s="32"/>
    </row>
    <row r="3183" spans="3:4" x14ac:dyDescent="0.2">
      <c r="C3183" s="32"/>
      <c r="D3183" s="32"/>
    </row>
    <row r="3184" spans="3:4" x14ac:dyDescent="0.2">
      <c r="C3184" s="32"/>
      <c r="D3184" s="32"/>
    </row>
    <row r="3185" spans="3:4" x14ac:dyDescent="0.2">
      <c r="C3185" s="32"/>
      <c r="D3185" s="32"/>
    </row>
    <row r="3186" spans="3:4" x14ac:dyDescent="0.2">
      <c r="C3186" s="32"/>
      <c r="D3186" s="32"/>
    </row>
    <row r="3187" spans="3:4" x14ac:dyDescent="0.2">
      <c r="C3187" s="32"/>
      <c r="D3187" s="32"/>
    </row>
    <row r="3188" spans="3:4" x14ac:dyDescent="0.2">
      <c r="C3188" s="32"/>
      <c r="D3188" s="32"/>
    </row>
    <row r="3189" spans="3:4" x14ac:dyDescent="0.2">
      <c r="C3189" s="32"/>
      <c r="D3189" s="32"/>
    </row>
    <row r="3190" spans="3:4" x14ac:dyDescent="0.2">
      <c r="C3190" s="32"/>
      <c r="D3190" s="32"/>
    </row>
    <row r="3191" spans="3:4" x14ac:dyDescent="0.2">
      <c r="C3191" s="32"/>
      <c r="D3191" s="32"/>
    </row>
    <row r="3192" spans="3:4" x14ac:dyDescent="0.2">
      <c r="C3192" s="32"/>
      <c r="D3192" s="32"/>
    </row>
    <row r="3193" spans="3:4" x14ac:dyDescent="0.2">
      <c r="C3193" s="32"/>
      <c r="D3193" s="32"/>
    </row>
    <row r="3194" spans="3:4" x14ac:dyDescent="0.2">
      <c r="C3194" s="32"/>
      <c r="D3194" s="32"/>
    </row>
    <row r="3195" spans="3:4" x14ac:dyDescent="0.2">
      <c r="C3195" s="32"/>
      <c r="D3195" s="32"/>
    </row>
    <row r="3196" spans="3:4" x14ac:dyDescent="0.2">
      <c r="C3196" s="32"/>
      <c r="D3196" s="32"/>
    </row>
    <row r="3197" spans="3:4" x14ac:dyDescent="0.2">
      <c r="C3197" s="32"/>
      <c r="D3197" s="32"/>
    </row>
    <row r="3198" spans="3:4" x14ac:dyDescent="0.2">
      <c r="C3198" s="32"/>
      <c r="D3198" s="32"/>
    </row>
    <row r="3199" spans="3:4" x14ac:dyDescent="0.2">
      <c r="C3199" s="32"/>
      <c r="D3199" s="32"/>
    </row>
    <row r="3200" spans="3:4" x14ac:dyDescent="0.2">
      <c r="C3200" s="32"/>
      <c r="D3200" s="32"/>
    </row>
    <row r="3201" spans="3:4" x14ac:dyDescent="0.2">
      <c r="C3201" s="32"/>
      <c r="D3201" s="32"/>
    </row>
    <row r="3202" spans="3:4" x14ac:dyDescent="0.2">
      <c r="C3202" s="32"/>
      <c r="D3202" s="32"/>
    </row>
    <row r="3203" spans="3:4" x14ac:dyDescent="0.2">
      <c r="C3203" s="32"/>
      <c r="D3203" s="32"/>
    </row>
    <row r="3204" spans="3:4" x14ac:dyDescent="0.2">
      <c r="C3204" s="32"/>
      <c r="D3204" s="32"/>
    </row>
    <row r="3205" spans="3:4" x14ac:dyDescent="0.2">
      <c r="C3205" s="32"/>
      <c r="D3205" s="32"/>
    </row>
    <row r="3206" spans="3:4" x14ac:dyDescent="0.2">
      <c r="C3206" s="32"/>
      <c r="D3206" s="32"/>
    </row>
    <row r="3207" spans="3:4" x14ac:dyDescent="0.2">
      <c r="C3207" s="32"/>
      <c r="D3207" s="32"/>
    </row>
    <row r="3208" spans="3:4" x14ac:dyDescent="0.2">
      <c r="C3208" s="32"/>
      <c r="D3208" s="32"/>
    </row>
    <row r="3209" spans="3:4" x14ac:dyDescent="0.2">
      <c r="C3209" s="32"/>
      <c r="D3209" s="32"/>
    </row>
    <row r="3210" spans="3:4" x14ac:dyDescent="0.2">
      <c r="C3210" s="32"/>
      <c r="D3210" s="32"/>
    </row>
    <row r="3211" spans="3:4" x14ac:dyDescent="0.2">
      <c r="C3211" s="32"/>
      <c r="D3211" s="32"/>
    </row>
    <row r="3212" spans="3:4" x14ac:dyDescent="0.2">
      <c r="C3212" s="32"/>
      <c r="D3212" s="32"/>
    </row>
    <row r="3213" spans="3:4" x14ac:dyDescent="0.2">
      <c r="C3213" s="32"/>
      <c r="D3213" s="32"/>
    </row>
    <row r="3214" spans="3:4" x14ac:dyDescent="0.2">
      <c r="C3214" s="32"/>
      <c r="D3214" s="32"/>
    </row>
    <row r="3215" spans="3:4" x14ac:dyDescent="0.2">
      <c r="C3215" s="32"/>
      <c r="D3215" s="32"/>
    </row>
    <row r="3216" spans="3:4" x14ac:dyDescent="0.2">
      <c r="C3216" s="32"/>
      <c r="D3216" s="32"/>
    </row>
    <row r="3217" spans="3:4" x14ac:dyDescent="0.2">
      <c r="C3217" s="32"/>
      <c r="D3217" s="32"/>
    </row>
    <row r="3218" spans="3:4" x14ac:dyDescent="0.2">
      <c r="C3218" s="32"/>
      <c r="D3218" s="32"/>
    </row>
    <row r="3219" spans="3:4" x14ac:dyDescent="0.2">
      <c r="C3219" s="32"/>
      <c r="D3219" s="32"/>
    </row>
    <row r="3220" spans="3:4" x14ac:dyDescent="0.2">
      <c r="C3220" s="32"/>
      <c r="D3220" s="32"/>
    </row>
    <row r="3221" spans="3:4" x14ac:dyDescent="0.2">
      <c r="C3221" s="32"/>
      <c r="D3221" s="32"/>
    </row>
    <row r="3222" spans="3:4" x14ac:dyDescent="0.2">
      <c r="C3222" s="32"/>
      <c r="D3222" s="32"/>
    </row>
    <row r="3223" spans="3:4" x14ac:dyDescent="0.2">
      <c r="C3223" s="32"/>
      <c r="D3223" s="32"/>
    </row>
    <row r="3224" spans="3:4" x14ac:dyDescent="0.2">
      <c r="C3224" s="32"/>
      <c r="D3224" s="32"/>
    </row>
    <row r="3225" spans="3:4" x14ac:dyDescent="0.2">
      <c r="C3225" s="32"/>
      <c r="D3225" s="32"/>
    </row>
    <row r="3226" spans="3:4" x14ac:dyDescent="0.2">
      <c r="C3226" s="32"/>
      <c r="D3226" s="32"/>
    </row>
    <row r="3227" spans="3:4" x14ac:dyDescent="0.2">
      <c r="C3227" s="32"/>
      <c r="D3227" s="32"/>
    </row>
    <row r="3228" spans="3:4" x14ac:dyDescent="0.2">
      <c r="C3228" s="32"/>
      <c r="D3228" s="32"/>
    </row>
    <row r="3229" spans="3:4" x14ac:dyDescent="0.2">
      <c r="C3229" s="32"/>
      <c r="D3229" s="32"/>
    </row>
    <row r="3230" spans="3:4" x14ac:dyDescent="0.2">
      <c r="C3230" s="32"/>
      <c r="D3230" s="32"/>
    </row>
    <row r="3231" spans="3:4" x14ac:dyDescent="0.2">
      <c r="C3231" s="32"/>
      <c r="D3231" s="32"/>
    </row>
    <row r="3232" spans="3:4" x14ac:dyDescent="0.2">
      <c r="C3232" s="32"/>
      <c r="D3232" s="32"/>
    </row>
    <row r="3233" spans="3:4" x14ac:dyDescent="0.2">
      <c r="C3233" s="32"/>
      <c r="D3233" s="32"/>
    </row>
    <row r="3234" spans="3:4" x14ac:dyDescent="0.2">
      <c r="C3234" s="32"/>
      <c r="D3234" s="32"/>
    </row>
    <row r="3235" spans="3:4" x14ac:dyDescent="0.2">
      <c r="C3235" s="32"/>
      <c r="D3235" s="32"/>
    </row>
    <row r="3236" spans="3:4" x14ac:dyDescent="0.2">
      <c r="C3236" s="32"/>
      <c r="D3236" s="32"/>
    </row>
    <row r="3237" spans="3:4" x14ac:dyDescent="0.2">
      <c r="C3237" s="32"/>
      <c r="D3237" s="32"/>
    </row>
    <row r="3238" spans="3:4" x14ac:dyDescent="0.2">
      <c r="C3238" s="32"/>
      <c r="D3238" s="32"/>
    </row>
    <row r="3239" spans="3:4" x14ac:dyDescent="0.2">
      <c r="C3239" s="32"/>
      <c r="D3239" s="32"/>
    </row>
    <row r="3240" spans="3:4" x14ac:dyDescent="0.2">
      <c r="C3240" s="32"/>
      <c r="D3240" s="32"/>
    </row>
    <row r="3241" spans="3:4" x14ac:dyDescent="0.2">
      <c r="C3241" s="32"/>
      <c r="D3241" s="32"/>
    </row>
    <row r="3242" spans="3:4" x14ac:dyDescent="0.2">
      <c r="C3242" s="32"/>
      <c r="D3242" s="32"/>
    </row>
    <row r="3243" spans="3:4" x14ac:dyDescent="0.2">
      <c r="C3243" s="32"/>
      <c r="D3243" s="32"/>
    </row>
    <row r="3244" spans="3:4" x14ac:dyDescent="0.2">
      <c r="C3244" s="32"/>
      <c r="D3244" s="32"/>
    </row>
    <row r="3245" spans="3:4" x14ac:dyDescent="0.2">
      <c r="C3245" s="32"/>
      <c r="D3245" s="32"/>
    </row>
    <row r="3246" spans="3:4" x14ac:dyDescent="0.2">
      <c r="C3246" s="32"/>
      <c r="D3246" s="32"/>
    </row>
    <row r="3247" spans="3:4" x14ac:dyDescent="0.2">
      <c r="C3247" s="32"/>
      <c r="D3247" s="32"/>
    </row>
    <row r="3248" spans="3:4" x14ac:dyDescent="0.2">
      <c r="C3248" s="32"/>
      <c r="D3248" s="32"/>
    </row>
    <row r="3249" spans="3:4" x14ac:dyDescent="0.2">
      <c r="C3249" s="32"/>
      <c r="D3249" s="32"/>
    </row>
    <row r="3250" spans="3:4" x14ac:dyDescent="0.2">
      <c r="C3250" s="32"/>
      <c r="D3250" s="32"/>
    </row>
    <row r="3251" spans="3:4" x14ac:dyDescent="0.2">
      <c r="C3251" s="32"/>
      <c r="D3251" s="32"/>
    </row>
    <row r="3252" spans="3:4" x14ac:dyDescent="0.2">
      <c r="C3252" s="32"/>
      <c r="D3252" s="32"/>
    </row>
    <row r="3253" spans="3:4" x14ac:dyDescent="0.2">
      <c r="C3253" s="32"/>
      <c r="D3253" s="32"/>
    </row>
    <row r="3254" spans="3:4" x14ac:dyDescent="0.2">
      <c r="C3254" s="32"/>
      <c r="D3254" s="32"/>
    </row>
    <row r="3255" spans="3:4" x14ac:dyDescent="0.2">
      <c r="C3255" s="32"/>
      <c r="D3255" s="32"/>
    </row>
    <row r="3256" spans="3:4" x14ac:dyDescent="0.2">
      <c r="C3256" s="32"/>
      <c r="D3256" s="32"/>
    </row>
    <row r="3257" spans="3:4" x14ac:dyDescent="0.2">
      <c r="C3257" s="32"/>
      <c r="D3257" s="32"/>
    </row>
    <row r="3258" spans="3:4" x14ac:dyDescent="0.2">
      <c r="C3258" s="32"/>
      <c r="D3258" s="32"/>
    </row>
    <row r="3259" spans="3:4" x14ac:dyDescent="0.2">
      <c r="C3259" s="32"/>
      <c r="D3259" s="32"/>
    </row>
    <row r="3260" spans="3:4" x14ac:dyDescent="0.2">
      <c r="C3260" s="32"/>
      <c r="D3260" s="32"/>
    </row>
    <row r="3261" spans="3:4" x14ac:dyDescent="0.2">
      <c r="C3261" s="32"/>
      <c r="D3261" s="32"/>
    </row>
    <row r="3262" spans="3:4" x14ac:dyDescent="0.2">
      <c r="C3262" s="32"/>
      <c r="D3262" s="32"/>
    </row>
    <row r="3263" spans="3:4" x14ac:dyDescent="0.2">
      <c r="C3263" s="32"/>
      <c r="D3263" s="32"/>
    </row>
    <row r="3264" spans="3:4" x14ac:dyDescent="0.2">
      <c r="C3264" s="32"/>
      <c r="D3264" s="32"/>
    </row>
    <row r="3265" spans="3:4" x14ac:dyDescent="0.2">
      <c r="C3265" s="32"/>
      <c r="D3265" s="32"/>
    </row>
    <row r="3266" spans="3:4" x14ac:dyDescent="0.2">
      <c r="C3266" s="32"/>
      <c r="D3266" s="32"/>
    </row>
    <row r="3267" spans="3:4" x14ac:dyDescent="0.2">
      <c r="C3267" s="32"/>
      <c r="D3267" s="32"/>
    </row>
    <row r="3268" spans="3:4" x14ac:dyDescent="0.2">
      <c r="C3268" s="32"/>
      <c r="D3268" s="32"/>
    </row>
    <row r="3269" spans="3:4" x14ac:dyDescent="0.2">
      <c r="C3269" s="32"/>
      <c r="D3269" s="32"/>
    </row>
    <row r="3270" spans="3:4" x14ac:dyDescent="0.2">
      <c r="C3270" s="32"/>
      <c r="D3270" s="32"/>
    </row>
    <row r="3271" spans="3:4" x14ac:dyDescent="0.2">
      <c r="C3271" s="32"/>
      <c r="D3271" s="32"/>
    </row>
    <row r="3272" spans="3:4" x14ac:dyDescent="0.2">
      <c r="C3272" s="32"/>
      <c r="D3272" s="32"/>
    </row>
    <row r="3273" spans="3:4" x14ac:dyDescent="0.2">
      <c r="C3273" s="32"/>
      <c r="D3273" s="32"/>
    </row>
    <row r="3274" spans="3:4" x14ac:dyDescent="0.2">
      <c r="C3274" s="32"/>
      <c r="D3274" s="32"/>
    </row>
    <row r="3275" spans="3:4" x14ac:dyDescent="0.2">
      <c r="C3275" s="32"/>
      <c r="D3275" s="32"/>
    </row>
    <row r="3276" spans="3:4" x14ac:dyDescent="0.2">
      <c r="C3276" s="32"/>
      <c r="D3276" s="32"/>
    </row>
    <row r="3277" spans="3:4" x14ac:dyDescent="0.2">
      <c r="C3277" s="32"/>
      <c r="D3277" s="32"/>
    </row>
    <row r="3278" spans="3:4" x14ac:dyDescent="0.2">
      <c r="C3278" s="32"/>
      <c r="D3278" s="32"/>
    </row>
    <row r="3279" spans="3:4" x14ac:dyDescent="0.2">
      <c r="C3279" s="32"/>
      <c r="D3279" s="32"/>
    </row>
    <row r="3280" spans="3:4" x14ac:dyDescent="0.2">
      <c r="C3280" s="32"/>
      <c r="D3280" s="32"/>
    </row>
    <row r="3281" spans="3:4" x14ac:dyDescent="0.2">
      <c r="C3281" s="32"/>
      <c r="D3281" s="32"/>
    </row>
    <row r="3282" spans="3:4" x14ac:dyDescent="0.2">
      <c r="C3282" s="32"/>
      <c r="D3282" s="32"/>
    </row>
    <row r="3283" spans="3:4" x14ac:dyDescent="0.2">
      <c r="C3283" s="32"/>
      <c r="D3283" s="32"/>
    </row>
    <row r="3284" spans="3:4" x14ac:dyDescent="0.2">
      <c r="C3284" s="32"/>
      <c r="D3284" s="32"/>
    </row>
    <row r="3285" spans="3:4" x14ac:dyDescent="0.2">
      <c r="C3285" s="32"/>
      <c r="D3285" s="32"/>
    </row>
    <row r="3286" spans="3:4" x14ac:dyDescent="0.2">
      <c r="C3286" s="32"/>
      <c r="D3286" s="32"/>
    </row>
    <row r="3287" spans="3:4" x14ac:dyDescent="0.2">
      <c r="C3287" s="32"/>
      <c r="D3287" s="32"/>
    </row>
    <row r="3288" spans="3:4" x14ac:dyDescent="0.2">
      <c r="C3288" s="32"/>
      <c r="D3288" s="32"/>
    </row>
    <row r="3289" spans="3:4" x14ac:dyDescent="0.2">
      <c r="C3289" s="32"/>
      <c r="D3289" s="32"/>
    </row>
    <row r="3290" spans="3:4" x14ac:dyDescent="0.2">
      <c r="C3290" s="32"/>
      <c r="D3290" s="32"/>
    </row>
    <row r="3291" spans="3:4" x14ac:dyDescent="0.2">
      <c r="C3291" s="32"/>
      <c r="D3291" s="32"/>
    </row>
    <row r="3292" spans="3:4" x14ac:dyDescent="0.2">
      <c r="C3292" s="32"/>
      <c r="D3292" s="32"/>
    </row>
    <row r="3293" spans="3:4" x14ac:dyDescent="0.2">
      <c r="C3293" s="32"/>
      <c r="D3293" s="32"/>
    </row>
    <row r="3294" spans="3:4" x14ac:dyDescent="0.2">
      <c r="C3294" s="32"/>
      <c r="D3294" s="32"/>
    </row>
    <row r="3295" spans="3:4" x14ac:dyDescent="0.2">
      <c r="C3295" s="32"/>
      <c r="D3295" s="32"/>
    </row>
    <row r="3296" spans="3:4" x14ac:dyDescent="0.2">
      <c r="C3296" s="32"/>
      <c r="D3296" s="32"/>
    </row>
    <row r="3297" spans="3:4" x14ac:dyDescent="0.2">
      <c r="C3297" s="32"/>
      <c r="D3297" s="32"/>
    </row>
    <row r="3298" spans="3:4" x14ac:dyDescent="0.2">
      <c r="C3298" s="32"/>
      <c r="D3298" s="32"/>
    </row>
    <row r="3299" spans="3:4" x14ac:dyDescent="0.2">
      <c r="C3299" s="32"/>
      <c r="D3299" s="32"/>
    </row>
    <row r="3300" spans="3:4" x14ac:dyDescent="0.2">
      <c r="C3300" s="32"/>
      <c r="D3300" s="32"/>
    </row>
    <row r="3301" spans="3:4" x14ac:dyDescent="0.2">
      <c r="C3301" s="32"/>
      <c r="D3301" s="32"/>
    </row>
    <row r="3302" spans="3:4" x14ac:dyDescent="0.2">
      <c r="C3302" s="32"/>
      <c r="D3302" s="32"/>
    </row>
    <row r="3303" spans="3:4" x14ac:dyDescent="0.2">
      <c r="C3303" s="32"/>
      <c r="D3303" s="32"/>
    </row>
    <row r="3304" spans="3:4" x14ac:dyDescent="0.2">
      <c r="C3304" s="32"/>
      <c r="D3304" s="32"/>
    </row>
    <row r="3305" spans="3:4" x14ac:dyDescent="0.2">
      <c r="C3305" s="32"/>
      <c r="D3305" s="32"/>
    </row>
    <row r="3306" spans="3:4" x14ac:dyDescent="0.2">
      <c r="C3306" s="32"/>
      <c r="D3306" s="32"/>
    </row>
    <row r="3307" spans="3:4" x14ac:dyDescent="0.2">
      <c r="C3307" s="32"/>
      <c r="D3307" s="32"/>
    </row>
    <row r="3308" spans="3:4" x14ac:dyDescent="0.2">
      <c r="C3308" s="32"/>
      <c r="D3308" s="32"/>
    </row>
    <row r="3309" spans="3:4" x14ac:dyDescent="0.2">
      <c r="C3309" s="32"/>
      <c r="D3309" s="32"/>
    </row>
    <row r="3310" spans="3:4" x14ac:dyDescent="0.2">
      <c r="C3310" s="32"/>
      <c r="D3310" s="32"/>
    </row>
    <row r="3311" spans="3:4" x14ac:dyDescent="0.2">
      <c r="C3311" s="32"/>
      <c r="D3311" s="32"/>
    </row>
    <row r="3312" spans="3:4" x14ac:dyDescent="0.2">
      <c r="C3312" s="32"/>
      <c r="D3312" s="32"/>
    </row>
    <row r="3313" spans="3:4" x14ac:dyDescent="0.2">
      <c r="C3313" s="32"/>
      <c r="D3313" s="32"/>
    </row>
    <row r="3314" spans="3:4" x14ac:dyDescent="0.2">
      <c r="C3314" s="32"/>
      <c r="D3314" s="32"/>
    </row>
    <row r="3315" spans="3:4" x14ac:dyDescent="0.2">
      <c r="C3315" s="32"/>
      <c r="D3315" s="32"/>
    </row>
    <row r="3316" spans="3:4" x14ac:dyDescent="0.2">
      <c r="C3316" s="32"/>
      <c r="D3316" s="32"/>
    </row>
    <row r="3317" spans="3:4" x14ac:dyDescent="0.2">
      <c r="C3317" s="32"/>
      <c r="D3317" s="32"/>
    </row>
    <row r="3318" spans="3:4" x14ac:dyDescent="0.2">
      <c r="C3318" s="32"/>
      <c r="D3318" s="32"/>
    </row>
    <row r="3319" spans="3:4" x14ac:dyDescent="0.2">
      <c r="C3319" s="32"/>
      <c r="D3319" s="32"/>
    </row>
    <row r="3320" spans="3:4" x14ac:dyDescent="0.2">
      <c r="C3320" s="32"/>
      <c r="D3320" s="32"/>
    </row>
    <row r="3321" spans="3:4" x14ac:dyDescent="0.2">
      <c r="C3321" s="32"/>
      <c r="D3321" s="32"/>
    </row>
    <row r="3322" spans="3:4" x14ac:dyDescent="0.2">
      <c r="C3322" s="32"/>
      <c r="D3322" s="32"/>
    </row>
    <row r="3323" spans="3:4" x14ac:dyDescent="0.2">
      <c r="C3323" s="32"/>
      <c r="D3323" s="32"/>
    </row>
    <row r="3324" spans="3:4" x14ac:dyDescent="0.2">
      <c r="C3324" s="32"/>
      <c r="D3324" s="32"/>
    </row>
    <row r="3325" spans="3:4" x14ac:dyDescent="0.2">
      <c r="C3325" s="32"/>
      <c r="D3325" s="32"/>
    </row>
    <row r="3326" spans="3:4" x14ac:dyDescent="0.2">
      <c r="C3326" s="32"/>
      <c r="D3326" s="32"/>
    </row>
    <row r="3327" spans="3:4" x14ac:dyDescent="0.2">
      <c r="C3327" s="32"/>
      <c r="D3327" s="32"/>
    </row>
    <row r="3328" spans="3:4" x14ac:dyDescent="0.2">
      <c r="C3328" s="32"/>
      <c r="D3328" s="32"/>
    </row>
    <row r="3329" spans="3:4" x14ac:dyDescent="0.2">
      <c r="C3329" s="32"/>
      <c r="D3329" s="32"/>
    </row>
    <row r="3330" spans="3:4" x14ac:dyDescent="0.2">
      <c r="C3330" s="32"/>
      <c r="D3330" s="32"/>
    </row>
    <row r="3331" spans="3:4" x14ac:dyDescent="0.2">
      <c r="C3331" s="32"/>
      <c r="D3331" s="32"/>
    </row>
    <row r="3332" spans="3:4" x14ac:dyDescent="0.2">
      <c r="C3332" s="32"/>
      <c r="D3332" s="32"/>
    </row>
    <row r="3333" spans="3:4" x14ac:dyDescent="0.2">
      <c r="C3333" s="32"/>
      <c r="D3333" s="32"/>
    </row>
    <row r="3334" spans="3:4" x14ac:dyDescent="0.2">
      <c r="C3334" s="32"/>
      <c r="D3334" s="32"/>
    </row>
    <row r="3335" spans="3:4" x14ac:dyDescent="0.2">
      <c r="C3335" s="32"/>
      <c r="D3335" s="32"/>
    </row>
    <row r="3336" spans="3:4" x14ac:dyDescent="0.2">
      <c r="C3336" s="32"/>
      <c r="D3336" s="32"/>
    </row>
    <row r="3337" spans="3:4" x14ac:dyDescent="0.2">
      <c r="C3337" s="32"/>
      <c r="D3337" s="32"/>
    </row>
    <row r="3338" spans="3:4" x14ac:dyDescent="0.2">
      <c r="C3338" s="32"/>
      <c r="D3338" s="32"/>
    </row>
    <row r="3339" spans="3:4" x14ac:dyDescent="0.2">
      <c r="C3339" s="32"/>
      <c r="D3339" s="32"/>
    </row>
    <row r="3340" spans="3:4" x14ac:dyDescent="0.2">
      <c r="C3340" s="32"/>
      <c r="D3340" s="32"/>
    </row>
    <row r="3341" spans="3:4" x14ac:dyDescent="0.2">
      <c r="C3341" s="32"/>
      <c r="D3341" s="32"/>
    </row>
    <row r="3342" spans="3:4" x14ac:dyDescent="0.2">
      <c r="C3342" s="32"/>
      <c r="D3342" s="32"/>
    </row>
    <row r="3343" spans="3:4" x14ac:dyDescent="0.2">
      <c r="C3343" s="32"/>
      <c r="D3343" s="32"/>
    </row>
    <row r="3344" spans="3:4" x14ac:dyDescent="0.2">
      <c r="C3344" s="32"/>
      <c r="D3344" s="32"/>
    </row>
    <row r="3345" spans="3:4" x14ac:dyDescent="0.2">
      <c r="C3345" s="32"/>
      <c r="D3345" s="32"/>
    </row>
    <row r="3346" spans="3:4" x14ac:dyDescent="0.2">
      <c r="C3346" s="32"/>
      <c r="D3346" s="32"/>
    </row>
    <row r="3347" spans="3:4" x14ac:dyDescent="0.2">
      <c r="C3347" s="32"/>
      <c r="D3347" s="32"/>
    </row>
    <row r="3348" spans="3:4" x14ac:dyDescent="0.2">
      <c r="C3348" s="32"/>
      <c r="D3348" s="32"/>
    </row>
    <row r="3349" spans="3:4" x14ac:dyDescent="0.2">
      <c r="C3349" s="32"/>
      <c r="D3349" s="32"/>
    </row>
    <row r="3350" spans="3:4" x14ac:dyDescent="0.2">
      <c r="C3350" s="32"/>
      <c r="D3350" s="32"/>
    </row>
    <row r="3351" spans="3:4" x14ac:dyDescent="0.2">
      <c r="C3351" s="32"/>
      <c r="D3351" s="32"/>
    </row>
    <row r="3352" spans="3:4" x14ac:dyDescent="0.2">
      <c r="C3352" s="32"/>
      <c r="D3352" s="32"/>
    </row>
    <row r="3353" spans="3:4" x14ac:dyDescent="0.2">
      <c r="C3353" s="32"/>
      <c r="D3353" s="32"/>
    </row>
    <row r="3354" spans="3:4" x14ac:dyDescent="0.2">
      <c r="C3354" s="32"/>
      <c r="D3354" s="32"/>
    </row>
    <row r="3355" spans="3:4" x14ac:dyDescent="0.2">
      <c r="C3355" s="32"/>
      <c r="D3355" s="32"/>
    </row>
    <row r="3356" spans="3:4" x14ac:dyDescent="0.2">
      <c r="C3356" s="32"/>
      <c r="D3356" s="32"/>
    </row>
    <row r="3357" spans="3:4" x14ac:dyDescent="0.2">
      <c r="C3357" s="32"/>
      <c r="D3357" s="32"/>
    </row>
    <row r="3358" spans="3:4" x14ac:dyDescent="0.2">
      <c r="C3358" s="32"/>
      <c r="D3358" s="32"/>
    </row>
    <row r="3359" spans="3:4" x14ac:dyDescent="0.2">
      <c r="C3359" s="32"/>
      <c r="D3359" s="32"/>
    </row>
    <row r="3360" spans="3:4" x14ac:dyDescent="0.2">
      <c r="C3360" s="32"/>
      <c r="D3360" s="32"/>
    </row>
    <row r="3361" spans="3:4" x14ac:dyDescent="0.2">
      <c r="C3361" s="32"/>
      <c r="D3361" s="32"/>
    </row>
    <row r="3362" spans="3:4" x14ac:dyDescent="0.2">
      <c r="C3362" s="32"/>
      <c r="D3362" s="32"/>
    </row>
    <row r="3363" spans="3:4" x14ac:dyDescent="0.2">
      <c r="C3363" s="32"/>
      <c r="D3363" s="32"/>
    </row>
    <row r="3364" spans="3:4" x14ac:dyDescent="0.2">
      <c r="C3364" s="32"/>
      <c r="D3364" s="32"/>
    </row>
    <row r="3365" spans="3:4" x14ac:dyDescent="0.2">
      <c r="C3365" s="32"/>
      <c r="D3365" s="32"/>
    </row>
    <row r="3366" spans="3:4" x14ac:dyDescent="0.2">
      <c r="C3366" s="32"/>
      <c r="D3366" s="32"/>
    </row>
    <row r="3367" spans="3:4" x14ac:dyDescent="0.2">
      <c r="C3367" s="32"/>
      <c r="D3367" s="32"/>
    </row>
    <row r="3368" spans="3:4" x14ac:dyDescent="0.2">
      <c r="C3368" s="32"/>
      <c r="D3368" s="32"/>
    </row>
    <row r="3369" spans="3:4" x14ac:dyDescent="0.2">
      <c r="C3369" s="32"/>
      <c r="D3369" s="32"/>
    </row>
    <row r="3370" spans="3:4" x14ac:dyDescent="0.2">
      <c r="C3370" s="32"/>
      <c r="D3370" s="32"/>
    </row>
    <row r="3371" spans="3:4" x14ac:dyDescent="0.2">
      <c r="C3371" s="32"/>
      <c r="D3371" s="32"/>
    </row>
    <row r="3372" spans="3:4" x14ac:dyDescent="0.2">
      <c r="C3372" s="32"/>
      <c r="D3372" s="32"/>
    </row>
    <row r="3373" spans="3:4" x14ac:dyDescent="0.2">
      <c r="C3373" s="32"/>
      <c r="D3373" s="32"/>
    </row>
    <row r="3374" spans="3:4" x14ac:dyDescent="0.2">
      <c r="C3374" s="32"/>
      <c r="D3374" s="32"/>
    </row>
    <row r="3375" spans="3:4" x14ac:dyDescent="0.2">
      <c r="C3375" s="32"/>
      <c r="D3375" s="32"/>
    </row>
    <row r="3376" spans="3:4" x14ac:dyDescent="0.2">
      <c r="C3376" s="32"/>
      <c r="D3376" s="32"/>
    </row>
    <row r="3377" spans="3:4" x14ac:dyDescent="0.2">
      <c r="C3377" s="32"/>
      <c r="D3377" s="32"/>
    </row>
    <row r="3378" spans="3:4" x14ac:dyDescent="0.2">
      <c r="C3378" s="32"/>
      <c r="D3378" s="32"/>
    </row>
    <row r="3379" spans="3:4" x14ac:dyDescent="0.2">
      <c r="C3379" s="32"/>
      <c r="D3379" s="32"/>
    </row>
    <row r="3380" spans="3:4" x14ac:dyDescent="0.2">
      <c r="C3380" s="32"/>
      <c r="D3380" s="32"/>
    </row>
    <row r="3381" spans="3:4" x14ac:dyDescent="0.2">
      <c r="C3381" s="32"/>
      <c r="D3381" s="32"/>
    </row>
    <row r="3382" spans="3:4" x14ac:dyDescent="0.2">
      <c r="C3382" s="32"/>
      <c r="D3382" s="32"/>
    </row>
    <row r="3383" spans="3:4" x14ac:dyDescent="0.2">
      <c r="C3383" s="32"/>
      <c r="D3383" s="32"/>
    </row>
    <row r="3384" spans="3:4" x14ac:dyDescent="0.2">
      <c r="C3384" s="32"/>
      <c r="D3384" s="32"/>
    </row>
    <row r="3385" spans="3:4" x14ac:dyDescent="0.2">
      <c r="C3385" s="32"/>
      <c r="D3385" s="32"/>
    </row>
    <row r="3386" spans="3:4" x14ac:dyDescent="0.2">
      <c r="C3386" s="32"/>
      <c r="D3386" s="32"/>
    </row>
    <row r="3387" spans="3:4" x14ac:dyDescent="0.2">
      <c r="C3387" s="32"/>
      <c r="D3387" s="32"/>
    </row>
    <row r="3388" spans="3:4" x14ac:dyDescent="0.2">
      <c r="C3388" s="32"/>
      <c r="D3388" s="32"/>
    </row>
    <row r="3389" spans="3:4" x14ac:dyDescent="0.2">
      <c r="C3389" s="32"/>
      <c r="D3389" s="32"/>
    </row>
    <row r="3390" spans="3:4" x14ac:dyDescent="0.2">
      <c r="C3390" s="32"/>
      <c r="D3390" s="32"/>
    </row>
    <row r="3391" spans="3:4" x14ac:dyDescent="0.2">
      <c r="C3391" s="32"/>
      <c r="D3391" s="32"/>
    </row>
    <row r="3392" spans="3:4" x14ac:dyDescent="0.2">
      <c r="C3392" s="32"/>
      <c r="D3392" s="32"/>
    </row>
    <row r="3393" spans="3:4" x14ac:dyDescent="0.2">
      <c r="C3393" s="32"/>
      <c r="D3393" s="32"/>
    </row>
    <row r="3394" spans="3:4" x14ac:dyDescent="0.2">
      <c r="C3394" s="32"/>
      <c r="D3394" s="32"/>
    </row>
  </sheetData>
  <protectedRanges>
    <protectedRange sqref="A764:D767" name="Range1"/>
  </protectedRanges>
  <sortState xmlns:xlrd2="http://schemas.microsoft.com/office/spreadsheetml/2017/richdata2" ref="A21:AB789">
    <sortCondition ref="C21:C789"/>
  </sortState>
  <phoneticPr fontId="9" type="noConversion"/>
  <hyperlinks>
    <hyperlink ref="H4127" r:id="rId1" display="http://vsolj.cetus-net.org/bulletin.html" xr:uid="{00000000-0004-0000-0000-000000000000}"/>
    <hyperlink ref="H16" r:id="rId2" display="http://vsolj.cetus-net.org/bulletin.html" xr:uid="{00000000-0004-0000-0000-000001000000}"/>
    <hyperlink ref="H9" r:id="rId3" display="http://vsolj.cetus-net.org/bulletin.html" xr:uid="{00000000-0004-0000-0000-000002000000}"/>
    <hyperlink ref="AP3037" r:id="rId4" display="http://cdsbib.u-strasbg.fr/cgi-bin/cdsbib?1990RMxAA..21..381G" xr:uid="{00000000-0004-0000-0000-000003000000}"/>
    <hyperlink ref="AP3040" r:id="rId5" display="http://cdsbib.u-strasbg.fr/cgi-bin/cdsbib?1990RMxAA..21..381G" xr:uid="{00000000-0004-0000-0000-000004000000}"/>
    <hyperlink ref="AP3038" r:id="rId6" display="http://cdsbib.u-strasbg.fr/cgi-bin/cdsbib?1990RMxAA..21..381G" xr:uid="{00000000-0004-0000-0000-000005000000}"/>
    <hyperlink ref="AP3016" r:id="rId7" display="http://cdsbib.u-strasbg.fr/cgi-bin/cdsbib?1990RMxAA..21..381G" xr:uid="{00000000-0004-0000-0000-000006000000}"/>
    <hyperlink ref="I16" r:id="rId8" display="http://vsolj.cetus-net.org/bulletin.html" xr:uid="{00000000-0004-0000-0000-000007000000}"/>
    <hyperlink ref="AQ3150" r:id="rId9" display="http://cdsbib.u-strasbg.fr/cgi-bin/cdsbib?1990RMxAA..21..381G" xr:uid="{00000000-0004-0000-0000-000008000000}"/>
    <hyperlink ref="AQ1419" r:id="rId10" display="http://cdsbib.u-strasbg.fr/cgi-bin/cdsbib?1990RMxAA..21..381G" xr:uid="{00000000-0004-0000-0000-000009000000}"/>
    <hyperlink ref="AQ3151" r:id="rId11" display="http://cdsbib.u-strasbg.fr/cgi-bin/cdsbib?1990RMxAA..21..381G" xr:uid="{00000000-0004-0000-0000-00000A000000}"/>
    <hyperlink ref="H13" r:id="rId12" display="https://www.aavso.org/ejaavso" xr:uid="{00000000-0004-0000-0000-00000B000000}"/>
    <hyperlink ref="H186" r:id="rId13" display="http://vsolj.cetus-net.org/bulletin.html" xr:uid="{00000000-0004-0000-0000-00000C000000}"/>
    <hyperlink ref="H179" r:id="rId14" display="https://www.aavso.org/ejaavso" xr:uid="{00000000-0004-0000-0000-00000D000000}"/>
    <hyperlink ref="I186" r:id="rId15" display="http://vsolj.cetus-net.org/bulletin.html" xr:uid="{00000000-0004-0000-0000-00000E000000}"/>
    <hyperlink ref="AQ59368" r:id="rId16" display="http://cdsbib.u-strasbg.fr/cgi-bin/cdsbib?1990RMxAA..21..381G" xr:uid="{00000000-0004-0000-0000-00000F000000}"/>
    <hyperlink ref="H183" r:id="rId17" display="https://www.aavso.org/ejaavso" xr:uid="{00000000-0004-0000-0000-000010000000}"/>
    <hyperlink ref="AP6732" r:id="rId18" display="http://cdsbib.u-strasbg.fr/cgi-bin/cdsbib?1990RMxAA..21..381G" xr:uid="{00000000-0004-0000-0000-000011000000}"/>
    <hyperlink ref="AP6735" r:id="rId19" display="http://cdsbib.u-strasbg.fr/cgi-bin/cdsbib?1990RMxAA..21..381G" xr:uid="{00000000-0004-0000-0000-000012000000}"/>
    <hyperlink ref="AP6733" r:id="rId20" display="http://cdsbib.u-strasbg.fr/cgi-bin/cdsbib?1990RMxAA..21..381G" xr:uid="{00000000-0004-0000-0000-000013000000}"/>
    <hyperlink ref="AP6717" r:id="rId21" display="http://cdsbib.u-strasbg.fr/cgi-bin/cdsbib?1990RMxAA..21..381G" xr:uid="{00000000-0004-0000-0000-000014000000}"/>
    <hyperlink ref="AQ6946" r:id="rId22" display="http://cdsbib.u-strasbg.fr/cgi-bin/cdsbib?1990RMxAA..21..381G" xr:uid="{00000000-0004-0000-0000-000015000000}"/>
    <hyperlink ref="AQ6950" r:id="rId23" display="http://cdsbib.u-strasbg.fr/cgi-bin/cdsbib?1990RMxAA..21..381G" xr:uid="{00000000-0004-0000-0000-000016000000}"/>
    <hyperlink ref="AQ1094" r:id="rId24" display="http://cdsbib.u-strasbg.fr/cgi-bin/cdsbib?1990RMxAA..21..381G" xr:uid="{00000000-0004-0000-0000-000017000000}"/>
    <hyperlink ref="I3838" r:id="rId25" display="http://vsolj.cetus-net.org/bulletin.html" xr:uid="{00000000-0004-0000-0000-000018000000}"/>
    <hyperlink ref="H3838" r:id="rId26" display="http://vsolj.cetus-net.org/bulletin.html" xr:uid="{00000000-0004-0000-0000-000019000000}"/>
    <hyperlink ref="AQ1755" r:id="rId27" display="http://cdsbib.u-strasbg.fr/cgi-bin/cdsbib?1990RMxAA..21..381G" xr:uid="{00000000-0004-0000-0000-00001A000000}"/>
    <hyperlink ref="AQ1754" r:id="rId28" display="http://cdsbib.u-strasbg.fr/cgi-bin/cdsbib?1990RMxAA..21..381G" xr:uid="{00000000-0004-0000-0000-00001B000000}"/>
    <hyperlink ref="AP5008" r:id="rId29" display="http://cdsbib.u-strasbg.fr/cgi-bin/cdsbib?1990RMxAA..21..381G" xr:uid="{00000000-0004-0000-0000-00001C000000}"/>
    <hyperlink ref="AP5026" r:id="rId30" display="http://cdsbib.u-strasbg.fr/cgi-bin/cdsbib?1990RMxAA..21..381G" xr:uid="{00000000-0004-0000-0000-00001D000000}"/>
    <hyperlink ref="AP5027" r:id="rId31" display="http://cdsbib.u-strasbg.fr/cgi-bin/cdsbib?1990RMxAA..21..381G" xr:uid="{00000000-0004-0000-0000-00001E000000}"/>
    <hyperlink ref="AP5023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6" workbookViewId="0">
      <selection activeCell="A488" sqref="A488:D706"/>
    </sheetView>
  </sheetViews>
  <sheetFormatPr defaultRowHeight="12.75" x14ac:dyDescent="0.2"/>
  <cols>
    <col min="1" max="1" width="19.7109375" style="32" customWidth="1"/>
    <col min="2" max="2" width="4.42578125" style="53" customWidth="1"/>
    <col min="3" max="3" width="12.7109375" style="32" customWidth="1"/>
    <col min="4" max="4" width="5.42578125" style="53" customWidth="1"/>
    <col min="5" max="5" width="14.85546875" style="53" customWidth="1"/>
    <col min="6" max="6" width="9.140625" style="53"/>
    <col min="7" max="7" width="12" style="53" customWidth="1"/>
    <col min="8" max="8" width="14.140625" style="32" customWidth="1"/>
    <col min="9" max="9" width="22.5703125" style="53" customWidth="1"/>
    <col min="10" max="10" width="25.140625" style="53" customWidth="1"/>
    <col min="11" max="11" width="15.7109375" style="53" customWidth="1"/>
    <col min="12" max="12" width="14.140625" style="53" customWidth="1"/>
    <col min="13" max="13" width="9.5703125" style="53" customWidth="1"/>
    <col min="14" max="14" width="14.140625" style="53" customWidth="1"/>
    <col min="15" max="15" width="23.42578125" style="53" customWidth="1"/>
    <col min="16" max="16" width="16.5703125" style="53" customWidth="1"/>
    <col min="17" max="17" width="41" style="53" customWidth="1"/>
    <col min="18" max="16384" width="9.140625" style="53"/>
  </cols>
  <sheetData>
    <row r="1" spans="1:16" ht="15.75" x14ac:dyDescent="0.25">
      <c r="A1" s="66" t="s">
        <v>419</v>
      </c>
      <c r="I1" s="67" t="s">
        <v>420</v>
      </c>
      <c r="J1" s="68" t="s">
        <v>421</v>
      </c>
    </row>
    <row r="2" spans="1:16" x14ac:dyDescent="0.2">
      <c r="I2" s="69" t="s">
        <v>422</v>
      </c>
      <c r="J2" s="70" t="s">
        <v>423</v>
      </c>
    </row>
    <row r="3" spans="1:16" x14ac:dyDescent="0.2">
      <c r="A3" s="71" t="s">
        <v>424</v>
      </c>
      <c r="I3" s="69" t="s">
        <v>425</v>
      </c>
      <c r="J3" s="70" t="s">
        <v>261</v>
      </c>
    </row>
    <row r="4" spans="1:16" x14ac:dyDescent="0.2">
      <c r="I4" s="69" t="s">
        <v>426</v>
      </c>
      <c r="J4" s="70" t="s">
        <v>261</v>
      </c>
    </row>
    <row r="5" spans="1:16" ht="13.5" thickBot="1" x14ac:dyDescent="0.25">
      <c r="I5" s="72" t="s">
        <v>263</v>
      </c>
      <c r="J5" s="73" t="s">
        <v>391</v>
      </c>
    </row>
    <row r="10" spans="1:16" ht="13.5" thickBot="1" x14ac:dyDescent="0.25"/>
    <row r="11" spans="1:16" ht="12.75" customHeight="1" thickBot="1" x14ac:dyDescent="0.25">
      <c r="A11" s="32" t="str">
        <f t="shared" ref="A11:A74" si="0">P11</f>
        <v> IODE 4.1.84 </v>
      </c>
      <c r="B11" s="6" t="str">
        <f t="shared" ref="B11:B74" si="1">IF(H11=INT(H11),"I","II")</f>
        <v>I</v>
      </c>
      <c r="C11" s="32">
        <f t="shared" ref="C11:C74" si="2">1*G11</f>
        <v>31329.371999999999</v>
      </c>
      <c r="D11" s="53" t="str">
        <f t="shared" ref="D11:D74" si="3">VLOOKUP(F11,I$1:J$5,2,FALSE)</f>
        <v>vis</v>
      </c>
      <c r="E11" s="74">
        <f>VLOOKUP(C11,Active!C$21:E$966,3,FALSE)</f>
        <v>-21082.004112936553</v>
      </c>
      <c r="F11" s="6" t="s">
        <v>263</v>
      </c>
      <c r="G11" s="53" t="str">
        <f t="shared" ref="G11:G74" si="4">MID(I11,3,LEN(I11)-3)</f>
        <v>31329.372</v>
      </c>
      <c r="H11" s="32">
        <f t="shared" ref="H11:H74" si="5">1*K11</f>
        <v>-21082</v>
      </c>
      <c r="I11" s="75" t="s">
        <v>436</v>
      </c>
      <c r="J11" s="76" t="s">
        <v>437</v>
      </c>
      <c r="K11" s="75">
        <v>-21082</v>
      </c>
      <c r="L11" s="75" t="s">
        <v>438</v>
      </c>
      <c r="M11" s="76" t="s">
        <v>439</v>
      </c>
      <c r="N11" s="76"/>
      <c r="O11" s="77" t="s">
        <v>440</v>
      </c>
      <c r="P11" s="77" t="s">
        <v>441</v>
      </c>
    </row>
    <row r="12" spans="1:16" ht="12.75" customHeight="1" thickBot="1" x14ac:dyDescent="0.25">
      <c r="A12" s="32" t="str">
        <f t="shared" si="0"/>
        <v> AJ 57.259 </v>
      </c>
      <c r="B12" s="6" t="str">
        <f t="shared" si="1"/>
        <v>I</v>
      </c>
      <c r="C12" s="32">
        <f t="shared" si="2"/>
        <v>34213.673000000003</v>
      </c>
      <c r="D12" s="53" t="str">
        <f t="shared" si="3"/>
        <v>vis</v>
      </c>
      <c r="E12" s="74">
        <f>VLOOKUP(C12,Active!C$21:E$966,3,FALSE)</f>
        <v>-18474.992199665423</v>
      </c>
      <c r="F12" s="6" t="s">
        <v>263</v>
      </c>
      <c r="G12" s="53" t="str">
        <f t="shared" si="4"/>
        <v>34213.673</v>
      </c>
      <c r="H12" s="32">
        <f t="shared" si="5"/>
        <v>-18475</v>
      </c>
      <c r="I12" s="75" t="s">
        <v>525</v>
      </c>
      <c r="J12" s="76" t="s">
        <v>526</v>
      </c>
      <c r="K12" s="75">
        <v>-18475</v>
      </c>
      <c r="L12" s="75" t="s">
        <v>527</v>
      </c>
      <c r="M12" s="76" t="s">
        <v>439</v>
      </c>
      <c r="N12" s="76"/>
      <c r="O12" s="77" t="s">
        <v>528</v>
      </c>
      <c r="P12" s="77" t="s">
        <v>529</v>
      </c>
    </row>
    <row r="13" spans="1:16" ht="12.75" customHeight="1" thickBot="1" x14ac:dyDescent="0.25">
      <c r="A13" s="32" t="str">
        <f t="shared" si="0"/>
        <v> AJ 67.462 </v>
      </c>
      <c r="B13" s="6" t="str">
        <f t="shared" si="1"/>
        <v>I</v>
      </c>
      <c r="C13" s="32">
        <f t="shared" si="2"/>
        <v>34547.794000000002</v>
      </c>
      <c r="D13" s="53" t="str">
        <f t="shared" si="3"/>
        <v>vis</v>
      </c>
      <c r="E13" s="74">
        <f>VLOOKUP(C13,Active!C$21:E$966,3,FALSE)</f>
        <v>-18172.992710890132</v>
      </c>
      <c r="F13" s="6" t="s">
        <v>263</v>
      </c>
      <c r="G13" s="53" t="str">
        <f t="shared" si="4"/>
        <v>34547.794</v>
      </c>
      <c r="H13" s="32">
        <f t="shared" si="5"/>
        <v>-18173</v>
      </c>
      <c r="I13" s="75" t="s">
        <v>540</v>
      </c>
      <c r="J13" s="76" t="s">
        <v>541</v>
      </c>
      <c r="K13" s="75">
        <v>-18173</v>
      </c>
      <c r="L13" s="75" t="s">
        <v>472</v>
      </c>
      <c r="M13" s="76" t="s">
        <v>428</v>
      </c>
      <c r="N13" s="76"/>
      <c r="O13" s="77" t="s">
        <v>429</v>
      </c>
      <c r="P13" s="77" t="s">
        <v>430</v>
      </c>
    </row>
    <row r="14" spans="1:16" ht="12.75" customHeight="1" thickBot="1" x14ac:dyDescent="0.25">
      <c r="A14" s="32" t="str">
        <f t="shared" si="0"/>
        <v>IBVS 111 </v>
      </c>
      <c r="B14" s="6" t="str">
        <f t="shared" si="1"/>
        <v>I</v>
      </c>
      <c r="C14" s="32">
        <f t="shared" si="2"/>
        <v>38967.712</v>
      </c>
      <c r="D14" s="53" t="str">
        <f t="shared" si="3"/>
        <v>vis</v>
      </c>
      <c r="E14" s="74">
        <f>VLOOKUP(C14,Active!C$21:E$966,3,FALSE)</f>
        <v>-14177.993963643754</v>
      </c>
      <c r="F14" s="6" t="s">
        <v>263</v>
      </c>
      <c r="G14" s="53" t="str">
        <f t="shared" si="4"/>
        <v>38967.712</v>
      </c>
      <c r="H14" s="32">
        <f t="shared" si="5"/>
        <v>-14178</v>
      </c>
      <c r="I14" s="75" t="s">
        <v>731</v>
      </c>
      <c r="J14" s="76" t="s">
        <v>732</v>
      </c>
      <c r="K14" s="75">
        <v>-14178</v>
      </c>
      <c r="L14" s="75" t="s">
        <v>464</v>
      </c>
      <c r="M14" s="76" t="s">
        <v>439</v>
      </c>
      <c r="N14" s="76"/>
      <c r="O14" s="77" t="s">
        <v>733</v>
      </c>
      <c r="P14" s="78" t="s">
        <v>734</v>
      </c>
    </row>
    <row r="15" spans="1:16" ht="12.75" customHeight="1" thickBot="1" x14ac:dyDescent="0.25">
      <c r="A15" s="32" t="str">
        <f t="shared" si="0"/>
        <v>IBVS 114 </v>
      </c>
      <c r="B15" s="6" t="str">
        <f t="shared" si="1"/>
        <v>I</v>
      </c>
      <c r="C15" s="32">
        <f t="shared" si="2"/>
        <v>38987.629999999997</v>
      </c>
      <c r="D15" s="53" t="str">
        <f t="shared" si="3"/>
        <v>vis</v>
      </c>
      <c r="E15" s="74">
        <f>VLOOKUP(C15,Active!C$21:E$966,3,FALSE)</f>
        <v>-14159.990827601943</v>
      </c>
      <c r="F15" s="6" t="s">
        <v>263</v>
      </c>
      <c r="G15" s="53" t="str">
        <f t="shared" si="4"/>
        <v>38987.630</v>
      </c>
      <c r="H15" s="32">
        <f t="shared" si="5"/>
        <v>-14160</v>
      </c>
      <c r="I15" s="75" t="s">
        <v>735</v>
      </c>
      <c r="J15" s="76" t="s">
        <v>736</v>
      </c>
      <c r="K15" s="75">
        <v>-14160</v>
      </c>
      <c r="L15" s="75" t="s">
        <v>489</v>
      </c>
      <c r="M15" s="76" t="s">
        <v>439</v>
      </c>
      <c r="N15" s="76"/>
      <c r="O15" s="77" t="s">
        <v>737</v>
      </c>
      <c r="P15" s="78" t="s">
        <v>738</v>
      </c>
    </row>
    <row r="16" spans="1:16" ht="12.75" customHeight="1" thickBot="1" x14ac:dyDescent="0.25">
      <c r="A16" s="32" t="str">
        <f t="shared" si="0"/>
        <v>IBVS 119 </v>
      </c>
      <c r="B16" s="6" t="str">
        <f t="shared" si="1"/>
        <v>I</v>
      </c>
      <c r="C16" s="32">
        <f t="shared" si="2"/>
        <v>39019.714999999997</v>
      </c>
      <c r="D16" s="53" t="str">
        <f t="shared" si="3"/>
        <v>vis</v>
      </c>
      <c r="E16" s="74">
        <f>VLOOKUP(C16,Active!C$21:E$966,3,FALSE)</f>
        <v>-14130.990394832512</v>
      </c>
      <c r="F16" s="6" t="s">
        <v>263</v>
      </c>
      <c r="G16" s="53" t="str">
        <f t="shared" si="4"/>
        <v>39019.715</v>
      </c>
      <c r="H16" s="32">
        <f t="shared" si="5"/>
        <v>-14131</v>
      </c>
      <c r="I16" s="75" t="s">
        <v>739</v>
      </c>
      <c r="J16" s="76" t="s">
        <v>740</v>
      </c>
      <c r="K16" s="75">
        <v>-14131</v>
      </c>
      <c r="L16" s="75" t="s">
        <v>580</v>
      </c>
      <c r="M16" s="76" t="s">
        <v>439</v>
      </c>
      <c r="N16" s="76"/>
      <c r="O16" s="77" t="s">
        <v>741</v>
      </c>
      <c r="P16" s="78" t="s">
        <v>742</v>
      </c>
    </row>
    <row r="17" spans="1:16" ht="12.75" customHeight="1" thickBot="1" x14ac:dyDescent="0.25">
      <c r="A17" s="32" t="str">
        <f t="shared" si="0"/>
        <v>IBVS 119 </v>
      </c>
      <c r="B17" s="6" t="str">
        <f t="shared" si="1"/>
        <v>I</v>
      </c>
      <c r="C17" s="32">
        <f t="shared" si="2"/>
        <v>39029.67</v>
      </c>
      <c r="D17" s="53" t="str">
        <f t="shared" si="3"/>
        <v>vis</v>
      </c>
      <c r="E17" s="74">
        <f>VLOOKUP(C17,Active!C$21:E$966,3,FALSE)</f>
        <v>-14121.992442262161</v>
      </c>
      <c r="F17" s="6" t="s">
        <v>263</v>
      </c>
      <c r="G17" s="53" t="str">
        <f t="shared" si="4"/>
        <v>39029.670</v>
      </c>
      <c r="H17" s="32">
        <f t="shared" si="5"/>
        <v>-14122</v>
      </c>
      <c r="I17" s="75" t="s">
        <v>743</v>
      </c>
      <c r="J17" s="76" t="s">
        <v>744</v>
      </c>
      <c r="K17" s="75">
        <v>-14122</v>
      </c>
      <c r="L17" s="75" t="s">
        <v>472</v>
      </c>
      <c r="M17" s="76" t="s">
        <v>439</v>
      </c>
      <c r="N17" s="76"/>
      <c r="O17" s="77" t="s">
        <v>737</v>
      </c>
      <c r="P17" s="78" t="s">
        <v>742</v>
      </c>
    </row>
    <row r="18" spans="1:16" ht="12.75" customHeight="1" thickBot="1" x14ac:dyDescent="0.25">
      <c r="A18" s="32" t="str">
        <f t="shared" si="0"/>
        <v>IBVS 119 </v>
      </c>
      <c r="B18" s="6" t="str">
        <f t="shared" si="1"/>
        <v>I</v>
      </c>
      <c r="C18" s="32">
        <f t="shared" si="2"/>
        <v>39050.692999999999</v>
      </c>
      <c r="D18" s="53" t="str">
        <f t="shared" si="3"/>
        <v>vis</v>
      </c>
      <c r="E18" s="74">
        <f>VLOOKUP(C18,Active!C$21:E$966,3,FALSE)</f>
        <v>-14102.990538004351</v>
      </c>
      <c r="F18" s="6" t="s">
        <v>263</v>
      </c>
      <c r="G18" s="53" t="str">
        <f t="shared" si="4"/>
        <v>39050.693</v>
      </c>
      <c r="H18" s="32">
        <f t="shared" si="5"/>
        <v>-14103</v>
      </c>
      <c r="I18" s="75" t="s">
        <v>749</v>
      </c>
      <c r="J18" s="76" t="s">
        <v>750</v>
      </c>
      <c r="K18" s="75">
        <v>-14103</v>
      </c>
      <c r="L18" s="75" t="s">
        <v>489</v>
      </c>
      <c r="M18" s="76" t="s">
        <v>439</v>
      </c>
      <c r="N18" s="76"/>
      <c r="O18" s="77" t="s">
        <v>737</v>
      </c>
      <c r="P18" s="78" t="s">
        <v>742</v>
      </c>
    </row>
    <row r="19" spans="1:16" ht="12.75" customHeight="1" thickBot="1" x14ac:dyDescent="0.25">
      <c r="A19" s="32" t="str">
        <f t="shared" si="0"/>
        <v>IBVS 119 </v>
      </c>
      <c r="B19" s="6" t="str">
        <f t="shared" si="1"/>
        <v>I</v>
      </c>
      <c r="C19" s="32">
        <f t="shared" si="2"/>
        <v>39059.546999999999</v>
      </c>
      <c r="D19" s="53" t="str">
        <f t="shared" si="3"/>
        <v>vis</v>
      </c>
      <c r="E19" s="74">
        <f>VLOOKUP(C19,Active!C$21:E$966,3,FALSE)</f>
        <v>-14094.987738199443</v>
      </c>
      <c r="F19" s="6" t="s">
        <v>263</v>
      </c>
      <c r="G19" s="53" t="str">
        <f t="shared" si="4"/>
        <v>39059.547</v>
      </c>
      <c r="H19" s="32">
        <f t="shared" si="5"/>
        <v>-14095</v>
      </c>
      <c r="I19" s="75" t="s">
        <v>757</v>
      </c>
      <c r="J19" s="76" t="s">
        <v>758</v>
      </c>
      <c r="K19" s="75">
        <v>-14095</v>
      </c>
      <c r="L19" s="75" t="s">
        <v>558</v>
      </c>
      <c r="M19" s="76" t="s">
        <v>439</v>
      </c>
      <c r="N19" s="76"/>
      <c r="O19" s="77" t="s">
        <v>737</v>
      </c>
      <c r="P19" s="78" t="s">
        <v>742</v>
      </c>
    </row>
    <row r="20" spans="1:16" ht="12.75" customHeight="1" thickBot="1" x14ac:dyDescent="0.25">
      <c r="A20" s="32" t="str">
        <f t="shared" si="0"/>
        <v> ORI 98 </v>
      </c>
      <c r="B20" s="6" t="str">
        <f t="shared" si="1"/>
        <v>I</v>
      </c>
      <c r="C20" s="32">
        <f t="shared" si="2"/>
        <v>39267.54</v>
      </c>
      <c r="D20" s="53" t="str">
        <f t="shared" si="3"/>
        <v>vis</v>
      </c>
      <c r="E20" s="74">
        <f>VLOOKUP(C20,Active!C$21:E$966,3,FALSE)</f>
        <v>-13906.990636344606</v>
      </c>
      <c r="F20" s="6" t="s">
        <v>263</v>
      </c>
      <c r="G20" s="53" t="str">
        <f t="shared" si="4"/>
        <v>39267.540</v>
      </c>
      <c r="H20" s="32">
        <f t="shared" si="5"/>
        <v>-13907</v>
      </c>
      <c r="I20" s="75" t="s">
        <v>759</v>
      </c>
      <c r="J20" s="76" t="s">
        <v>760</v>
      </c>
      <c r="K20" s="75">
        <v>-13907</v>
      </c>
      <c r="L20" s="75" t="s">
        <v>489</v>
      </c>
      <c r="M20" s="76" t="s">
        <v>439</v>
      </c>
      <c r="N20" s="76"/>
      <c r="O20" s="77" t="s">
        <v>761</v>
      </c>
      <c r="P20" s="77" t="s">
        <v>762</v>
      </c>
    </row>
    <row r="21" spans="1:16" ht="12.75" customHeight="1" thickBot="1" x14ac:dyDescent="0.25">
      <c r="A21" s="32" t="str">
        <f t="shared" si="0"/>
        <v>IBVS 154 </v>
      </c>
      <c r="B21" s="6" t="str">
        <f t="shared" si="1"/>
        <v>I</v>
      </c>
      <c r="C21" s="32">
        <f t="shared" si="2"/>
        <v>39300.720000000001</v>
      </c>
      <c r="D21" s="53" t="str">
        <f t="shared" si="3"/>
        <v>vis</v>
      </c>
      <c r="E21" s="74">
        <f>VLOOKUP(C21,Active!C$21:E$966,3,FALSE)</f>
        <v>-13877.000473985567</v>
      </c>
      <c r="F21" s="6" t="s">
        <v>263</v>
      </c>
      <c r="G21" s="53" t="str">
        <f t="shared" si="4"/>
        <v>39300.720</v>
      </c>
      <c r="H21" s="32">
        <f t="shared" si="5"/>
        <v>-13877</v>
      </c>
      <c r="I21" s="75" t="s">
        <v>763</v>
      </c>
      <c r="J21" s="76" t="s">
        <v>764</v>
      </c>
      <c r="K21" s="75">
        <v>-13877</v>
      </c>
      <c r="L21" s="75" t="s">
        <v>564</v>
      </c>
      <c r="M21" s="76" t="s">
        <v>439</v>
      </c>
      <c r="N21" s="76"/>
      <c r="O21" s="77" t="s">
        <v>737</v>
      </c>
      <c r="P21" s="78" t="s">
        <v>765</v>
      </c>
    </row>
    <row r="22" spans="1:16" ht="12.75" customHeight="1" thickBot="1" x14ac:dyDescent="0.25">
      <c r="A22" s="32" t="str">
        <f t="shared" si="0"/>
        <v> ORI 98 </v>
      </c>
      <c r="B22" s="6" t="str">
        <f t="shared" si="1"/>
        <v>I</v>
      </c>
      <c r="C22" s="32">
        <f t="shared" si="2"/>
        <v>39308.47</v>
      </c>
      <c r="D22" s="53" t="str">
        <f t="shared" si="3"/>
        <v>vis</v>
      </c>
      <c r="E22" s="74">
        <f>VLOOKUP(C22,Active!C$21:E$966,3,FALSE)</f>
        <v>-13869.995538534014</v>
      </c>
      <c r="F22" s="6" t="s">
        <v>263</v>
      </c>
      <c r="G22" s="53" t="str">
        <f t="shared" si="4"/>
        <v>39308.470</v>
      </c>
      <c r="H22" s="32">
        <f t="shared" si="5"/>
        <v>-13870</v>
      </c>
      <c r="I22" s="75" t="s">
        <v>766</v>
      </c>
      <c r="J22" s="76" t="s">
        <v>767</v>
      </c>
      <c r="K22" s="75">
        <v>-13870</v>
      </c>
      <c r="L22" s="75" t="s">
        <v>501</v>
      </c>
      <c r="M22" s="76" t="s">
        <v>439</v>
      </c>
      <c r="N22" s="76"/>
      <c r="O22" s="77" t="s">
        <v>761</v>
      </c>
      <c r="P22" s="77" t="s">
        <v>762</v>
      </c>
    </row>
    <row r="23" spans="1:16" ht="12.75" customHeight="1" thickBot="1" x14ac:dyDescent="0.25">
      <c r="A23" s="32" t="str">
        <f t="shared" si="0"/>
        <v> ORI 98 </v>
      </c>
      <c r="B23" s="6" t="str">
        <f t="shared" si="1"/>
        <v>I</v>
      </c>
      <c r="C23" s="32">
        <f t="shared" si="2"/>
        <v>39319.544999999998</v>
      </c>
      <c r="D23" s="53" t="str">
        <f t="shared" si="3"/>
        <v>vis</v>
      </c>
      <c r="E23" s="74">
        <f>VLOOKUP(C23,Active!C$21:E$966,3,FALSE)</f>
        <v>-13859.985259808087</v>
      </c>
      <c r="F23" s="6" t="s">
        <v>263</v>
      </c>
      <c r="G23" s="53" t="str">
        <f t="shared" si="4"/>
        <v>39319.545</v>
      </c>
      <c r="H23" s="32">
        <f t="shared" si="5"/>
        <v>-13860</v>
      </c>
      <c r="I23" s="75" t="s">
        <v>768</v>
      </c>
      <c r="J23" s="76" t="s">
        <v>769</v>
      </c>
      <c r="K23" s="75">
        <v>-13860</v>
      </c>
      <c r="L23" s="75" t="s">
        <v>656</v>
      </c>
      <c r="M23" s="76" t="s">
        <v>439</v>
      </c>
      <c r="N23" s="76"/>
      <c r="O23" s="77" t="s">
        <v>761</v>
      </c>
      <c r="P23" s="77" t="s">
        <v>762</v>
      </c>
    </row>
    <row r="24" spans="1:16" ht="12.75" customHeight="1" thickBot="1" x14ac:dyDescent="0.25">
      <c r="A24" s="32" t="str">
        <f t="shared" si="0"/>
        <v>IBVS 180 </v>
      </c>
      <c r="B24" s="6" t="str">
        <f t="shared" si="1"/>
        <v>I</v>
      </c>
      <c r="C24" s="32">
        <f t="shared" si="2"/>
        <v>39341.659</v>
      </c>
      <c r="D24" s="53" t="str">
        <f t="shared" si="3"/>
        <v>vis</v>
      </c>
      <c r="E24" s="74">
        <f>VLOOKUP(C24,Active!C$21:E$966,3,FALSE)</f>
        <v>-13839.997241411227</v>
      </c>
      <c r="F24" s="6" t="s">
        <v>263</v>
      </c>
      <c r="G24" s="53" t="str">
        <f t="shared" si="4"/>
        <v>39341.659</v>
      </c>
      <c r="H24" s="32">
        <f t="shared" si="5"/>
        <v>-13840</v>
      </c>
      <c r="I24" s="75" t="s">
        <v>770</v>
      </c>
      <c r="J24" s="76" t="s">
        <v>771</v>
      </c>
      <c r="K24" s="75">
        <v>-13840</v>
      </c>
      <c r="L24" s="75" t="s">
        <v>516</v>
      </c>
      <c r="M24" s="76" t="s">
        <v>439</v>
      </c>
      <c r="N24" s="76"/>
      <c r="O24" s="77" t="s">
        <v>737</v>
      </c>
      <c r="P24" s="78" t="s">
        <v>772</v>
      </c>
    </row>
    <row r="25" spans="1:16" ht="12.75" customHeight="1" thickBot="1" x14ac:dyDescent="0.25">
      <c r="A25" s="32" t="str">
        <f t="shared" si="0"/>
        <v>IBVS 180 </v>
      </c>
      <c r="B25" s="6" t="str">
        <f t="shared" si="1"/>
        <v>I</v>
      </c>
      <c r="C25" s="32">
        <f t="shared" si="2"/>
        <v>39342.769</v>
      </c>
      <c r="D25" s="53" t="str">
        <f t="shared" si="3"/>
        <v>vis</v>
      </c>
      <c r="E25" s="74">
        <f>VLOOKUP(C25,Active!C$21:E$966,3,FALSE)</f>
        <v>-13838.993953882036</v>
      </c>
      <c r="F25" s="6" t="s">
        <v>263</v>
      </c>
      <c r="G25" s="53" t="str">
        <f t="shared" si="4"/>
        <v>39342.769</v>
      </c>
      <c r="H25" s="32">
        <f t="shared" si="5"/>
        <v>-13839</v>
      </c>
      <c r="I25" s="75" t="s">
        <v>773</v>
      </c>
      <c r="J25" s="76" t="s">
        <v>774</v>
      </c>
      <c r="K25" s="75">
        <v>-13839</v>
      </c>
      <c r="L25" s="75" t="s">
        <v>464</v>
      </c>
      <c r="M25" s="76" t="s">
        <v>439</v>
      </c>
      <c r="N25" s="76"/>
      <c r="O25" s="77" t="s">
        <v>737</v>
      </c>
      <c r="P25" s="78" t="s">
        <v>772</v>
      </c>
    </row>
    <row r="26" spans="1:16" ht="12.75" customHeight="1" thickBot="1" x14ac:dyDescent="0.25">
      <c r="A26" s="32" t="str">
        <f t="shared" si="0"/>
        <v> ORI 98 </v>
      </c>
      <c r="B26" s="6" t="str">
        <f t="shared" si="1"/>
        <v>I</v>
      </c>
      <c r="C26" s="32">
        <f t="shared" si="2"/>
        <v>39350.521999999997</v>
      </c>
      <c r="D26" s="53" t="str">
        <f t="shared" si="3"/>
        <v>vis</v>
      </c>
      <c r="E26" s="74">
        <f>VLOOKUP(C26,Active!C$21:E$966,3,FALSE)</f>
        <v>-13831.986306842569</v>
      </c>
      <c r="F26" s="6" t="s">
        <v>263</v>
      </c>
      <c r="G26" s="53" t="str">
        <f t="shared" si="4"/>
        <v>39350.522</v>
      </c>
      <c r="H26" s="32">
        <f t="shared" si="5"/>
        <v>-13832</v>
      </c>
      <c r="I26" s="75" t="s">
        <v>775</v>
      </c>
      <c r="J26" s="76" t="s">
        <v>776</v>
      </c>
      <c r="K26" s="75">
        <v>-13832</v>
      </c>
      <c r="L26" s="75" t="s">
        <v>507</v>
      </c>
      <c r="M26" s="76" t="s">
        <v>439</v>
      </c>
      <c r="N26" s="76"/>
      <c r="O26" s="77" t="s">
        <v>761</v>
      </c>
      <c r="P26" s="77" t="s">
        <v>762</v>
      </c>
    </row>
    <row r="27" spans="1:16" ht="12.75" customHeight="1" thickBot="1" x14ac:dyDescent="0.25">
      <c r="A27" s="32" t="str">
        <f t="shared" si="0"/>
        <v> ORI 100 </v>
      </c>
      <c r="B27" s="6" t="str">
        <f t="shared" si="1"/>
        <v>I</v>
      </c>
      <c r="C27" s="32">
        <f t="shared" si="2"/>
        <v>39390.35</v>
      </c>
      <c r="D27" s="53" t="str">
        <f t="shared" si="3"/>
        <v>vis</v>
      </c>
      <c r="E27" s="74">
        <f>VLOOKUP(C27,Active!C$21:E$966,3,FALSE)</f>
        <v>-13795.987265660055</v>
      </c>
      <c r="F27" s="6" t="s">
        <v>263</v>
      </c>
      <c r="G27" s="53" t="str">
        <f t="shared" si="4"/>
        <v>39390.350</v>
      </c>
      <c r="H27" s="32">
        <f t="shared" si="5"/>
        <v>-13796</v>
      </c>
      <c r="I27" s="75" t="s">
        <v>780</v>
      </c>
      <c r="J27" s="76" t="s">
        <v>781</v>
      </c>
      <c r="K27" s="75">
        <v>-13796</v>
      </c>
      <c r="L27" s="75" t="s">
        <v>558</v>
      </c>
      <c r="M27" s="76" t="s">
        <v>439</v>
      </c>
      <c r="N27" s="76"/>
      <c r="O27" s="77" t="s">
        <v>761</v>
      </c>
      <c r="P27" s="77" t="s">
        <v>782</v>
      </c>
    </row>
    <row r="28" spans="1:16" ht="12.75" customHeight="1" thickBot="1" x14ac:dyDescent="0.25">
      <c r="A28" s="32" t="str">
        <f t="shared" si="0"/>
        <v>BAVM 23 </v>
      </c>
      <c r="B28" s="6" t="str">
        <f t="shared" si="1"/>
        <v>I</v>
      </c>
      <c r="C28" s="32">
        <f t="shared" si="2"/>
        <v>39390.35</v>
      </c>
      <c r="D28" s="53" t="str">
        <f t="shared" si="3"/>
        <v>vis</v>
      </c>
      <c r="E28" s="74">
        <f>VLOOKUP(C28,Active!C$21:E$966,3,FALSE)</f>
        <v>-13795.987265660055</v>
      </c>
      <c r="F28" s="6" t="s">
        <v>263</v>
      </c>
      <c r="G28" s="53" t="str">
        <f t="shared" si="4"/>
        <v>39390.350</v>
      </c>
      <c r="H28" s="32">
        <f t="shared" si="5"/>
        <v>-13796</v>
      </c>
      <c r="I28" s="75" t="s">
        <v>780</v>
      </c>
      <c r="J28" s="76" t="s">
        <v>781</v>
      </c>
      <c r="K28" s="75">
        <v>-13796</v>
      </c>
      <c r="L28" s="75" t="s">
        <v>558</v>
      </c>
      <c r="M28" s="76" t="s">
        <v>439</v>
      </c>
      <c r="N28" s="76"/>
      <c r="O28" s="77" t="s">
        <v>717</v>
      </c>
      <c r="P28" s="78" t="s">
        <v>783</v>
      </c>
    </row>
    <row r="29" spans="1:16" ht="12.75" customHeight="1" thickBot="1" x14ac:dyDescent="0.25">
      <c r="A29" s="32" t="str">
        <f t="shared" si="0"/>
        <v> ORI 100 </v>
      </c>
      <c r="B29" s="6" t="str">
        <f t="shared" si="1"/>
        <v>I</v>
      </c>
      <c r="C29" s="32">
        <f t="shared" si="2"/>
        <v>39401.42</v>
      </c>
      <c r="D29" s="53" t="str">
        <f t="shared" si="3"/>
        <v>vis</v>
      </c>
      <c r="E29" s="74">
        <f>VLOOKUP(C29,Active!C$21:E$966,3,FALSE)</f>
        <v>-13785.981506247319</v>
      </c>
      <c r="F29" s="6" t="s">
        <v>263</v>
      </c>
      <c r="G29" s="53" t="str">
        <f t="shared" si="4"/>
        <v>39401.420</v>
      </c>
      <c r="H29" s="32">
        <f t="shared" si="5"/>
        <v>-13786</v>
      </c>
      <c r="I29" s="75" t="s">
        <v>784</v>
      </c>
      <c r="J29" s="76" t="s">
        <v>785</v>
      </c>
      <c r="K29" s="75">
        <v>-13786</v>
      </c>
      <c r="L29" s="75" t="s">
        <v>680</v>
      </c>
      <c r="M29" s="76" t="s">
        <v>439</v>
      </c>
      <c r="N29" s="76"/>
      <c r="O29" s="77" t="s">
        <v>761</v>
      </c>
      <c r="P29" s="77" t="s">
        <v>782</v>
      </c>
    </row>
    <row r="30" spans="1:16" ht="12.75" customHeight="1" thickBot="1" x14ac:dyDescent="0.25">
      <c r="A30" s="32" t="str">
        <f t="shared" si="0"/>
        <v>IBVS 247 </v>
      </c>
      <c r="B30" s="6" t="str">
        <f t="shared" si="1"/>
        <v>I</v>
      </c>
      <c r="C30" s="32">
        <f t="shared" si="2"/>
        <v>39664.720000000001</v>
      </c>
      <c r="D30" s="53" t="str">
        <f t="shared" si="3"/>
        <v>vis</v>
      </c>
      <c r="E30" s="74">
        <f>VLOOKUP(C30,Active!C$21:E$966,3,FALSE)</f>
        <v>-13547.994473422281</v>
      </c>
      <c r="F30" s="6" t="s">
        <v>263</v>
      </c>
      <c r="G30" s="53" t="str">
        <f t="shared" si="4"/>
        <v>39664.720</v>
      </c>
      <c r="H30" s="32">
        <f t="shared" si="5"/>
        <v>-13548</v>
      </c>
      <c r="I30" s="75" t="s">
        <v>786</v>
      </c>
      <c r="J30" s="76" t="s">
        <v>787</v>
      </c>
      <c r="K30" s="75">
        <v>-13548</v>
      </c>
      <c r="L30" s="75" t="s">
        <v>534</v>
      </c>
      <c r="M30" s="76" t="s">
        <v>439</v>
      </c>
      <c r="N30" s="76"/>
      <c r="O30" s="77" t="s">
        <v>788</v>
      </c>
      <c r="P30" s="78" t="s">
        <v>789</v>
      </c>
    </row>
    <row r="31" spans="1:16" ht="12.75" customHeight="1" thickBot="1" x14ac:dyDescent="0.25">
      <c r="A31" s="32" t="str">
        <f t="shared" si="0"/>
        <v>IBVS 247 </v>
      </c>
      <c r="B31" s="6" t="str">
        <f t="shared" si="1"/>
        <v>I</v>
      </c>
      <c r="C31" s="32">
        <f t="shared" si="2"/>
        <v>39674.68</v>
      </c>
      <c r="D31" s="53" t="str">
        <f t="shared" si="3"/>
        <v>vis</v>
      </c>
      <c r="E31" s="74">
        <f>VLOOKUP(C31,Active!C$21:E$966,3,FALSE)</f>
        <v>-13538.992001538736</v>
      </c>
      <c r="F31" s="6" t="s">
        <v>263</v>
      </c>
      <c r="G31" s="53" t="str">
        <f t="shared" si="4"/>
        <v>39674.680</v>
      </c>
      <c r="H31" s="32">
        <f t="shared" si="5"/>
        <v>-13539</v>
      </c>
      <c r="I31" s="75" t="s">
        <v>790</v>
      </c>
      <c r="J31" s="76" t="s">
        <v>791</v>
      </c>
      <c r="K31" s="75">
        <v>-13539</v>
      </c>
      <c r="L31" s="75" t="s">
        <v>527</v>
      </c>
      <c r="M31" s="76" t="s">
        <v>439</v>
      </c>
      <c r="N31" s="76"/>
      <c r="O31" s="77" t="s">
        <v>788</v>
      </c>
      <c r="P31" s="78" t="s">
        <v>789</v>
      </c>
    </row>
    <row r="32" spans="1:16" ht="12.75" customHeight="1" thickBot="1" x14ac:dyDescent="0.25">
      <c r="A32" s="32" t="str">
        <f t="shared" si="0"/>
        <v>IBVS 247 </v>
      </c>
      <c r="B32" s="6" t="str">
        <f t="shared" si="1"/>
        <v>I</v>
      </c>
      <c r="C32" s="32">
        <f t="shared" si="2"/>
        <v>39675.781000000003</v>
      </c>
      <c r="D32" s="53" t="str">
        <f t="shared" si="3"/>
        <v>vis</v>
      </c>
      <c r="E32" s="74">
        <f>VLOOKUP(C32,Active!C$21:E$966,3,FALSE)</f>
        <v>-13537.996848773293</v>
      </c>
      <c r="F32" s="6" t="s">
        <v>263</v>
      </c>
      <c r="G32" s="53" t="str">
        <f t="shared" si="4"/>
        <v>39675.781</v>
      </c>
      <c r="H32" s="32">
        <f t="shared" si="5"/>
        <v>-13538</v>
      </c>
      <c r="I32" s="75" t="s">
        <v>792</v>
      </c>
      <c r="J32" s="76" t="s">
        <v>793</v>
      </c>
      <c r="K32" s="75">
        <v>-13538</v>
      </c>
      <c r="L32" s="75" t="s">
        <v>516</v>
      </c>
      <c r="M32" s="76" t="s">
        <v>439</v>
      </c>
      <c r="N32" s="76"/>
      <c r="O32" s="77" t="s">
        <v>788</v>
      </c>
      <c r="P32" s="78" t="s">
        <v>789</v>
      </c>
    </row>
    <row r="33" spans="1:16" ht="12.75" customHeight="1" thickBot="1" x14ac:dyDescent="0.25">
      <c r="A33" s="32" t="str">
        <f t="shared" si="0"/>
        <v> ORI 103 </v>
      </c>
      <c r="B33" s="6" t="str">
        <f t="shared" si="1"/>
        <v>I</v>
      </c>
      <c r="C33" s="32">
        <f t="shared" si="2"/>
        <v>39704.557999999997</v>
      </c>
      <c r="D33" s="53" t="str">
        <f t="shared" si="3"/>
        <v>vis</v>
      </c>
      <c r="E33" s="74">
        <f>VLOOKUP(C33,Active!C$21:E$966,3,FALSE)</f>
        <v>-13511.986393613382</v>
      </c>
      <c r="F33" s="6" t="s">
        <v>263</v>
      </c>
      <c r="G33" s="53" t="str">
        <f t="shared" si="4"/>
        <v>39704.558</v>
      </c>
      <c r="H33" s="32">
        <f t="shared" si="5"/>
        <v>-13512</v>
      </c>
      <c r="I33" s="75" t="s">
        <v>797</v>
      </c>
      <c r="J33" s="76" t="s">
        <v>798</v>
      </c>
      <c r="K33" s="75">
        <v>-13512</v>
      </c>
      <c r="L33" s="75" t="s">
        <v>507</v>
      </c>
      <c r="M33" s="76" t="s">
        <v>439</v>
      </c>
      <c r="N33" s="76"/>
      <c r="O33" s="77" t="s">
        <v>761</v>
      </c>
      <c r="P33" s="77" t="s">
        <v>799</v>
      </c>
    </row>
    <row r="34" spans="1:16" ht="12.75" customHeight="1" thickBot="1" x14ac:dyDescent="0.25">
      <c r="A34" s="32" t="str">
        <f t="shared" si="0"/>
        <v>IBVS 795 </v>
      </c>
      <c r="B34" s="6" t="str">
        <f t="shared" si="1"/>
        <v>I</v>
      </c>
      <c r="C34" s="32">
        <f t="shared" si="2"/>
        <v>39706.756999999998</v>
      </c>
      <c r="D34" s="53" t="str">
        <f t="shared" si="3"/>
        <v>vis</v>
      </c>
      <c r="E34" s="74">
        <f>VLOOKUP(C34,Active!C$21:E$966,3,FALSE)</f>
        <v>-13509.998799670419</v>
      </c>
      <c r="F34" s="6" t="s">
        <v>263</v>
      </c>
      <c r="G34" s="53" t="str">
        <f t="shared" si="4"/>
        <v>39706.757</v>
      </c>
      <c r="H34" s="32">
        <f t="shared" si="5"/>
        <v>-13510</v>
      </c>
      <c r="I34" s="75" t="s">
        <v>800</v>
      </c>
      <c r="J34" s="76" t="s">
        <v>801</v>
      </c>
      <c r="K34" s="75">
        <v>-13510</v>
      </c>
      <c r="L34" s="75" t="s">
        <v>479</v>
      </c>
      <c r="M34" s="76" t="s">
        <v>439</v>
      </c>
      <c r="N34" s="76"/>
      <c r="O34" s="77" t="s">
        <v>741</v>
      </c>
      <c r="P34" s="78" t="s">
        <v>802</v>
      </c>
    </row>
    <row r="35" spans="1:16" ht="12.75" customHeight="1" thickBot="1" x14ac:dyDescent="0.25">
      <c r="A35" s="32" t="str">
        <f t="shared" si="0"/>
        <v>IBVS 247 </v>
      </c>
      <c r="B35" s="6" t="str">
        <f t="shared" si="1"/>
        <v>I</v>
      </c>
      <c r="C35" s="32">
        <f t="shared" si="2"/>
        <v>39715.616999999998</v>
      </c>
      <c r="D35" s="53" t="str">
        <f t="shared" si="3"/>
        <v>vis</v>
      </c>
      <c r="E35" s="74">
        <f>VLOOKUP(C35,Active!C$21:E$966,3,FALSE)</f>
        <v>-13501.990576689674</v>
      </c>
      <c r="F35" s="6" t="s">
        <v>263</v>
      </c>
      <c r="G35" s="53" t="str">
        <f t="shared" si="4"/>
        <v>39715.617</v>
      </c>
      <c r="H35" s="32">
        <f t="shared" si="5"/>
        <v>-13502</v>
      </c>
      <c r="I35" s="75" t="s">
        <v>803</v>
      </c>
      <c r="J35" s="76" t="s">
        <v>804</v>
      </c>
      <c r="K35" s="75">
        <v>-13502</v>
      </c>
      <c r="L35" s="75" t="s">
        <v>489</v>
      </c>
      <c r="M35" s="76" t="s">
        <v>439</v>
      </c>
      <c r="N35" s="76"/>
      <c r="O35" s="77" t="s">
        <v>737</v>
      </c>
      <c r="P35" s="78" t="s">
        <v>789</v>
      </c>
    </row>
    <row r="36" spans="1:16" ht="12.75" customHeight="1" thickBot="1" x14ac:dyDescent="0.25">
      <c r="A36" s="32" t="str">
        <f t="shared" si="0"/>
        <v>IBVS 247 </v>
      </c>
      <c r="B36" s="6" t="str">
        <f t="shared" si="1"/>
        <v>I</v>
      </c>
      <c r="C36" s="32">
        <f t="shared" si="2"/>
        <v>39716.720000000001</v>
      </c>
      <c r="D36" s="53" t="str">
        <f t="shared" si="3"/>
        <v>vis</v>
      </c>
      <c r="E36" s="74">
        <f>VLOOKUP(C36,Active!C$21:E$966,3,FALSE)</f>
        <v>-13500.993616198954</v>
      </c>
      <c r="F36" s="6" t="s">
        <v>263</v>
      </c>
      <c r="G36" s="53" t="str">
        <f t="shared" si="4"/>
        <v>39716.720</v>
      </c>
      <c r="H36" s="32">
        <f t="shared" si="5"/>
        <v>-13501</v>
      </c>
      <c r="I36" s="75" t="s">
        <v>805</v>
      </c>
      <c r="J36" s="76" t="s">
        <v>806</v>
      </c>
      <c r="K36" s="75">
        <v>-13501</v>
      </c>
      <c r="L36" s="75" t="s">
        <v>464</v>
      </c>
      <c r="M36" s="76" t="s">
        <v>439</v>
      </c>
      <c r="N36" s="76"/>
      <c r="O36" s="77" t="s">
        <v>737</v>
      </c>
      <c r="P36" s="78" t="s">
        <v>789</v>
      </c>
    </row>
    <row r="37" spans="1:16" ht="12.75" customHeight="1" thickBot="1" x14ac:dyDescent="0.25">
      <c r="A37" s="32" t="str">
        <f t="shared" si="0"/>
        <v>IBVS 247 </v>
      </c>
      <c r="B37" s="6" t="str">
        <f t="shared" si="1"/>
        <v>I</v>
      </c>
      <c r="C37" s="32">
        <f t="shared" si="2"/>
        <v>39736.635000000002</v>
      </c>
      <c r="D37" s="53" t="str">
        <f t="shared" si="3"/>
        <v>vis</v>
      </c>
      <c r="E37" s="74">
        <f>VLOOKUP(C37,Active!C$21:E$966,3,FALSE)</f>
        <v>-13482.993191745058</v>
      </c>
      <c r="F37" s="6" t="s">
        <v>263</v>
      </c>
      <c r="G37" s="53" t="str">
        <f t="shared" si="4"/>
        <v>39736.635</v>
      </c>
      <c r="H37" s="32">
        <f t="shared" si="5"/>
        <v>-13483</v>
      </c>
      <c r="I37" s="75" t="s">
        <v>807</v>
      </c>
      <c r="J37" s="76" t="s">
        <v>808</v>
      </c>
      <c r="K37" s="75">
        <v>-13483</v>
      </c>
      <c r="L37" s="75" t="s">
        <v>472</v>
      </c>
      <c r="M37" s="76" t="s">
        <v>439</v>
      </c>
      <c r="N37" s="76"/>
      <c r="O37" s="77" t="s">
        <v>737</v>
      </c>
      <c r="P37" s="78" t="s">
        <v>789</v>
      </c>
    </row>
    <row r="38" spans="1:16" ht="12.75" customHeight="1" thickBot="1" x14ac:dyDescent="0.25">
      <c r="A38" s="32" t="str">
        <f t="shared" si="0"/>
        <v>IBVS 247 </v>
      </c>
      <c r="B38" s="6" t="str">
        <f t="shared" si="1"/>
        <v>I</v>
      </c>
      <c r="C38" s="32">
        <f t="shared" si="2"/>
        <v>39737.739000000001</v>
      </c>
      <c r="D38" s="53" t="str">
        <f t="shared" si="3"/>
        <v>vis</v>
      </c>
      <c r="E38" s="74">
        <f>VLOOKUP(C38,Active!C$21:E$966,3,FALSE)</f>
        <v>-13481.995327391702</v>
      </c>
      <c r="F38" s="6" t="s">
        <v>263</v>
      </c>
      <c r="G38" s="53" t="str">
        <f t="shared" si="4"/>
        <v>39737.739</v>
      </c>
      <c r="H38" s="32">
        <f t="shared" si="5"/>
        <v>-13482</v>
      </c>
      <c r="I38" s="75" t="s">
        <v>809</v>
      </c>
      <c r="J38" s="76" t="s">
        <v>810</v>
      </c>
      <c r="K38" s="75">
        <v>-13482</v>
      </c>
      <c r="L38" s="75" t="s">
        <v>501</v>
      </c>
      <c r="M38" s="76" t="s">
        <v>439</v>
      </c>
      <c r="N38" s="76"/>
      <c r="O38" s="77" t="s">
        <v>737</v>
      </c>
      <c r="P38" s="78" t="s">
        <v>789</v>
      </c>
    </row>
    <row r="39" spans="1:16" ht="12.75" customHeight="1" thickBot="1" x14ac:dyDescent="0.25">
      <c r="A39" s="32" t="str">
        <f t="shared" si="0"/>
        <v>IBVS 795 </v>
      </c>
      <c r="B39" s="6" t="str">
        <f t="shared" si="1"/>
        <v>I</v>
      </c>
      <c r="C39" s="32">
        <f t="shared" si="2"/>
        <v>40070.76</v>
      </c>
      <c r="D39" s="53" t="str">
        <f t="shared" si="3"/>
        <v>vis</v>
      </c>
      <c r="E39" s="74">
        <f>VLOOKUP(C39,Active!C$21:E$966,3,FALSE)</f>
        <v>-13180.990087519211</v>
      </c>
      <c r="F39" s="6" t="s">
        <v>263</v>
      </c>
      <c r="G39" s="53" t="str">
        <f t="shared" si="4"/>
        <v>40070.760</v>
      </c>
      <c r="H39" s="32">
        <f t="shared" si="5"/>
        <v>-13181</v>
      </c>
      <c r="I39" s="75" t="s">
        <v>819</v>
      </c>
      <c r="J39" s="76" t="s">
        <v>820</v>
      </c>
      <c r="K39" s="75">
        <v>-13181</v>
      </c>
      <c r="L39" s="75" t="s">
        <v>580</v>
      </c>
      <c r="M39" s="76" t="s">
        <v>439</v>
      </c>
      <c r="N39" s="76"/>
      <c r="O39" s="77" t="s">
        <v>788</v>
      </c>
      <c r="P39" s="78" t="s">
        <v>802</v>
      </c>
    </row>
    <row r="40" spans="1:16" ht="12.75" customHeight="1" thickBot="1" x14ac:dyDescent="0.25">
      <c r="A40" s="32" t="str">
        <f t="shared" si="0"/>
        <v> ORI 109 </v>
      </c>
      <c r="B40" s="6" t="str">
        <f t="shared" si="1"/>
        <v>I</v>
      </c>
      <c r="C40" s="32">
        <f t="shared" si="2"/>
        <v>40119.444000000003</v>
      </c>
      <c r="D40" s="53" t="str">
        <f t="shared" si="3"/>
        <v>vis</v>
      </c>
      <c r="E40" s="74">
        <f>VLOOKUP(C40,Active!C$21:E$966,3,FALSE)</f>
        <v>-13136.986438806509</v>
      </c>
      <c r="F40" s="6" t="s">
        <v>263</v>
      </c>
      <c r="G40" s="53" t="str">
        <f t="shared" si="4"/>
        <v>40119.444</v>
      </c>
      <c r="H40" s="32">
        <f t="shared" si="5"/>
        <v>-13137</v>
      </c>
      <c r="I40" s="75" t="s">
        <v>821</v>
      </c>
      <c r="J40" s="76" t="s">
        <v>822</v>
      </c>
      <c r="K40" s="75">
        <v>-13137</v>
      </c>
      <c r="L40" s="75" t="s">
        <v>507</v>
      </c>
      <c r="M40" s="76" t="s">
        <v>439</v>
      </c>
      <c r="N40" s="76"/>
      <c r="O40" s="77" t="s">
        <v>823</v>
      </c>
      <c r="P40" s="77" t="s">
        <v>824</v>
      </c>
    </row>
    <row r="41" spans="1:16" ht="12.75" customHeight="1" thickBot="1" x14ac:dyDescent="0.25">
      <c r="A41" s="32" t="str">
        <f t="shared" si="0"/>
        <v>IBVS 456 </v>
      </c>
      <c r="B41" s="6" t="str">
        <f t="shared" si="1"/>
        <v>I</v>
      </c>
      <c r="C41" s="32">
        <f t="shared" si="2"/>
        <v>40149.305999999997</v>
      </c>
      <c r="D41" s="53" t="str">
        <f t="shared" si="3"/>
        <v>vis</v>
      </c>
      <c r="E41" s="74">
        <f>VLOOKUP(C41,Active!C$21:E$966,3,FALSE)</f>
        <v>-13109.995292683379</v>
      </c>
      <c r="F41" s="6" t="s">
        <v>263</v>
      </c>
      <c r="G41" s="53" t="str">
        <f t="shared" si="4"/>
        <v>40149.306</v>
      </c>
      <c r="H41" s="32">
        <f t="shared" si="5"/>
        <v>-13110</v>
      </c>
      <c r="I41" s="75" t="s">
        <v>827</v>
      </c>
      <c r="J41" s="76" t="s">
        <v>828</v>
      </c>
      <c r="K41" s="75">
        <v>-13110</v>
      </c>
      <c r="L41" s="75" t="s">
        <v>501</v>
      </c>
      <c r="M41" s="76" t="s">
        <v>647</v>
      </c>
      <c r="N41" s="76" t="s">
        <v>648</v>
      </c>
      <c r="O41" s="77" t="s">
        <v>508</v>
      </c>
      <c r="P41" s="78" t="s">
        <v>829</v>
      </c>
    </row>
    <row r="42" spans="1:16" ht="12.75" customHeight="1" thickBot="1" x14ac:dyDescent="0.25">
      <c r="A42" s="32" t="str">
        <f t="shared" si="0"/>
        <v> ORI 114 </v>
      </c>
      <c r="B42" s="6" t="str">
        <f t="shared" si="1"/>
        <v>I</v>
      </c>
      <c r="C42" s="32">
        <f t="shared" si="2"/>
        <v>40390.502</v>
      </c>
      <c r="D42" s="53" t="str">
        <f t="shared" si="3"/>
        <v>vis</v>
      </c>
      <c r="E42" s="74">
        <f>VLOOKUP(C42,Active!C$21:E$966,3,FALSE)</f>
        <v>-12891.987239628808</v>
      </c>
      <c r="F42" s="6" t="s">
        <v>263</v>
      </c>
      <c r="G42" s="53" t="str">
        <f t="shared" si="4"/>
        <v>40390.502</v>
      </c>
      <c r="H42" s="32">
        <f t="shared" si="5"/>
        <v>-12892</v>
      </c>
      <c r="I42" s="75" t="s">
        <v>830</v>
      </c>
      <c r="J42" s="76" t="s">
        <v>831</v>
      </c>
      <c r="K42" s="75">
        <v>-12892</v>
      </c>
      <c r="L42" s="75" t="s">
        <v>558</v>
      </c>
      <c r="M42" s="76" t="s">
        <v>439</v>
      </c>
      <c r="N42" s="76"/>
      <c r="O42" s="77" t="s">
        <v>761</v>
      </c>
      <c r="P42" s="77" t="s">
        <v>832</v>
      </c>
    </row>
    <row r="43" spans="1:16" ht="12.75" customHeight="1" thickBot="1" x14ac:dyDescent="0.25">
      <c r="A43" s="32" t="str">
        <f t="shared" si="0"/>
        <v>IBVS 456 </v>
      </c>
      <c r="B43" s="6" t="str">
        <f t="shared" si="1"/>
        <v>I</v>
      </c>
      <c r="C43" s="32">
        <f t="shared" si="2"/>
        <v>40421.4738</v>
      </c>
      <c r="D43" s="53" t="str">
        <f t="shared" si="3"/>
        <v>vis</v>
      </c>
      <c r="E43" s="74">
        <f>VLOOKUP(C43,Active!C$21:E$966,3,FALSE)</f>
        <v>-12863.992986749014</v>
      </c>
      <c r="F43" s="6" t="s">
        <v>263</v>
      </c>
      <c r="G43" s="53" t="str">
        <f t="shared" si="4"/>
        <v>40421.4738</v>
      </c>
      <c r="H43" s="32">
        <f t="shared" si="5"/>
        <v>-12864</v>
      </c>
      <c r="I43" s="75" t="s">
        <v>833</v>
      </c>
      <c r="J43" s="76" t="s">
        <v>834</v>
      </c>
      <c r="K43" s="75">
        <v>-12864</v>
      </c>
      <c r="L43" s="75" t="s">
        <v>835</v>
      </c>
      <c r="M43" s="76" t="s">
        <v>647</v>
      </c>
      <c r="N43" s="76" t="s">
        <v>648</v>
      </c>
      <c r="O43" s="77" t="s">
        <v>836</v>
      </c>
      <c r="P43" s="78" t="s">
        <v>829</v>
      </c>
    </row>
    <row r="44" spans="1:16" ht="12.75" customHeight="1" thickBot="1" x14ac:dyDescent="0.25">
      <c r="A44" s="32" t="str">
        <f t="shared" si="0"/>
        <v>IBVS 795 </v>
      </c>
      <c r="B44" s="6" t="str">
        <f t="shared" si="1"/>
        <v>I</v>
      </c>
      <c r="C44" s="32">
        <f t="shared" si="2"/>
        <v>40454.667000000001</v>
      </c>
      <c r="D44" s="53" t="str">
        <f t="shared" si="3"/>
        <v>vis</v>
      </c>
      <c r="E44" s="74">
        <f>VLOOKUP(C44,Active!C$21:E$966,3,FALSE)</f>
        <v>-12833.990893403139</v>
      </c>
      <c r="F44" s="6" t="s">
        <v>263</v>
      </c>
      <c r="G44" s="53" t="str">
        <f t="shared" si="4"/>
        <v>40454.667</v>
      </c>
      <c r="H44" s="32">
        <f t="shared" si="5"/>
        <v>-12834</v>
      </c>
      <c r="I44" s="75" t="s">
        <v>840</v>
      </c>
      <c r="J44" s="76" t="s">
        <v>841</v>
      </c>
      <c r="K44" s="75">
        <v>-12834</v>
      </c>
      <c r="L44" s="75" t="s">
        <v>489</v>
      </c>
      <c r="M44" s="76" t="s">
        <v>439</v>
      </c>
      <c r="N44" s="76"/>
      <c r="O44" s="77" t="s">
        <v>842</v>
      </c>
      <c r="P44" s="78" t="s">
        <v>802</v>
      </c>
    </row>
    <row r="45" spans="1:16" ht="12.75" customHeight="1" thickBot="1" x14ac:dyDescent="0.25">
      <c r="A45" s="32" t="str">
        <f t="shared" si="0"/>
        <v>IBVS 795 </v>
      </c>
      <c r="B45" s="6" t="str">
        <f t="shared" si="1"/>
        <v>I</v>
      </c>
      <c r="C45" s="32">
        <f t="shared" si="2"/>
        <v>40455.775000000001</v>
      </c>
      <c r="D45" s="53" t="str">
        <f t="shared" si="3"/>
        <v>vis</v>
      </c>
      <c r="E45" s="74">
        <f>VLOOKUP(C45,Active!C$21:E$966,3,FALSE)</f>
        <v>-12832.989413599227</v>
      </c>
      <c r="F45" s="6" t="s">
        <v>263</v>
      </c>
      <c r="G45" s="53" t="str">
        <f t="shared" si="4"/>
        <v>40455.775</v>
      </c>
      <c r="H45" s="32">
        <f t="shared" si="5"/>
        <v>-12833</v>
      </c>
      <c r="I45" s="75" t="s">
        <v>843</v>
      </c>
      <c r="J45" s="76" t="s">
        <v>844</v>
      </c>
      <c r="K45" s="75">
        <v>-12833</v>
      </c>
      <c r="L45" s="75" t="s">
        <v>504</v>
      </c>
      <c r="M45" s="76" t="s">
        <v>439</v>
      </c>
      <c r="N45" s="76"/>
      <c r="O45" s="77" t="s">
        <v>737</v>
      </c>
      <c r="P45" s="78" t="s">
        <v>802</v>
      </c>
    </row>
    <row r="46" spans="1:16" ht="12.75" customHeight="1" thickBot="1" x14ac:dyDescent="0.25">
      <c r="A46" s="32" t="str">
        <f t="shared" si="0"/>
        <v>IBVS 795 </v>
      </c>
      <c r="B46" s="6" t="str">
        <f t="shared" si="1"/>
        <v>I</v>
      </c>
      <c r="C46" s="32">
        <f t="shared" si="2"/>
        <v>40465.720999999998</v>
      </c>
      <c r="D46" s="53" t="str">
        <f t="shared" si="3"/>
        <v>vis</v>
      </c>
      <c r="E46" s="74">
        <f>VLOOKUP(C46,Active!C$21:E$966,3,FALSE)</f>
        <v>-12823.999595792631</v>
      </c>
      <c r="F46" s="6" t="s">
        <v>263</v>
      </c>
      <c r="G46" s="53" t="str">
        <f t="shared" si="4"/>
        <v>40465.721</v>
      </c>
      <c r="H46" s="32">
        <f t="shared" si="5"/>
        <v>-12824</v>
      </c>
      <c r="I46" s="75" t="s">
        <v>845</v>
      </c>
      <c r="J46" s="76" t="s">
        <v>846</v>
      </c>
      <c r="K46" s="75">
        <v>-12824</v>
      </c>
      <c r="L46" s="75" t="s">
        <v>453</v>
      </c>
      <c r="M46" s="76" t="s">
        <v>439</v>
      </c>
      <c r="N46" s="76"/>
      <c r="O46" s="77" t="s">
        <v>741</v>
      </c>
      <c r="P46" s="78" t="s">
        <v>802</v>
      </c>
    </row>
    <row r="47" spans="1:16" ht="12.75" customHeight="1" thickBot="1" x14ac:dyDescent="0.25">
      <c r="A47" s="32" t="str">
        <f t="shared" si="0"/>
        <v>IBVS 795 </v>
      </c>
      <c r="B47" s="6" t="str">
        <f t="shared" si="1"/>
        <v>I</v>
      </c>
      <c r="C47" s="32">
        <f t="shared" si="2"/>
        <v>40465.728000000003</v>
      </c>
      <c r="D47" s="53" t="str">
        <f t="shared" si="3"/>
        <v>vis</v>
      </c>
      <c r="E47" s="74">
        <f>VLOOKUP(C47,Active!C$21:E$966,3,FALSE)</f>
        <v>-12823.993268754153</v>
      </c>
      <c r="F47" s="6" t="s">
        <v>263</v>
      </c>
      <c r="G47" s="53" t="str">
        <f t="shared" si="4"/>
        <v>40465.728</v>
      </c>
      <c r="H47" s="32">
        <f t="shared" si="5"/>
        <v>-12824</v>
      </c>
      <c r="I47" s="75" t="s">
        <v>852</v>
      </c>
      <c r="J47" s="76" t="s">
        <v>853</v>
      </c>
      <c r="K47" s="75">
        <v>-12824</v>
      </c>
      <c r="L47" s="75" t="s">
        <v>464</v>
      </c>
      <c r="M47" s="76" t="s">
        <v>439</v>
      </c>
      <c r="N47" s="76"/>
      <c r="O47" s="77" t="s">
        <v>788</v>
      </c>
      <c r="P47" s="78" t="s">
        <v>802</v>
      </c>
    </row>
    <row r="48" spans="1:16" ht="12.75" customHeight="1" thickBot="1" x14ac:dyDescent="0.25">
      <c r="A48" s="32" t="str">
        <f t="shared" si="0"/>
        <v>IBVS 795 </v>
      </c>
      <c r="B48" s="6" t="str">
        <f t="shared" si="1"/>
        <v>I</v>
      </c>
      <c r="C48" s="32">
        <f t="shared" si="2"/>
        <v>40475.686000000002</v>
      </c>
      <c r="D48" s="53" t="str">
        <f t="shared" si="3"/>
        <v>vis</v>
      </c>
      <c r="E48" s="74">
        <f>VLOOKUP(C48,Active!C$21:E$966,3,FALSE)</f>
        <v>-12814.992604595887</v>
      </c>
      <c r="F48" s="6" t="s">
        <v>263</v>
      </c>
      <c r="G48" s="53" t="str">
        <f t="shared" si="4"/>
        <v>40475.686</v>
      </c>
      <c r="H48" s="32">
        <f t="shared" si="5"/>
        <v>-12815</v>
      </c>
      <c r="I48" s="75" t="s">
        <v>854</v>
      </c>
      <c r="J48" s="76" t="s">
        <v>855</v>
      </c>
      <c r="K48" s="75">
        <v>-12815</v>
      </c>
      <c r="L48" s="75" t="s">
        <v>472</v>
      </c>
      <c r="M48" s="76" t="s">
        <v>439</v>
      </c>
      <c r="N48" s="76"/>
      <c r="O48" s="77" t="s">
        <v>788</v>
      </c>
      <c r="P48" s="78" t="s">
        <v>802</v>
      </c>
    </row>
    <row r="49" spans="1:16" ht="12.75" customHeight="1" thickBot="1" x14ac:dyDescent="0.25">
      <c r="A49" s="32" t="str">
        <f t="shared" si="0"/>
        <v> ORI 115 </v>
      </c>
      <c r="B49" s="6" t="str">
        <f t="shared" si="1"/>
        <v>I</v>
      </c>
      <c r="C49" s="32">
        <f t="shared" si="2"/>
        <v>40493.387999999999</v>
      </c>
      <c r="D49" s="53" t="str">
        <f t="shared" si="3"/>
        <v>vis</v>
      </c>
      <c r="E49" s="74">
        <f>VLOOKUP(C49,Active!C$21:E$966,3,FALSE)</f>
        <v>-12798.992428161902</v>
      </c>
      <c r="F49" s="6" t="s">
        <v>263</v>
      </c>
      <c r="G49" s="53" t="str">
        <f t="shared" si="4"/>
        <v>40493.388</v>
      </c>
      <c r="H49" s="32">
        <f t="shared" si="5"/>
        <v>-12799</v>
      </c>
      <c r="I49" s="75" t="s">
        <v>860</v>
      </c>
      <c r="J49" s="76" t="s">
        <v>861</v>
      </c>
      <c r="K49" s="75">
        <v>-12799</v>
      </c>
      <c r="L49" s="75" t="s">
        <v>472</v>
      </c>
      <c r="M49" s="76" t="s">
        <v>439</v>
      </c>
      <c r="N49" s="76"/>
      <c r="O49" s="77" t="s">
        <v>761</v>
      </c>
      <c r="P49" s="77" t="s">
        <v>862</v>
      </c>
    </row>
    <row r="50" spans="1:16" ht="12.75" customHeight="1" thickBot="1" x14ac:dyDescent="0.25">
      <c r="A50" s="32" t="str">
        <f t="shared" si="0"/>
        <v> ORI 115 </v>
      </c>
      <c r="B50" s="6" t="str">
        <f t="shared" si="1"/>
        <v>I</v>
      </c>
      <c r="C50" s="32">
        <f t="shared" si="2"/>
        <v>40503.347000000002</v>
      </c>
      <c r="D50" s="53" t="str">
        <f t="shared" si="3"/>
        <v>vis</v>
      </c>
      <c r="E50" s="74">
        <f>VLOOKUP(C50,Active!C$21:E$966,3,FALSE)</f>
        <v>-12789.990860140995</v>
      </c>
      <c r="F50" s="6" t="s">
        <v>263</v>
      </c>
      <c r="G50" s="53" t="str">
        <f t="shared" si="4"/>
        <v>40503.347</v>
      </c>
      <c r="H50" s="32">
        <f t="shared" si="5"/>
        <v>-12790</v>
      </c>
      <c r="I50" s="75" t="s">
        <v>863</v>
      </c>
      <c r="J50" s="76" t="s">
        <v>864</v>
      </c>
      <c r="K50" s="75">
        <v>-12790</v>
      </c>
      <c r="L50" s="75" t="s">
        <v>489</v>
      </c>
      <c r="M50" s="76" t="s">
        <v>439</v>
      </c>
      <c r="N50" s="76"/>
      <c r="O50" s="77" t="s">
        <v>761</v>
      </c>
      <c r="P50" s="77" t="s">
        <v>862</v>
      </c>
    </row>
    <row r="51" spans="1:16" ht="12.75" customHeight="1" thickBot="1" x14ac:dyDescent="0.25">
      <c r="A51" s="32" t="str">
        <f t="shared" si="0"/>
        <v> ORI 116 </v>
      </c>
      <c r="B51" s="6" t="str">
        <f t="shared" si="1"/>
        <v>I</v>
      </c>
      <c r="C51" s="32">
        <f t="shared" si="2"/>
        <v>40523.269999999997</v>
      </c>
      <c r="D51" s="53" t="str">
        <f t="shared" si="3"/>
        <v>vis</v>
      </c>
      <c r="E51" s="74">
        <f>VLOOKUP(C51,Active!C$21:E$966,3,FALSE)</f>
        <v>-12771.983204785993</v>
      </c>
      <c r="F51" s="6" t="s">
        <v>263</v>
      </c>
      <c r="G51" s="53" t="str">
        <f t="shared" si="4"/>
        <v>40523.270</v>
      </c>
      <c r="H51" s="32">
        <f t="shared" si="5"/>
        <v>-12772</v>
      </c>
      <c r="I51" s="75" t="s">
        <v>865</v>
      </c>
      <c r="J51" s="76" t="s">
        <v>866</v>
      </c>
      <c r="K51" s="75">
        <v>-12772</v>
      </c>
      <c r="L51" s="75" t="s">
        <v>867</v>
      </c>
      <c r="M51" s="76" t="s">
        <v>439</v>
      </c>
      <c r="N51" s="76"/>
      <c r="O51" s="77" t="s">
        <v>761</v>
      </c>
      <c r="P51" s="77" t="s">
        <v>868</v>
      </c>
    </row>
    <row r="52" spans="1:16" ht="12.75" customHeight="1" thickBot="1" x14ac:dyDescent="0.25">
      <c r="A52" s="32" t="str">
        <f t="shared" si="0"/>
        <v> ORI 119 </v>
      </c>
      <c r="B52" s="6" t="str">
        <f t="shared" si="1"/>
        <v>I</v>
      </c>
      <c r="C52" s="32">
        <f t="shared" si="2"/>
        <v>40713.548000000003</v>
      </c>
      <c r="D52" s="53" t="str">
        <f t="shared" si="3"/>
        <v>vis</v>
      </c>
      <c r="E52" s="74">
        <f>VLOOKUP(C52,Active!C$21:E$966,3,FALSE)</f>
        <v>-12599.998029579445</v>
      </c>
      <c r="F52" s="6" t="s">
        <v>263</v>
      </c>
      <c r="G52" s="53" t="str">
        <f t="shared" si="4"/>
        <v>40713.548</v>
      </c>
      <c r="H52" s="32">
        <f t="shared" si="5"/>
        <v>-12600</v>
      </c>
      <c r="I52" s="75" t="s">
        <v>869</v>
      </c>
      <c r="J52" s="76" t="s">
        <v>870</v>
      </c>
      <c r="K52" s="75">
        <v>-12600</v>
      </c>
      <c r="L52" s="75" t="s">
        <v>570</v>
      </c>
      <c r="M52" s="76" t="s">
        <v>439</v>
      </c>
      <c r="N52" s="76"/>
      <c r="O52" s="77" t="s">
        <v>823</v>
      </c>
      <c r="P52" s="77" t="s">
        <v>871</v>
      </c>
    </row>
    <row r="53" spans="1:16" ht="12.75" customHeight="1" thickBot="1" x14ac:dyDescent="0.25">
      <c r="A53" s="32" t="str">
        <f t="shared" si="0"/>
        <v> ORI 119 </v>
      </c>
      <c r="B53" s="6" t="str">
        <f t="shared" si="1"/>
        <v>I</v>
      </c>
      <c r="C53" s="32">
        <f t="shared" si="2"/>
        <v>40713.550999999999</v>
      </c>
      <c r="D53" s="53" t="str">
        <f t="shared" si="3"/>
        <v>vis</v>
      </c>
      <c r="E53" s="74">
        <f>VLOOKUP(C53,Active!C$21:E$966,3,FALSE)</f>
        <v>-12599.995317991532</v>
      </c>
      <c r="F53" s="6" t="s">
        <v>263</v>
      </c>
      <c r="G53" s="53" t="str">
        <f t="shared" si="4"/>
        <v>40713.551</v>
      </c>
      <c r="H53" s="32">
        <f t="shared" si="5"/>
        <v>-12600</v>
      </c>
      <c r="I53" s="75" t="s">
        <v>872</v>
      </c>
      <c r="J53" s="76" t="s">
        <v>873</v>
      </c>
      <c r="K53" s="75">
        <v>-12600</v>
      </c>
      <c r="L53" s="75" t="s">
        <v>501</v>
      </c>
      <c r="M53" s="76" t="s">
        <v>439</v>
      </c>
      <c r="N53" s="76"/>
      <c r="O53" s="77" t="s">
        <v>761</v>
      </c>
      <c r="P53" s="77" t="s">
        <v>871</v>
      </c>
    </row>
    <row r="54" spans="1:16" ht="12.75" customHeight="1" thickBot="1" x14ac:dyDescent="0.25">
      <c r="A54" s="32" t="str">
        <f t="shared" si="0"/>
        <v> ORI 119 </v>
      </c>
      <c r="B54" s="6" t="str">
        <f t="shared" si="1"/>
        <v>I</v>
      </c>
      <c r="C54" s="32">
        <f t="shared" si="2"/>
        <v>40733.464999999997</v>
      </c>
      <c r="D54" s="53" t="str">
        <f t="shared" si="3"/>
        <v>vis</v>
      </c>
      <c r="E54" s="74">
        <f>VLOOKUP(C54,Active!C$21:E$966,3,FALSE)</f>
        <v>-12581.995797400277</v>
      </c>
      <c r="F54" s="6" t="s">
        <v>263</v>
      </c>
      <c r="G54" s="53" t="str">
        <f t="shared" si="4"/>
        <v>40733.465</v>
      </c>
      <c r="H54" s="32">
        <f t="shared" si="5"/>
        <v>-12582</v>
      </c>
      <c r="I54" s="75" t="s">
        <v>874</v>
      </c>
      <c r="J54" s="76" t="s">
        <v>875</v>
      </c>
      <c r="K54" s="75">
        <v>-12582</v>
      </c>
      <c r="L54" s="75" t="s">
        <v>501</v>
      </c>
      <c r="M54" s="76" t="s">
        <v>439</v>
      </c>
      <c r="N54" s="76"/>
      <c r="O54" s="77" t="s">
        <v>823</v>
      </c>
      <c r="P54" s="77" t="s">
        <v>871</v>
      </c>
    </row>
    <row r="55" spans="1:16" ht="12.75" customHeight="1" thickBot="1" x14ac:dyDescent="0.25">
      <c r="A55" s="32" t="str">
        <f t="shared" si="0"/>
        <v> ORI 120 </v>
      </c>
      <c r="B55" s="6" t="str">
        <f t="shared" si="1"/>
        <v>I</v>
      </c>
      <c r="C55" s="32">
        <f t="shared" si="2"/>
        <v>40774.391000000003</v>
      </c>
      <c r="D55" s="53" t="str">
        <f t="shared" si="3"/>
        <v>vis</v>
      </c>
      <c r="E55" s="74">
        <f>VLOOKUP(C55,Active!C$21:E$966,3,FALSE)</f>
        <v>-12545.004315040236</v>
      </c>
      <c r="F55" s="6" t="s">
        <v>263</v>
      </c>
      <c r="G55" s="53" t="str">
        <f t="shared" si="4"/>
        <v>40774.391</v>
      </c>
      <c r="H55" s="32">
        <f t="shared" si="5"/>
        <v>-12545</v>
      </c>
      <c r="I55" s="75" t="s">
        <v>876</v>
      </c>
      <c r="J55" s="76" t="s">
        <v>877</v>
      </c>
      <c r="K55" s="75">
        <v>-12545</v>
      </c>
      <c r="L55" s="75" t="s">
        <v>438</v>
      </c>
      <c r="M55" s="76" t="s">
        <v>439</v>
      </c>
      <c r="N55" s="76"/>
      <c r="O55" s="77" t="s">
        <v>878</v>
      </c>
      <c r="P55" s="77" t="s">
        <v>879</v>
      </c>
    </row>
    <row r="56" spans="1:16" ht="12.75" customHeight="1" thickBot="1" x14ac:dyDescent="0.25">
      <c r="A56" s="32" t="str">
        <f t="shared" si="0"/>
        <v> ORI 120 </v>
      </c>
      <c r="B56" s="6" t="str">
        <f t="shared" si="1"/>
        <v>I</v>
      </c>
      <c r="C56" s="32">
        <f t="shared" si="2"/>
        <v>40774.400000000001</v>
      </c>
      <c r="D56" s="53" t="str">
        <f t="shared" si="3"/>
        <v>vis</v>
      </c>
      <c r="E56" s="74">
        <f>VLOOKUP(C56,Active!C$21:E$966,3,FALSE)</f>
        <v>-12544.996180276486</v>
      </c>
      <c r="F56" s="6" t="s">
        <v>263</v>
      </c>
      <c r="G56" s="53" t="str">
        <f t="shared" si="4"/>
        <v>40774.400</v>
      </c>
      <c r="H56" s="32">
        <f t="shared" si="5"/>
        <v>-12545</v>
      </c>
      <c r="I56" s="75" t="s">
        <v>880</v>
      </c>
      <c r="J56" s="76" t="s">
        <v>881</v>
      </c>
      <c r="K56" s="75">
        <v>-12545</v>
      </c>
      <c r="L56" s="75" t="s">
        <v>467</v>
      </c>
      <c r="M56" s="76" t="s">
        <v>439</v>
      </c>
      <c r="N56" s="76"/>
      <c r="O56" s="77" t="s">
        <v>823</v>
      </c>
      <c r="P56" s="77" t="s">
        <v>879</v>
      </c>
    </row>
    <row r="57" spans="1:16" ht="12.75" customHeight="1" thickBot="1" x14ac:dyDescent="0.25">
      <c r="A57" s="32" t="str">
        <f t="shared" si="0"/>
        <v> ORI 120 </v>
      </c>
      <c r="B57" s="6" t="str">
        <f t="shared" si="1"/>
        <v>I</v>
      </c>
      <c r="C57" s="32">
        <f t="shared" si="2"/>
        <v>40775.519</v>
      </c>
      <c r="D57" s="53" t="str">
        <f t="shared" si="3"/>
        <v>vis</v>
      </c>
      <c r="E57" s="74">
        <f>VLOOKUP(C57,Active!C$21:E$966,3,FALSE)</f>
        <v>-12543.984757983548</v>
      </c>
      <c r="F57" s="6" t="s">
        <v>263</v>
      </c>
      <c r="G57" s="53" t="str">
        <f t="shared" si="4"/>
        <v>40775.519</v>
      </c>
      <c r="H57" s="32">
        <f t="shared" si="5"/>
        <v>-12544</v>
      </c>
      <c r="I57" s="75" t="s">
        <v>882</v>
      </c>
      <c r="J57" s="76" t="s">
        <v>883</v>
      </c>
      <c r="K57" s="75">
        <v>-12544</v>
      </c>
      <c r="L57" s="75" t="s">
        <v>661</v>
      </c>
      <c r="M57" s="76" t="s">
        <v>439</v>
      </c>
      <c r="N57" s="76"/>
      <c r="O57" s="77" t="s">
        <v>884</v>
      </c>
      <c r="P57" s="77" t="s">
        <v>879</v>
      </c>
    </row>
    <row r="58" spans="1:16" ht="12.75" customHeight="1" thickBot="1" x14ac:dyDescent="0.25">
      <c r="A58" s="32" t="str">
        <f t="shared" si="0"/>
        <v> ORI 120 </v>
      </c>
      <c r="B58" s="6" t="str">
        <f t="shared" si="1"/>
        <v>I</v>
      </c>
      <c r="C58" s="32">
        <f t="shared" si="2"/>
        <v>40785.478000000003</v>
      </c>
      <c r="D58" s="53" t="str">
        <f t="shared" si="3"/>
        <v>vis</v>
      </c>
      <c r="E58" s="74">
        <f>VLOOKUP(C58,Active!C$21:E$966,3,FALSE)</f>
        <v>-12534.983189962639</v>
      </c>
      <c r="F58" s="6" t="s">
        <v>263</v>
      </c>
      <c r="G58" s="53" t="str">
        <f t="shared" si="4"/>
        <v>40785.478</v>
      </c>
      <c r="H58" s="32">
        <f t="shared" si="5"/>
        <v>-12535</v>
      </c>
      <c r="I58" s="75" t="s">
        <v>885</v>
      </c>
      <c r="J58" s="76" t="s">
        <v>886</v>
      </c>
      <c r="K58" s="75">
        <v>-12535</v>
      </c>
      <c r="L58" s="75" t="s">
        <v>867</v>
      </c>
      <c r="M58" s="76" t="s">
        <v>439</v>
      </c>
      <c r="N58" s="76"/>
      <c r="O58" s="77" t="s">
        <v>761</v>
      </c>
      <c r="P58" s="77" t="s">
        <v>879</v>
      </c>
    </row>
    <row r="59" spans="1:16" ht="12.75" customHeight="1" thickBot="1" x14ac:dyDescent="0.25">
      <c r="A59" s="32" t="str">
        <f t="shared" si="0"/>
        <v> ORI 120 </v>
      </c>
      <c r="B59" s="6" t="str">
        <f t="shared" si="1"/>
        <v>I</v>
      </c>
      <c r="C59" s="32">
        <f t="shared" si="2"/>
        <v>40795.428</v>
      </c>
      <c r="D59" s="53" t="str">
        <f t="shared" si="3"/>
        <v>vis</v>
      </c>
      <c r="E59" s="74">
        <f>VLOOKUP(C59,Active!C$21:E$966,3,FALSE)</f>
        <v>-12525.989756705487</v>
      </c>
      <c r="F59" s="6" t="s">
        <v>263</v>
      </c>
      <c r="G59" s="53" t="str">
        <f t="shared" si="4"/>
        <v>40795.428</v>
      </c>
      <c r="H59" s="32">
        <f t="shared" si="5"/>
        <v>-12526</v>
      </c>
      <c r="I59" s="75" t="s">
        <v>887</v>
      </c>
      <c r="J59" s="76" t="s">
        <v>888</v>
      </c>
      <c r="K59" s="75">
        <v>-12526</v>
      </c>
      <c r="L59" s="75" t="s">
        <v>580</v>
      </c>
      <c r="M59" s="76" t="s">
        <v>439</v>
      </c>
      <c r="N59" s="76"/>
      <c r="O59" s="77" t="s">
        <v>823</v>
      </c>
      <c r="P59" s="77" t="s">
        <v>879</v>
      </c>
    </row>
    <row r="60" spans="1:16" ht="12.75" customHeight="1" thickBot="1" x14ac:dyDescent="0.25">
      <c r="A60" s="32" t="str">
        <f t="shared" si="0"/>
        <v> ORI 120 </v>
      </c>
      <c r="B60" s="6" t="str">
        <f t="shared" si="1"/>
        <v>I</v>
      </c>
      <c r="C60" s="32">
        <f t="shared" si="2"/>
        <v>40795.430999999997</v>
      </c>
      <c r="D60" s="53" t="str">
        <f t="shared" si="3"/>
        <v>vis</v>
      </c>
      <c r="E60" s="74">
        <f>VLOOKUP(C60,Active!C$21:E$966,3,FALSE)</f>
        <v>-12525.987045117572</v>
      </c>
      <c r="F60" s="6" t="s">
        <v>263</v>
      </c>
      <c r="G60" s="53" t="str">
        <f t="shared" si="4"/>
        <v>40795.431</v>
      </c>
      <c r="H60" s="32">
        <f t="shared" si="5"/>
        <v>-12526</v>
      </c>
      <c r="I60" s="75" t="s">
        <v>889</v>
      </c>
      <c r="J60" s="76" t="s">
        <v>890</v>
      </c>
      <c r="K60" s="75">
        <v>-12526</v>
      </c>
      <c r="L60" s="75" t="s">
        <v>558</v>
      </c>
      <c r="M60" s="76" t="s">
        <v>439</v>
      </c>
      <c r="N60" s="76"/>
      <c r="O60" s="77" t="s">
        <v>891</v>
      </c>
      <c r="P60" s="77" t="s">
        <v>879</v>
      </c>
    </row>
    <row r="61" spans="1:16" ht="12.75" customHeight="1" thickBot="1" x14ac:dyDescent="0.25">
      <c r="A61" s="32" t="str">
        <f t="shared" si="0"/>
        <v> ORI 120 </v>
      </c>
      <c r="B61" s="6" t="str">
        <f t="shared" si="1"/>
        <v>I</v>
      </c>
      <c r="C61" s="32">
        <f t="shared" si="2"/>
        <v>40795.432999999997</v>
      </c>
      <c r="D61" s="53" t="str">
        <f t="shared" si="3"/>
        <v>vis</v>
      </c>
      <c r="E61" s="74">
        <f>VLOOKUP(C61,Active!C$21:E$966,3,FALSE)</f>
        <v>-12525.985237392295</v>
      </c>
      <c r="F61" s="6" t="s">
        <v>263</v>
      </c>
      <c r="G61" s="53" t="str">
        <f t="shared" si="4"/>
        <v>40795.433</v>
      </c>
      <c r="H61" s="32">
        <f t="shared" si="5"/>
        <v>-12526</v>
      </c>
      <c r="I61" s="75" t="s">
        <v>892</v>
      </c>
      <c r="J61" s="76" t="s">
        <v>893</v>
      </c>
      <c r="K61" s="75">
        <v>-12526</v>
      </c>
      <c r="L61" s="75" t="s">
        <v>656</v>
      </c>
      <c r="M61" s="76" t="s">
        <v>439</v>
      </c>
      <c r="N61" s="76"/>
      <c r="O61" s="77" t="s">
        <v>761</v>
      </c>
      <c r="P61" s="77" t="s">
        <v>879</v>
      </c>
    </row>
    <row r="62" spans="1:16" ht="12.75" customHeight="1" thickBot="1" x14ac:dyDescent="0.25">
      <c r="A62" s="32" t="str">
        <f t="shared" si="0"/>
        <v> ORI 120 </v>
      </c>
      <c r="B62" s="6" t="str">
        <f t="shared" si="1"/>
        <v>I</v>
      </c>
      <c r="C62" s="32">
        <f t="shared" si="2"/>
        <v>40796.521999999997</v>
      </c>
      <c r="D62" s="53" t="str">
        <f t="shared" si="3"/>
        <v>vis</v>
      </c>
      <c r="E62" s="74">
        <f>VLOOKUP(C62,Active!C$21:E$966,3,FALSE)</f>
        <v>-12525.000930978522</v>
      </c>
      <c r="F62" s="6" t="s">
        <v>263</v>
      </c>
      <c r="G62" s="53" t="str">
        <f t="shared" si="4"/>
        <v>40796.522</v>
      </c>
      <c r="H62" s="32">
        <f t="shared" si="5"/>
        <v>-12525</v>
      </c>
      <c r="I62" s="75" t="s">
        <v>894</v>
      </c>
      <c r="J62" s="76" t="s">
        <v>895</v>
      </c>
      <c r="K62" s="75">
        <v>-12525</v>
      </c>
      <c r="L62" s="75" t="s">
        <v>564</v>
      </c>
      <c r="M62" s="76" t="s">
        <v>439</v>
      </c>
      <c r="N62" s="76"/>
      <c r="O62" s="77" t="s">
        <v>823</v>
      </c>
      <c r="P62" s="77" t="s">
        <v>879</v>
      </c>
    </row>
    <row r="63" spans="1:16" ht="12.75" customHeight="1" thickBot="1" x14ac:dyDescent="0.25">
      <c r="A63" s="32" t="str">
        <f t="shared" si="0"/>
        <v> ORI 120 </v>
      </c>
      <c r="B63" s="6" t="str">
        <f t="shared" si="1"/>
        <v>I</v>
      </c>
      <c r="C63" s="32">
        <f t="shared" si="2"/>
        <v>40796.531000000003</v>
      </c>
      <c r="D63" s="53" t="str">
        <f t="shared" si="3"/>
        <v>vis</v>
      </c>
      <c r="E63" s="74">
        <f>VLOOKUP(C63,Active!C$21:E$966,3,FALSE)</f>
        <v>-12524.992796214767</v>
      </c>
      <c r="F63" s="6" t="s">
        <v>263</v>
      </c>
      <c r="G63" s="53" t="str">
        <f t="shared" si="4"/>
        <v>40796.531</v>
      </c>
      <c r="H63" s="32">
        <f t="shared" si="5"/>
        <v>-12525</v>
      </c>
      <c r="I63" s="75" t="s">
        <v>896</v>
      </c>
      <c r="J63" s="76" t="s">
        <v>897</v>
      </c>
      <c r="K63" s="75">
        <v>-12525</v>
      </c>
      <c r="L63" s="75" t="s">
        <v>472</v>
      </c>
      <c r="M63" s="76" t="s">
        <v>439</v>
      </c>
      <c r="N63" s="76"/>
      <c r="O63" s="77" t="s">
        <v>761</v>
      </c>
      <c r="P63" s="77" t="s">
        <v>879</v>
      </c>
    </row>
    <row r="64" spans="1:16" ht="12.75" customHeight="1" thickBot="1" x14ac:dyDescent="0.25">
      <c r="A64" s="32" t="str">
        <f t="shared" si="0"/>
        <v> ORI 120 </v>
      </c>
      <c r="B64" s="6" t="str">
        <f t="shared" si="1"/>
        <v>I</v>
      </c>
      <c r="C64" s="32">
        <f t="shared" si="2"/>
        <v>40805.374000000003</v>
      </c>
      <c r="D64" s="53" t="str">
        <f t="shared" si="3"/>
        <v>vis</v>
      </c>
      <c r="E64" s="74">
        <f>VLOOKUP(C64,Active!C$21:E$966,3,FALSE)</f>
        <v>-12516.999938898884</v>
      </c>
      <c r="F64" s="6" t="s">
        <v>263</v>
      </c>
      <c r="G64" s="53" t="str">
        <f t="shared" si="4"/>
        <v>40805.374</v>
      </c>
      <c r="H64" s="32">
        <f t="shared" si="5"/>
        <v>-12517</v>
      </c>
      <c r="I64" s="75" t="s">
        <v>902</v>
      </c>
      <c r="J64" s="76" t="s">
        <v>903</v>
      </c>
      <c r="K64" s="75">
        <v>-12517</v>
      </c>
      <c r="L64" s="75" t="s">
        <v>453</v>
      </c>
      <c r="M64" s="76" t="s">
        <v>439</v>
      </c>
      <c r="N64" s="76"/>
      <c r="O64" s="77" t="s">
        <v>878</v>
      </c>
      <c r="P64" s="77" t="s">
        <v>879</v>
      </c>
    </row>
    <row r="65" spans="1:16" ht="12.75" customHeight="1" thickBot="1" x14ac:dyDescent="0.25">
      <c r="A65" s="32" t="str">
        <f t="shared" si="0"/>
        <v> ORI 121 </v>
      </c>
      <c r="B65" s="6" t="str">
        <f t="shared" si="1"/>
        <v>I</v>
      </c>
      <c r="C65" s="32">
        <f t="shared" si="2"/>
        <v>40805.379999999997</v>
      </c>
      <c r="D65" s="53" t="str">
        <f t="shared" si="3"/>
        <v>vis</v>
      </c>
      <c r="E65" s="74">
        <f>VLOOKUP(C65,Active!C$21:E$966,3,FALSE)</f>
        <v>-12516.994515723056</v>
      </c>
      <c r="F65" s="6" t="s">
        <v>263</v>
      </c>
      <c r="G65" s="53" t="str">
        <f t="shared" si="4"/>
        <v>40805.380</v>
      </c>
      <c r="H65" s="32">
        <f t="shared" si="5"/>
        <v>-12517</v>
      </c>
      <c r="I65" s="75" t="s">
        <v>904</v>
      </c>
      <c r="J65" s="76" t="s">
        <v>905</v>
      </c>
      <c r="K65" s="75">
        <v>-12517</v>
      </c>
      <c r="L65" s="75" t="s">
        <v>534</v>
      </c>
      <c r="M65" s="76" t="s">
        <v>439</v>
      </c>
      <c r="N65" s="76"/>
      <c r="O65" s="77" t="s">
        <v>891</v>
      </c>
      <c r="P65" s="77" t="s">
        <v>906</v>
      </c>
    </row>
    <row r="66" spans="1:16" ht="12.75" customHeight="1" thickBot="1" x14ac:dyDescent="0.25">
      <c r="A66" s="32" t="str">
        <f t="shared" si="0"/>
        <v> ORI 120 </v>
      </c>
      <c r="B66" s="6" t="str">
        <f t="shared" si="1"/>
        <v>I</v>
      </c>
      <c r="C66" s="32">
        <f t="shared" si="2"/>
        <v>40805.391000000003</v>
      </c>
      <c r="D66" s="53" t="str">
        <f t="shared" si="3"/>
        <v>vis</v>
      </c>
      <c r="E66" s="74">
        <f>VLOOKUP(C66,Active!C$21:E$966,3,FALSE)</f>
        <v>-12516.984573234022</v>
      </c>
      <c r="F66" s="6" t="s">
        <v>263</v>
      </c>
      <c r="G66" s="53" t="str">
        <f t="shared" si="4"/>
        <v>40805.391</v>
      </c>
      <c r="H66" s="32">
        <f t="shared" si="5"/>
        <v>-12517</v>
      </c>
      <c r="I66" s="75" t="s">
        <v>907</v>
      </c>
      <c r="J66" s="76" t="s">
        <v>908</v>
      </c>
      <c r="K66" s="75">
        <v>-12517</v>
      </c>
      <c r="L66" s="75" t="s">
        <v>661</v>
      </c>
      <c r="M66" s="76" t="s">
        <v>439</v>
      </c>
      <c r="N66" s="76"/>
      <c r="O66" s="77" t="s">
        <v>761</v>
      </c>
      <c r="P66" s="77" t="s">
        <v>879</v>
      </c>
    </row>
    <row r="67" spans="1:16" ht="12.75" customHeight="1" thickBot="1" x14ac:dyDescent="0.25">
      <c r="A67" s="32" t="str">
        <f t="shared" si="0"/>
        <v> ORI 120 </v>
      </c>
      <c r="B67" s="6" t="str">
        <f t="shared" si="1"/>
        <v>I</v>
      </c>
      <c r="C67" s="32">
        <f t="shared" si="2"/>
        <v>40806.493999999999</v>
      </c>
      <c r="D67" s="53" t="str">
        <f t="shared" si="3"/>
        <v>vis</v>
      </c>
      <c r="E67" s="74">
        <f>VLOOKUP(C67,Active!C$21:E$966,3,FALSE)</f>
        <v>-12515.987612743307</v>
      </c>
      <c r="F67" s="6" t="s">
        <v>263</v>
      </c>
      <c r="G67" s="53" t="str">
        <f t="shared" si="4"/>
        <v>40806.494</v>
      </c>
      <c r="H67" s="32">
        <f t="shared" si="5"/>
        <v>-12516</v>
      </c>
      <c r="I67" s="75" t="s">
        <v>909</v>
      </c>
      <c r="J67" s="76" t="s">
        <v>910</v>
      </c>
      <c r="K67" s="75">
        <v>-12516</v>
      </c>
      <c r="L67" s="75" t="s">
        <v>558</v>
      </c>
      <c r="M67" s="76" t="s">
        <v>439</v>
      </c>
      <c r="N67" s="76"/>
      <c r="O67" s="77" t="s">
        <v>761</v>
      </c>
      <c r="P67" s="77" t="s">
        <v>879</v>
      </c>
    </row>
    <row r="68" spans="1:16" ht="12.75" customHeight="1" thickBot="1" x14ac:dyDescent="0.25">
      <c r="A68" s="32" t="str">
        <f t="shared" si="0"/>
        <v> ORI 121 </v>
      </c>
      <c r="B68" s="6" t="str">
        <f t="shared" si="1"/>
        <v>I</v>
      </c>
      <c r="C68" s="32">
        <f t="shared" si="2"/>
        <v>40836.366000000002</v>
      </c>
      <c r="D68" s="53" t="str">
        <f t="shared" si="3"/>
        <v>vis</v>
      </c>
      <c r="E68" s="74">
        <f>VLOOKUP(C68,Active!C$21:E$966,3,FALSE)</f>
        <v>-12488.987427993781</v>
      </c>
      <c r="F68" s="6" t="s">
        <v>263</v>
      </c>
      <c r="G68" s="53" t="str">
        <f t="shared" si="4"/>
        <v>40836.366</v>
      </c>
      <c r="H68" s="32">
        <f t="shared" si="5"/>
        <v>-12489</v>
      </c>
      <c r="I68" s="75" t="s">
        <v>913</v>
      </c>
      <c r="J68" s="76" t="s">
        <v>914</v>
      </c>
      <c r="K68" s="75">
        <v>-12489</v>
      </c>
      <c r="L68" s="75" t="s">
        <v>558</v>
      </c>
      <c r="M68" s="76" t="s">
        <v>439</v>
      </c>
      <c r="N68" s="76"/>
      <c r="O68" s="77" t="s">
        <v>761</v>
      </c>
      <c r="P68" s="77" t="s">
        <v>906</v>
      </c>
    </row>
    <row r="69" spans="1:16" ht="12.75" customHeight="1" thickBot="1" x14ac:dyDescent="0.25">
      <c r="A69" s="32" t="str">
        <f t="shared" si="0"/>
        <v> ORI 121 </v>
      </c>
      <c r="B69" s="6" t="str">
        <f t="shared" si="1"/>
        <v>I</v>
      </c>
      <c r="C69" s="32">
        <f t="shared" si="2"/>
        <v>40836.366000000002</v>
      </c>
      <c r="D69" s="53" t="str">
        <f t="shared" si="3"/>
        <v>vis</v>
      </c>
      <c r="E69" s="74">
        <f>VLOOKUP(C69,Active!C$21:E$966,3,FALSE)</f>
        <v>-12488.987427993781</v>
      </c>
      <c r="F69" s="6" t="s">
        <v>263</v>
      </c>
      <c r="G69" s="53" t="str">
        <f t="shared" si="4"/>
        <v>40836.366</v>
      </c>
      <c r="H69" s="32">
        <f t="shared" si="5"/>
        <v>-12489</v>
      </c>
      <c r="I69" s="75" t="s">
        <v>913</v>
      </c>
      <c r="J69" s="76" t="s">
        <v>914</v>
      </c>
      <c r="K69" s="75">
        <v>-12489</v>
      </c>
      <c r="L69" s="75" t="s">
        <v>558</v>
      </c>
      <c r="M69" s="76" t="s">
        <v>439</v>
      </c>
      <c r="N69" s="76"/>
      <c r="O69" s="77" t="s">
        <v>891</v>
      </c>
      <c r="P69" s="77" t="s">
        <v>906</v>
      </c>
    </row>
    <row r="70" spans="1:16" ht="12.75" customHeight="1" thickBot="1" x14ac:dyDescent="0.25">
      <c r="A70" s="32" t="str">
        <f t="shared" si="0"/>
        <v> ORI 121 </v>
      </c>
      <c r="B70" s="6" t="str">
        <f t="shared" si="1"/>
        <v>I</v>
      </c>
      <c r="C70" s="32">
        <f t="shared" si="2"/>
        <v>40847.432000000001</v>
      </c>
      <c r="D70" s="53" t="str">
        <f t="shared" si="3"/>
        <v>vis</v>
      </c>
      <c r="E70" s="74">
        <f>VLOOKUP(C70,Active!C$21:E$966,3,FALSE)</f>
        <v>-12478.985284031603</v>
      </c>
      <c r="F70" s="6" t="s">
        <v>263</v>
      </c>
      <c r="G70" s="53" t="str">
        <f t="shared" si="4"/>
        <v>40847.432</v>
      </c>
      <c r="H70" s="32">
        <f t="shared" si="5"/>
        <v>-12479</v>
      </c>
      <c r="I70" s="75" t="s">
        <v>915</v>
      </c>
      <c r="J70" s="76" t="s">
        <v>916</v>
      </c>
      <c r="K70" s="75">
        <v>-12479</v>
      </c>
      <c r="L70" s="75" t="s">
        <v>656</v>
      </c>
      <c r="M70" s="76" t="s">
        <v>439</v>
      </c>
      <c r="N70" s="76"/>
      <c r="O70" s="77" t="s">
        <v>761</v>
      </c>
      <c r="P70" s="77" t="s">
        <v>906</v>
      </c>
    </row>
    <row r="71" spans="1:16" ht="12.75" customHeight="1" thickBot="1" x14ac:dyDescent="0.25">
      <c r="A71" s="32" t="str">
        <f t="shared" si="0"/>
        <v> ORI 121 </v>
      </c>
      <c r="B71" s="6" t="str">
        <f t="shared" si="1"/>
        <v>I</v>
      </c>
      <c r="C71" s="32">
        <f t="shared" si="2"/>
        <v>40857.377</v>
      </c>
      <c r="D71" s="53" t="str">
        <f t="shared" si="3"/>
        <v>vis</v>
      </c>
      <c r="E71" s="74">
        <f>VLOOKUP(C71,Active!C$21:E$966,3,FALSE)</f>
        <v>-12469.996370087641</v>
      </c>
      <c r="F71" s="6" t="s">
        <v>263</v>
      </c>
      <c r="G71" s="53" t="str">
        <f t="shared" si="4"/>
        <v>40857.377</v>
      </c>
      <c r="H71" s="32">
        <f t="shared" si="5"/>
        <v>-12470</v>
      </c>
      <c r="I71" s="75" t="s">
        <v>919</v>
      </c>
      <c r="J71" s="76" t="s">
        <v>920</v>
      </c>
      <c r="K71" s="75">
        <v>-12470</v>
      </c>
      <c r="L71" s="75" t="s">
        <v>467</v>
      </c>
      <c r="M71" s="76" t="s">
        <v>439</v>
      </c>
      <c r="N71" s="76"/>
      <c r="O71" s="77" t="s">
        <v>878</v>
      </c>
      <c r="P71" s="77" t="s">
        <v>906</v>
      </c>
    </row>
    <row r="72" spans="1:16" ht="12.75" customHeight="1" thickBot="1" x14ac:dyDescent="0.25">
      <c r="A72" s="32" t="str">
        <f t="shared" si="0"/>
        <v> ORI 121 </v>
      </c>
      <c r="B72" s="6" t="str">
        <f t="shared" si="1"/>
        <v>I</v>
      </c>
      <c r="C72" s="32">
        <f t="shared" si="2"/>
        <v>40857.383000000002</v>
      </c>
      <c r="D72" s="53" t="str">
        <f t="shared" si="3"/>
        <v>vis</v>
      </c>
      <c r="E72" s="74">
        <f>VLOOKUP(C72,Active!C$21:E$966,3,FALSE)</f>
        <v>-12469.990946911808</v>
      </c>
      <c r="F72" s="6" t="s">
        <v>263</v>
      </c>
      <c r="G72" s="53" t="str">
        <f t="shared" si="4"/>
        <v>40857.383</v>
      </c>
      <c r="H72" s="32">
        <f t="shared" si="5"/>
        <v>-12470</v>
      </c>
      <c r="I72" s="75" t="s">
        <v>923</v>
      </c>
      <c r="J72" s="76" t="s">
        <v>924</v>
      </c>
      <c r="K72" s="75">
        <v>-12470</v>
      </c>
      <c r="L72" s="75" t="s">
        <v>489</v>
      </c>
      <c r="M72" s="76" t="s">
        <v>439</v>
      </c>
      <c r="N72" s="76"/>
      <c r="O72" s="77" t="s">
        <v>761</v>
      </c>
      <c r="P72" s="77" t="s">
        <v>906</v>
      </c>
    </row>
    <row r="73" spans="1:16" ht="12.75" customHeight="1" thickBot="1" x14ac:dyDescent="0.25">
      <c r="A73" s="32" t="str">
        <f t="shared" si="0"/>
        <v> ORI 122 </v>
      </c>
      <c r="B73" s="6" t="str">
        <f t="shared" si="1"/>
        <v>I</v>
      </c>
      <c r="C73" s="32">
        <f t="shared" si="2"/>
        <v>40888.355000000003</v>
      </c>
      <c r="D73" s="53" t="str">
        <f t="shared" si="3"/>
        <v>vis</v>
      </c>
      <c r="E73" s="74">
        <f>VLOOKUP(C73,Active!C$21:E$966,3,FALSE)</f>
        <v>-12441.996513259483</v>
      </c>
      <c r="F73" s="6" t="s">
        <v>263</v>
      </c>
      <c r="G73" s="53" t="str">
        <f t="shared" si="4"/>
        <v>40888.355</v>
      </c>
      <c r="H73" s="32">
        <f t="shared" si="5"/>
        <v>-12442</v>
      </c>
      <c r="I73" s="75" t="s">
        <v>930</v>
      </c>
      <c r="J73" s="76" t="s">
        <v>931</v>
      </c>
      <c r="K73" s="75">
        <v>-12442</v>
      </c>
      <c r="L73" s="75" t="s">
        <v>467</v>
      </c>
      <c r="M73" s="76" t="s">
        <v>439</v>
      </c>
      <c r="N73" s="76"/>
      <c r="O73" s="77" t="s">
        <v>761</v>
      </c>
      <c r="P73" s="77" t="s">
        <v>932</v>
      </c>
    </row>
    <row r="74" spans="1:16" ht="12.75" customHeight="1" thickBot="1" x14ac:dyDescent="0.25">
      <c r="A74" s="32" t="str">
        <f t="shared" si="0"/>
        <v> ORI 122 </v>
      </c>
      <c r="B74" s="6" t="str">
        <f t="shared" si="1"/>
        <v>I</v>
      </c>
      <c r="C74" s="32">
        <f t="shared" si="2"/>
        <v>40888.356</v>
      </c>
      <c r="D74" s="53" t="str">
        <f t="shared" si="3"/>
        <v>vis</v>
      </c>
      <c r="E74" s="74">
        <f>VLOOKUP(C74,Active!C$21:E$966,3,FALSE)</f>
        <v>-12441.995609396847</v>
      </c>
      <c r="F74" s="6" t="s">
        <v>263</v>
      </c>
      <c r="G74" s="53" t="str">
        <f t="shared" si="4"/>
        <v>40888.356</v>
      </c>
      <c r="H74" s="32">
        <f t="shared" si="5"/>
        <v>-12442</v>
      </c>
      <c r="I74" s="75" t="s">
        <v>933</v>
      </c>
      <c r="J74" s="76" t="s">
        <v>934</v>
      </c>
      <c r="K74" s="75">
        <v>-12442</v>
      </c>
      <c r="L74" s="75" t="s">
        <v>501</v>
      </c>
      <c r="M74" s="76" t="s">
        <v>439</v>
      </c>
      <c r="N74" s="76"/>
      <c r="O74" s="77" t="s">
        <v>878</v>
      </c>
      <c r="P74" s="77" t="s">
        <v>932</v>
      </c>
    </row>
    <row r="75" spans="1:16" ht="12.75" customHeight="1" thickBot="1" x14ac:dyDescent="0.25">
      <c r="A75" s="32" t="str">
        <f t="shared" ref="A75:A138" si="6">P75</f>
        <v> ORI 122 </v>
      </c>
      <c r="B75" s="6" t="str">
        <f t="shared" ref="B75:B138" si="7">IF(H75=INT(H75),"I","II")</f>
        <v>I</v>
      </c>
      <c r="C75" s="32">
        <f t="shared" ref="C75:C138" si="8">1*G75</f>
        <v>40888.362999999998</v>
      </c>
      <c r="D75" s="53" t="str">
        <f t="shared" ref="D75:D138" si="9">VLOOKUP(F75,I$1:J$5,2,FALSE)</f>
        <v>vis</v>
      </c>
      <c r="E75" s="74">
        <f>VLOOKUP(C75,Active!C$21:E$966,3,FALSE)</f>
        <v>-12441.989282358376</v>
      </c>
      <c r="F75" s="6" t="s">
        <v>263</v>
      </c>
      <c r="G75" s="53" t="str">
        <f t="shared" ref="G75:G138" si="10">MID(I75,3,LEN(I75)-3)</f>
        <v>40888.363</v>
      </c>
      <c r="H75" s="32">
        <f t="shared" ref="H75:H138" si="11">1*K75</f>
        <v>-12442</v>
      </c>
      <c r="I75" s="75" t="s">
        <v>935</v>
      </c>
      <c r="J75" s="76" t="s">
        <v>936</v>
      </c>
      <c r="K75" s="75">
        <v>-12442</v>
      </c>
      <c r="L75" s="75" t="s">
        <v>504</v>
      </c>
      <c r="M75" s="76" t="s">
        <v>439</v>
      </c>
      <c r="N75" s="76"/>
      <c r="O75" s="77" t="s">
        <v>891</v>
      </c>
      <c r="P75" s="77" t="s">
        <v>932</v>
      </c>
    </row>
    <row r="76" spans="1:16" ht="13.5" thickBot="1" x14ac:dyDescent="0.25">
      <c r="A76" s="32" t="str">
        <f t="shared" si="6"/>
        <v> ORI 126 </v>
      </c>
      <c r="B76" s="6" t="str">
        <f t="shared" si="7"/>
        <v>I</v>
      </c>
      <c r="C76" s="32">
        <f t="shared" si="8"/>
        <v>41139.5</v>
      </c>
      <c r="D76" s="53" t="str">
        <f t="shared" si="9"/>
        <v>vis</v>
      </c>
      <c r="E76" s="74">
        <f>VLOOKUP(C76,Active!C$21:E$966,3,FALSE)</f>
        <v>-12214.995930810401</v>
      </c>
      <c r="F76" s="6" t="s">
        <v>263</v>
      </c>
      <c r="G76" s="53" t="str">
        <f t="shared" si="10"/>
        <v>41139.500</v>
      </c>
      <c r="H76" s="32">
        <f t="shared" si="11"/>
        <v>-12215</v>
      </c>
      <c r="I76" s="75" t="s">
        <v>940</v>
      </c>
      <c r="J76" s="76" t="s">
        <v>941</v>
      </c>
      <c r="K76" s="75">
        <v>-12215</v>
      </c>
      <c r="L76" s="75" t="s">
        <v>501</v>
      </c>
      <c r="M76" s="76" t="s">
        <v>439</v>
      </c>
      <c r="N76" s="76"/>
      <c r="O76" s="77" t="s">
        <v>823</v>
      </c>
      <c r="P76" s="77" t="s">
        <v>942</v>
      </c>
    </row>
    <row r="77" spans="1:16" ht="13.5" thickBot="1" x14ac:dyDescent="0.25">
      <c r="A77" s="32" t="str">
        <f t="shared" si="6"/>
        <v>IBVS 647 </v>
      </c>
      <c r="B77" s="6" t="str">
        <f t="shared" si="7"/>
        <v>I</v>
      </c>
      <c r="C77" s="32">
        <f t="shared" si="8"/>
        <v>41159.417800000003</v>
      </c>
      <c r="D77" s="53" t="str">
        <f t="shared" si="9"/>
        <v>vis</v>
      </c>
      <c r="E77" s="74">
        <f>VLOOKUP(C77,Active!C$21:E$966,3,FALSE)</f>
        <v>-12196.992975541114</v>
      </c>
      <c r="F77" s="6" t="s">
        <v>263</v>
      </c>
      <c r="G77" s="53" t="str">
        <f t="shared" si="10"/>
        <v>41159.4178</v>
      </c>
      <c r="H77" s="32">
        <f t="shared" si="11"/>
        <v>-12197</v>
      </c>
      <c r="I77" s="75" t="s">
        <v>946</v>
      </c>
      <c r="J77" s="76" t="s">
        <v>947</v>
      </c>
      <c r="K77" s="75">
        <v>-12197</v>
      </c>
      <c r="L77" s="75" t="s">
        <v>835</v>
      </c>
      <c r="M77" s="76" t="s">
        <v>647</v>
      </c>
      <c r="N77" s="76" t="s">
        <v>648</v>
      </c>
      <c r="O77" s="77" t="s">
        <v>948</v>
      </c>
      <c r="P77" s="78" t="s">
        <v>949</v>
      </c>
    </row>
    <row r="78" spans="1:16" ht="13.5" thickBot="1" x14ac:dyDescent="0.25">
      <c r="A78" s="32" t="str">
        <f t="shared" si="6"/>
        <v> ORI 126 </v>
      </c>
      <c r="B78" s="6" t="str">
        <f t="shared" si="7"/>
        <v>I</v>
      </c>
      <c r="C78" s="32">
        <f t="shared" si="8"/>
        <v>41159.417999999998</v>
      </c>
      <c r="D78" s="53" t="str">
        <f t="shared" si="9"/>
        <v>vis</v>
      </c>
      <c r="E78" s="74">
        <f>VLOOKUP(C78,Active!C$21:E$966,3,FALSE)</f>
        <v>-12196.99279476859</v>
      </c>
      <c r="F78" s="6" t="s">
        <v>263</v>
      </c>
      <c r="G78" s="53" t="str">
        <f t="shared" si="10"/>
        <v>41159.418</v>
      </c>
      <c r="H78" s="32">
        <f t="shared" si="11"/>
        <v>-12197</v>
      </c>
      <c r="I78" s="75" t="s">
        <v>950</v>
      </c>
      <c r="J78" s="76" t="s">
        <v>947</v>
      </c>
      <c r="K78" s="75">
        <v>-12197</v>
      </c>
      <c r="L78" s="75" t="s">
        <v>472</v>
      </c>
      <c r="M78" s="76" t="s">
        <v>439</v>
      </c>
      <c r="N78" s="76"/>
      <c r="O78" s="77" t="s">
        <v>823</v>
      </c>
      <c r="P78" s="77" t="s">
        <v>942</v>
      </c>
    </row>
    <row r="79" spans="1:16" ht="13.5" thickBot="1" x14ac:dyDescent="0.25">
      <c r="A79" s="32" t="str">
        <f t="shared" si="6"/>
        <v> ORI 126 </v>
      </c>
      <c r="B79" s="6" t="str">
        <f t="shared" si="7"/>
        <v>I</v>
      </c>
      <c r="C79" s="32">
        <f t="shared" si="8"/>
        <v>41159.427000000003</v>
      </c>
      <c r="D79" s="53" t="str">
        <f t="shared" si="9"/>
        <v>vis</v>
      </c>
      <c r="E79" s="74">
        <f>VLOOKUP(C79,Active!C$21:E$966,3,FALSE)</f>
        <v>-12196.984660004835</v>
      </c>
      <c r="F79" s="6" t="s">
        <v>263</v>
      </c>
      <c r="G79" s="53" t="str">
        <f t="shared" si="10"/>
        <v>41159.427</v>
      </c>
      <c r="H79" s="32">
        <f t="shared" si="11"/>
        <v>-12197</v>
      </c>
      <c r="I79" s="75" t="s">
        <v>954</v>
      </c>
      <c r="J79" s="76" t="s">
        <v>955</v>
      </c>
      <c r="K79" s="75">
        <v>-12197</v>
      </c>
      <c r="L79" s="75" t="s">
        <v>661</v>
      </c>
      <c r="M79" s="76" t="s">
        <v>439</v>
      </c>
      <c r="N79" s="76"/>
      <c r="O79" s="77" t="s">
        <v>891</v>
      </c>
      <c r="P79" s="77" t="s">
        <v>942</v>
      </c>
    </row>
    <row r="80" spans="1:16" ht="13.5" thickBot="1" x14ac:dyDescent="0.25">
      <c r="A80" s="32" t="str">
        <f t="shared" si="6"/>
        <v> ORI 126 </v>
      </c>
      <c r="B80" s="6" t="str">
        <f t="shared" si="7"/>
        <v>I</v>
      </c>
      <c r="C80" s="32">
        <f t="shared" si="8"/>
        <v>41169.374000000003</v>
      </c>
      <c r="D80" s="53" t="str">
        <f t="shared" si="9"/>
        <v>vis</v>
      </c>
      <c r="E80" s="74">
        <f>VLOOKUP(C80,Active!C$21:E$966,3,FALSE)</f>
        <v>-12187.993938335596</v>
      </c>
      <c r="F80" s="6" t="s">
        <v>263</v>
      </c>
      <c r="G80" s="53" t="str">
        <f t="shared" si="10"/>
        <v>41169.374</v>
      </c>
      <c r="H80" s="32">
        <f t="shared" si="11"/>
        <v>-12188</v>
      </c>
      <c r="I80" s="75" t="s">
        <v>956</v>
      </c>
      <c r="J80" s="76" t="s">
        <v>957</v>
      </c>
      <c r="K80" s="75">
        <v>-12188</v>
      </c>
      <c r="L80" s="75" t="s">
        <v>464</v>
      </c>
      <c r="M80" s="76" t="s">
        <v>439</v>
      </c>
      <c r="N80" s="76"/>
      <c r="O80" s="77" t="s">
        <v>761</v>
      </c>
      <c r="P80" s="77" t="s">
        <v>942</v>
      </c>
    </row>
    <row r="81" spans="1:16" ht="13.5" thickBot="1" x14ac:dyDescent="0.25">
      <c r="A81" s="32" t="str">
        <f t="shared" si="6"/>
        <v> ORI 129 </v>
      </c>
      <c r="B81" s="6" t="str">
        <f t="shared" si="7"/>
        <v>I</v>
      </c>
      <c r="C81" s="32">
        <f t="shared" si="8"/>
        <v>41180.447999999997</v>
      </c>
      <c r="D81" s="53" t="str">
        <f t="shared" si="9"/>
        <v>vis</v>
      </c>
      <c r="E81" s="74">
        <f>VLOOKUP(C81,Active!C$21:E$966,3,FALSE)</f>
        <v>-12177.984563472311</v>
      </c>
      <c r="F81" s="6" t="s">
        <v>263</v>
      </c>
      <c r="G81" s="53" t="str">
        <f t="shared" si="10"/>
        <v>41180.448</v>
      </c>
      <c r="H81" s="32">
        <f t="shared" si="11"/>
        <v>-12178</v>
      </c>
      <c r="I81" s="75" t="s">
        <v>961</v>
      </c>
      <c r="J81" s="76" t="s">
        <v>962</v>
      </c>
      <c r="K81" s="75">
        <v>-12178</v>
      </c>
      <c r="L81" s="75" t="s">
        <v>661</v>
      </c>
      <c r="M81" s="76" t="s">
        <v>439</v>
      </c>
      <c r="N81" s="76"/>
      <c r="O81" s="77" t="s">
        <v>891</v>
      </c>
      <c r="P81" s="77" t="s">
        <v>963</v>
      </c>
    </row>
    <row r="82" spans="1:16" ht="13.5" thickBot="1" x14ac:dyDescent="0.25">
      <c r="A82" s="32" t="str">
        <f t="shared" si="6"/>
        <v> ORI 127 </v>
      </c>
      <c r="B82" s="6" t="str">
        <f t="shared" si="7"/>
        <v>I</v>
      </c>
      <c r="C82" s="32">
        <f t="shared" si="8"/>
        <v>41200.351999999999</v>
      </c>
      <c r="D82" s="53" t="str">
        <f t="shared" si="9"/>
        <v>vis</v>
      </c>
      <c r="E82" s="74">
        <f>VLOOKUP(C82,Active!C$21:E$966,3,FALSE)</f>
        <v>-12159.994081507442</v>
      </c>
      <c r="F82" s="6" t="s">
        <v>263</v>
      </c>
      <c r="G82" s="53" t="str">
        <f t="shared" si="10"/>
        <v>41200.352</v>
      </c>
      <c r="H82" s="32">
        <f t="shared" si="11"/>
        <v>-12160</v>
      </c>
      <c r="I82" s="75" t="s">
        <v>966</v>
      </c>
      <c r="J82" s="76" t="s">
        <v>967</v>
      </c>
      <c r="K82" s="75">
        <v>-12160</v>
      </c>
      <c r="L82" s="75" t="s">
        <v>464</v>
      </c>
      <c r="M82" s="76" t="s">
        <v>439</v>
      </c>
      <c r="N82" s="76"/>
      <c r="O82" s="77" t="s">
        <v>878</v>
      </c>
      <c r="P82" s="77" t="s">
        <v>968</v>
      </c>
    </row>
    <row r="83" spans="1:16" ht="13.5" thickBot="1" x14ac:dyDescent="0.25">
      <c r="A83" s="32" t="str">
        <f t="shared" si="6"/>
        <v> ORI 129 </v>
      </c>
      <c r="B83" s="6" t="str">
        <f t="shared" si="7"/>
        <v>I</v>
      </c>
      <c r="C83" s="32">
        <f t="shared" si="8"/>
        <v>41200.355000000003</v>
      </c>
      <c r="D83" s="53" t="str">
        <f t="shared" si="9"/>
        <v>vis</v>
      </c>
      <c r="E83" s="74">
        <f>VLOOKUP(C83,Active!C$21:E$966,3,FALSE)</f>
        <v>-12159.991369919522</v>
      </c>
      <c r="F83" s="6" t="s">
        <v>263</v>
      </c>
      <c r="G83" s="53" t="str">
        <f t="shared" si="10"/>
        <v>41200.355</v>
      </c>
      <c r="H83" s="32">
        <f t="shared" si="11"/>
        <v>-12160</v>
      </c>
      <c r="I83" s="75" t="s">
        <v>969</v>
      </c>
      <c r="J83" s="76" t="s">
        <v>970</v>
      </c>
      <c r="K83" s="75">
        <v>-12160</v>
      </c>
      <c r="L83" s="75" t="s">
        <v>489</v>
      </c>
      <c r="M83" s="76" t="s">
        <v>439</v>
      </c>
      <c r="N83" s="76"/>
      <c r="O83" s="77" t="s">
        <v>891</v>
      </c>
      <c r="P83" s="77" t="s">
        <v>963</v>
      </c>
    </row>
    <row r="84" spans="1:16" ht="13.5" thickBot="1" x14ac:dyDescent="0.25">
      <c r="A84" s="32" t="str">
        <f t="shared" si="6"/>
        <v>IBVS 647 </v>
      </c>
      <c r="B84" s="6" t="str">
        <f t="shared" si="7"/>
        <v>I</v>
      </c>
      <c r="C84" s="32">
        <f t="shared" si="8"/>
        <v>41210.31</v>
      </c>
      <c r="D84" s="53" t="str">
        <f t="shared" si="9"/>
        <v>vis</v>
      </c>
      <c r="E84" s="74">
        <f>VLOOKUP(C84,Active!C$21:E$966,3,FALSE)</f>
        <v>-12150.993417349177</v>
      </c>
      <c r="F84" s="6" t="s">
        <v>263</v>
      </c>
      <c r="G84" s="53" t="str">
        <f t="shared" si="10"/>
        <v>41210.3100</v>
      </c>
      <c r="H84" s="32">
        <f t="shared" si="11"/>
        <v>-12151</v>
      </c>
      <c r="I84" s="75" t="s">
        <v>971</v>
      </c>
      <c r="J84" s="76" t="s">
        <v>972</v>
      </c>
      <c r="K84" s="75">
        <v>-12151</v>
      </c>
      <c r="L84" s="75" t="s">
        <v>973</v>
      </c>
      <c r="M84" s="76" t="s">
        <v>647</v>
      </c>
      <c r="N84" s="76" t="s">
        <v>648</v>
      </c>
      <c r="O84" s="77" t="s">
        <v>974</v>
      </c>
      <c r="P84" s="78" t="s">
        <v>949</v>
      </c>
    </row>
    <row r="85" spans="1:16" ht="13.5" thickBot="1" x14ac:dyDescent="0.25">
      <c r="A85" s="32" t="str">
        <f t="shared" si="6"/>
        <v> ORI 129 </v>
      </c>
      <c r="B85" s="6" t="str">
        <f t="shared" si="7"/>
        <v>I</v>
      </c>
      <c r="C85" s="32">
        <f t="shared" si="8"/>
        <v>41221.379999999997</v>
      </c>
      <c r="D85" s="53" t="str">
        <f t="shared" si="9"/>
        <v>vis</v>
      </c>
      <c r="E85" s="74">
        <f>VLOOKUP(C85,Active!C$21:E$966,3,FALSE)</f>
        <v>-12140.987657936441</v>
      </c>
      <c r="F85" s="6" t="s">
        <v>263</v>
      </c>
      <c r="G85" s="53" t="str">
        <f t="shared" si="10"/>
        <v>41221.380</v>
      </c>
      <c r="H85" s="32">
        <f t="shared" si="11"/>
        <v>-12141</v>
      </c>
      <c r="I85" s="75" t="s">
        <v>978</v>
      </c>
      <c r="J85" s="76" t="s">
        <v>979</v>
      </c>
      <c r="K85" s="75">
        <v>-12141</v>
      </c>
      <c r="L85" s="75" t="s">
        <v>558</v>
      </c>
      <c r="M85" s="76" t="s">
        <v>439</v>
      </c>
      <c r="N85" s="76"/>
      <c r="O85" s="77" t="s">
        <v>891</v>
      </c>
      <c r="P85" s="77" t="s">
        <v>963</v>
      </c>
    </row>
    <row r="86" spans="1:16" ht="13.5" thickBot="1" x14ac:dyDescent="0.25">
      <c r="A86" s="32" t="str">
        <f t="shared" si="6"/>
        <v> ORI 127 </v>
      </c>
      <c r="B86" s="6" t="str">
        <f t="shared" si="7"/>
        <v>I</v>
      </c>
      <c r="C86" s="32">
        <f t="shared" si="8"/>
        <v>41221.385999999999</v>
      </c>
      <c r="D86" s="53" t="str">
        <f t="shared" si="9"/>
        <v>vis</v>
      </c>
      <c r="E86" s="74">
        <f>VLOOKUP(C86,Active!C$21:E$966,3,FALSE)</f>
        <v>-12140.982234760606</v>
      </c>
      <c r="F86" s="6" t="s">
        <v>263</v>
      </c>
      <c r="G86" s="53" t="str">
        <f t="shared" si="10"/>
        <v>41221.386</v>
      </c>
      <c r="H86" s="32">
        <f t="shared" si="11"/>
        <v>-12141</v>
      </c>
      <c r="I86" s="75" t="s">
        <v>980</v>
      </c>
      <c r="J86" s="76" t="s">
        <v>981</v>
      </c>
      <c r="K86" s="75">
        <v>-12141</v>
      </c>
      <c r="L86" s="75" t="s">
        <v>680</v>
      </c>
      <c r="M86" s="76" t="s">
        <v>439</v>
      </c>
      <c r="N86" s="76"/>
      <c r="O86" s="77" t="s">
        <v>761</v>
      </c>
      <c r="P86" s="77" t="s">
        <v>968</v>
      </c>
    </row>
    <row r="87" spans="1:16" ht="13.5" thickBot="1" x14ac:dyDescent="0.25">
      <c r="A87" s="32" t="str">
        <f t="shared" si="6"/>
        <v> ORI 127 </v>
      </c>
      <c r="B87" s="6" t="str">
        <f t="shared" si="7"/>
        <v>I</v>
      </c>
      <c r="C87" s="32">
        <f t="shared" si="8"/>
        <v>41231.339</v>
      </c>
      <c r="D87" s="53" t="str">
        <f t="shared" si="9"/>
        <v>vis</v>
      </c>
      <c r="E87" s="74">
        <f>VLOOKUP(C87,Active!C$21:E$966,3,FALSE)</f>
        <v>-12131.986089915532</v>
      </c>
      <c r="F87" s="6" t="s">
        <v>263</v>
      </c>
      <c r="G87" s="53" t="str">
        <f t="shared" si="10"/>
        <v>41231.339</v>
      </c>
      <c r="H87" s="32">
        <f t="shared" si="11"/>
        <v>-12132</v>
      </c>
      <c r="I87" s="75" t="s">
        <v>984</v>
      </c>
      <c r="J87" s="76" t="s">
        <v>985</v>
      </c>
      <c r="K87" s="75">
        <v>-12132</v>
      </c>
      <c r="L87" s="75" t="s">
        <v>507</v>
      </c>
      <c r="M87" s="76" t="s">
        <v>439</v>
      </c>
      <c r="N87" s="76"/>
      <c r="O87" s="77" t="s">
        <v>761</v>
      </c>
      <c r="P87" s="77" t="s">
        <v>968</v>
      </c>
    </row>
    <row r="88" spans="1:16" ht="13.5" thickBot="1" x14ac:dyDescent="0.25">
      <c r="A88" s="32" t="str">
        <f t="shared" si="6"/>
        <v> ORI 127 </v>
      </c>
      <c r="B88" s="6" t="str">
        <f t="shared" si="7"/>
        <v>I</v>
      </c>
      <c r="C88" s="32">
        <f t="shared" si="8"/>
        <v>41232.436000000002</v>
      </c>
      <c r="D88" s="53" t="str">
        <f t="shared" si="9"/>
        <v>vis</v>
      </c>
      <c r="E88" s="74">
        <f>VLOOKUP(C88,Active!C$21:E$966,3,FALSE)</f>
        <v>-12130.994552600647</v>
      </c>
      <c r="F88" s="6" t="s">
        <v>263</v>
      </c>
      <c r="G88" s="53" t="str">
        <f t="shared" si="10"/>
        <v>41232.436</v>
      </c>
      <c r="H88" s="32">
        <f t="shared" si="11"/>
        <v>-12131</v>
      </c>
      <c r="I88" s="75" t="s">
        <v>986</v>
      </c>
      <c r="J88" s="76" t="s">
        <v>987</v>
      </c>
      <c r="K88" s="75">
        <v>-12131</v>
      </c>
      <c r="L88" s="75" t="s">
        <v>534</v>
      </c>
      <c r="M88" s="76" t="s">
        <v>439</v>
      </c>
      <c r="N88" s="76"/>
      <c r="O88" s="77" t="s">
        <v>761</v>
      </c>
      <c r="P88" s="77" t="s">
        <v>968</v>
      </c>
    </row>
    <row r="89" spans="1:16" ht="13.5" thickBot="1" x14ac:dyDescent="0.25">
      <c r="A89" s="32" t="str">
        <f t="shared" si="6"/>
        <v> ORI 129 </v>
      </c>
      <c r="B89" s="6" t="str">
        <f t="shared" si="7"/>
        <v>I</v>
      </c>
      <c r="C89" s="32">
        <f t="shared" si="8"/>
        <v>41241.286999999997</v>
      </c>
      <c r="D89" s="53" t="str">
        <f t="shared" si="9"/>
        <v>vis</v>
      </c>
      <c r="E89" s="74">
        <f>VLOOKUP(C89,Active!C$21:E$966,3,FALSE)</f>
        <v>-12122.994464383657</v>
      </c>
      <c r="F89" s="6" t="s">
        <v>263</v>
      </c>
      <c r="G89" s="53" t="str">
        <f t="shared" si="10"/>
        <v>41241.287</v>
      </c>
      <c r="H89" s="32">
        <f t="shared" si="11"/>
        <v>-12123</v>
      </c>
      <c r="I89" s="75" t="s">
        <v>990</v>
      </c>
      <c r="J89" s="76" t="s">
        <v>991</v>
      </c>
      <c r="K89" s="75">
        <v>-12123</v>
      </c>
      <c r="L89" s="75" t="s">
        <v>534</v>
      </c>
      <c r="M89" s="76" t="s">
        <v>439</v>
      </c>
      <c r="N89" s="76"/>
      <c r="O89" s="77" t="s">
        <v>878</v>
      </c>
      <c r="P89" s="77" t="s">
        <v>963</v>
      </c>
    </row>
    <row r="90" spans="1:16" ht="13.5" thickBot="1" x14ac:dyDescent="0.25">
      <c r="A90" s="32" t="str">
        <f t="shared" si="6"/>
        <v> ORI 129 </v>
      </c>
      <c r="B90" s="6" t="str">
        <f t="shared" si="7"/>
        <v>I</v>
      </c>
      <c r="C90" s="32">
        <f t="shared" si="8"/>
        <v>41241.303999999996</v>
      </c>
      <c r="D90" s="53" t="str">
        <f t="shared" si="9"/>
        <v>vis</v>
      </c>
      <c r="E90" s="74">
        <f>VLOOKUP(C90,Active!C$21:E$966,3,FALSE)</f>
        <v>-12122.979098718797</v>
      </c>
      <c r="F90" s="6" t="s">
        <v>263</v>
      </c>
      <c r="G90" s="53" t="str">
        <f t="shared" si="10"/>
        <v>41241.304</v>
      </c>
      <c r="H90" s="32">
        <f t="shared" si="11"/>
        <v>-12123</v>
      </c>
      <c r="I90" s="75" t="s">
        <v>992</v>
      </c>
      <c r="J90" s="76" t="s">
        <v>993</v>
      </c>
      <c r="K90" s="75">
        <v>-12123</v>
      </c>
      <c r="L90" s="75" t="s">
        <v>994</v>
      </c>
      <c r="M90" s="76" t="s">
        <v>439</v>
      </c>
      <c r="N90" s="76"/>
      <c r="O90" s="77" t="s">
        <v>761</v>
      </c>
      <c r="P90" s="77" t="s">
        <v>963</v>
      </c>
    </row>
    <row r="91" spans="1:16" ht="13.5" thickBot="1" x14ac:dyDescent="0.25">
      <c r="A91" s="32" t="str">
        <f t="shared" si="6"/>
        <v> BBS 3 </v>
      </c>
      <c r="B91" s="6" t="str">
        <f t="shared" si="7"/>
        <v>I</v>
      </c>
      <c r="C91" s="32">
        <f t="shared" si="8"/>
        <v>41471.413</v>
      </c>
      <c r="D91" s="53" t="str">
        <f t="shared" si="9"/>
        <v>vis</v>
      </c>
      <c r="E91" s="74">
        <f>VLOOKUP(C91,Active!C$21:E$966,3,FALSE)</f>
        <v>-11914.992170741822</v>
      </c>
      <c r="F91" s="6" t="s">
        <v>263</v>
      </c>
      <c r="G91" s="53" t="str">
        <f t="shared" si="10"/>
        <v>41471.413</v>
      </c>
      <c r="H91" s="32">
        <f t="shared" si="11"/>
        <v>-11915</v>
      </c>
      <c r="I91" s="75" t="s">
        <v>995</v>
      </c>
      <c r="J91" s="76" t="s">
        <v>996</v>
      </c>
      <c r="K91" s="75">
        <v>-11915</v>
      </c>
      <c r="L91" s="75" t="s">
        <v>527</v>
      </c>
      <c r="M91" s="76" t="s">
        <v>439</v>
      </c>
      <c r="N91" s="76"/>
      <c r="O91" s="77" t="s">
        <v>823</v>
      </c>
      <c r="P91" s="77" t="s">
        <v>997</v>
      </c>
    </row>
    <row r="92" spans="1:16" ht="13.5" thickBot="1" x14ac:dyDescent="0.25">
      <c r="A92" s="32" t="str">
        <f t="shared" si="6"/>
        <v> BBS 3 </v>
      </c>
      <c r="B92" s="6" t="str">
        <f t="shared" si="7"/>
        <v>I</v>
      </c>
      <c r="C92" s="32">
        <f t="shared" si="8"/>
        <v>41472.527999999998</v>
      </c>
      <c r="D92" s="53" t="str">
        <f t="shared" si="9"/>
        <v>vis</v>
      </c>
      <c r="E92" s="74">
        <f>VLOOKUP(C92,Active!C$21:E$966,3,FALSE)</f>
        <v>-11913.984363899439</v>
      </c>
      <c r="F92" s="6" t="s">
        <v>263</v>
      </c>
      <c r="G92" s="53" t="str">
        <f t="shared" si="10"/>
        <v>41472.528</v>
      </c>
      <c r="H92" s="32">
        <f t="shared" si="11"/>
        <v>-11914</v>
      </c>
      <c r="I92" s="75" t="s">
        <v>998</v>
      </c>
      <c r="J92" s="76" t="s">
        <v>999</v>
      </c>
      <c r="K92" s="75">
        <v>-11914</v>
      </c>
      <c r="L92" s="75" t="s">
        <v>661</v>
      </c>
      <c r="M92" s="76" t="s">
        <v>439</v>
      </c>
      <c r="N92" s="76"/>
      <c r="O92" s="77" t="s">
        <v>761</v>
      </c>
      <c r="P92" s="77" t="s">
        <v>997</v>
      </c>
    </row>
    <row r="93" spans="1:16" ht="13.5" thickBot="1" x14ac:dyDescent="0.25">
      <c r="A93" s="32" t="str">
        <f t="shared" si="6"/>
        <v> BBS 3 </v>
      </c>
      <c r="B93" s="6" t="str">
        <f t="shared" si="7"/>
        <v>I</v>
      </c>
      <c r="C93" s="32">
        <f t="shared" si="8"/>
        <v>41482.478000000003</v>
      </c>
      <c r="D93" s="53" t="str">
        <f t="shared" si="9"/>
        <v>vis</v>
      </c>
      <c r="E93" s="74">
        <f>VLOOKUP(C93,Active!C$21:E$966,3,FALSE)</f>
        <v>-11904.99093064228</v>
      </c>
      <c r="F93" s="6" t="s">
        <v>263</v>
      </c>
      <c r="G93" s="53" t="str">
        <f t="shared" si="10"/>
        <v>41482.478</v>
      </c>
      <c r="H93" s="32">
        <f t="shared" si="11"/>
        <v>-11905</v>
      </c>
      <c r="I93" s="75" t="s">
        <v>1000</v>
      </c>
      <c r="J93" s="76" t="s">
        <v>1001</v>
      </c>
      <c r="K93" s="75">
        <v>-11905</v>
      </c>
      <c r="L93" s="75" t="s">
        <v>489</v>
      </c>
      <c r="M93" s="76" t="s">
        <v>439</v>
      </c>
      <c r="N93" s="76"/>
      <c r="O93" s="77" t="s">
        <v>891</v>
      </c>
      <c r="P93" s="77" t="s">
        <v>997</v>
      </c>
    </row>
    <row r="94" spans="1:16" ht="13.5" thickBot="1" x14ac:dyDescent="0.25">
      <c r="A94" s="32" t="str">
        <f t="shared" si="6"/>
        <v> BBS 3 </v>
      </c>
      <c r="B94" s="6" t="str">
        <f t="shared" si="7"/>
        <v>I</v>
      </c>
      <c r="C94" s="32">
        <f t="shared" si="8"/>
        <v>41482.480000000003</v>
      </c>
      <c r="D94" s="53" t="str">
        <f t="shared" si="9"/>
        <v>vis</v>
      </c>
      <c r="E94" s="74">
        <f>VLOOKUP(C94,Active!C$21:E$966,3,FALSE)</f>
        <v>-11904.989122917001</v>
      </c>
      <c r="F94" s="6" t="s">
        <v>263</v>
      </c>
      <c r="G94" s="53" t="str">
        <f t="shared" si="10"/>
        <v>41482.480</v>
      </c>
      <c r="H94" s="32">
        <f t="shared" si="11"/>
        <v>-11905</v>
      </c>
      <c r="I94" s="75" t="s">
        <v>1002</v>
      </c>
      <c r="J94" s="76" t="s">
        <v>1003</v>
      </c>
      <c r="K94" s="75">
        <v>-11905</v>
      </c>
      <c r="L94" s="75" t="s">
        <v>504</v>
      </c>
      <c r="M94" s="76" t="s">
        <v>439</v>
      </c>
      <c r="N94" s="76"/>
      <c r="O94" s="77" t="s">
        <v>761</v>
      </c>
      <c r="P94" s="77" t="s">
        <v>997</v>
      </c>
    </row>
    <row r="95" spans="1:16" ht="13.5" thickBot="1" x14ac:dyDescent="0.25">
      <c r="A95" s="32" t="str">
        <f t="shared" si="6"/>
        <v> BBS 3 </v>
      </c>
      <c r="B95" s="6" t="str">
        <f t="shared" si="7"/>
        <v>I</v>
      </c>
      <c r="C95" s="32">
        <f t="shared" si="8"/>
        <v>41493.535000000003</v>
      </c>
      <c r="D95" s="53" t="str">
        <f t="shared" si="9"/>
        <v>vis</v>
      </c>
      <c r="E95" s="74">
        <f>VLOOKUP(C95,Active!C$21:E$966,3,FALSE)</f>
        <v>-11894.99692144385</v>
      </c>
      <c r="F95" s="6" t="s">
        <v>263</v>
      </c>
      <c r="G95" s="53" t="str">
        <f t="shared" si="10"/>
        <v>41493.535</v>
      </c>
      <c r="H95" s="32">
        <f t="shared" si="11"/>
        <v>-11895</v>
      </c>
      <c r="I95" s="75" t="s">
        <v>1004</v>
      </c>
      <c r="J95" s="76" t="s">
        <v>1005</v>
      </c>
      <c r="K95" s="75">
        <v>-11895</v>
      </c>
      <c r="L95" s="75" t="s">
        <v>516</v>
      </c>
      <c r="M95" s="76" t="s">
        <v>439</v>
      </c>
      <c r="N95" s="76"/>
      <c r="O95" s="77" t="s">
        <v>761</v>
      </c>
      <c r="P95" s="77" t="s">
        <v>997</v>
      </c>
    </row>
    <row r="96" spans="1:16" ht="13.5" thickBot="1" x14ac:dyDescent="0.25">
      <c r="A96" s="32" t="str">
        <f t="shared" si="6"/>
        <v> BBS 4 </v>
      </c>
      <c r="B96" s="6" t="str">
        <f t="shared" si="7"/>
        <v>I</v>
      </c>
      <c r="C96" s="32">
        <f t="shared" si="8"/>
        <v>41503.504000000001</v>
      </c>
      <c r="D96" s="53" t="str">
        <f t="shared" si="9"/>
        <v>vis</v>
      </c>
      <c r="E96" s="74">
        <f>VLOOKUP(C96,Active!C$21:E$966,3,FALSE)</f>
        <v>-11885.986314796557</v>
      </c>
      <c r="F96" s="6" t="s">
        <v>263</v>
      </c>
      <c r="G96" s="53" t="str">
        <f t="shared" si="10"/>
        <v>41503.504</v>
      </c>
      <c r="H96" s="32">
        <f t="shared" si="11"/>
        <v>-11886</v>
      </c>
      <c r="I96" s="75" t="s">
        <v>1006</v>
      </c>
      <c r="J96" s="76" t="s">
        <v>1007</v>
      </c>
      <c r="K96" s="75">
        <v>-11886</v>
      </c>
      <c r="L96" s="75" t="s">
        <v>507</v>
      </c>
      <c r="M96" s="76" t="s">
        <v>439</v>
      </c>
      <c r="N96" s="76"/>
      <c r="O96" s="77" t="s">
        <v>761</v>
      </c>
      <c r="P96" s="77" t="s">
        <v>1008</v>
      </c>
    </row>
    <row r="97" spans="1:16" ht="13.5" thickBot="1" x14ac:dyDescent="0.25">
      <c r="A97" s="32" t="str">
        <f t="shared" si="6"/>
        <v> BBS 4 </v>
      </c>
      <c r="B97" s="6" t="str">
        <f t="shared" si="7"/>
        <v>I</v>
      </c>
      <c r="C97" s="32">
        <f t="shared" si="8"/>
        <v>41513.466999999997</v>
      </c>
      <c r="D97" s="53" t="str">
        <f t="shared" si="9"/>
        <v>vis</v>
      </c>
      <c r="E97" s="74">
        <f>VLOOKUP(C97,Active!C$21:E$966,3,FALSE)</f>
        <v>-11876.981131325099</v>
      </c>
      <c r="F97" s="6" t="s">
        <v>263</v>
      </c>
      <c r="G97" s="53" t="str">
        <f t="shared" si="10"/>
        <v>41513.467</v>
      </c>
      <c r="H97" s="32">
        <f t="shared" si="11"/>
        <v>-11877</v>
      </c>
      <c r="I97" s="75" t="s">
        <v>1011</v>
      </c>
      <c r="J97" s="76" t="s">
        <v>1012</v>
      </c>
      <c r="K97" s="75">
        <v>-11877</v>
      </c>
      <c r="L97" s="75" t="s">
        <v>668</v>
      </c>
      <c r="M97" s="76" t="s">
        <v>439</v>
      </c>
      <c r="N97" s="76"/>
      <c r="O97" s="77" t="s">
        <v>761</v>
      </c>
      <c r="P97" s="77" t="s">
        <v>1008</v>
      </c>
    </row>
    <row r="98" spans="1:16" ht="13.5" thickBot="1" x14ac:dyDescent="0.25">
      <c r="A98" s="32" t="str">
        <f t="shared" si="6"/>
        <v> BBS 4 </v>
      </c>
      <c r="B98" s="6" t="str">
        <f t="shared" si="7"/>
        <v>I</v>
      </c>
      <c r="C98" s="32">
        <f t="shared" si="8"/>
        <v>41514.559999999998</v>
      </c>
      <c r="D98" s="53" t="str">
        <f t="shared" si="9"/>
        <v>vis</v>
      </c>
      <c r="E98" s="74">
        <f>VLOOKUP(C98,Active!C$21:E$966,3,FALSE)</f>
        <v>-11875.993209460768</v>
      </c>
      <c r="F98" s="6" t="s">
        <v>263</v>
      </c>
      <c r="G98" s="53" t="str">
        <f t="shared" si="10"/>
        <v>41514.560</v>
      </c>
      <c r="H98" s="32">
        <f t="shared" si="11"/>
        <v>-11876</v>
      </c>
      <c r="I98" s="75" t="s">
        <v>1013</v>
      </c>
      <c r="J98" s="76" t="s">
        <v>1014</v>
      </c>
      <c r="K98" s="75">
        <v>-11876</v>
      </c>
      <c r="L98" s="75" t="s">
        <v>472</v>
      </c>
      <c r="M98" s="76" t="s">
        <v>439</v>
      </c>
      <c r="N98" s="76"/>
      <c r="O98" s="77" t="s">
        <v>1015</v>
      </c>
      <c r="P98" s="77" t="s">
        <v>1008</v>
      </c>
    </row>
    <row r="99" spans="1:16" ht="13.5" thickBot="1" x14ac:dyDescent="0.25">
      <c r="A99" s="32" t="str">
        <f t="shared" si="6"/>
        <v> BBS 5 </v>
      </c>
      <c r="B99" s="6" t="str">
        <f t="shared" si="7"/>
        <v>I</v>
      </c>
      <c r="C99" s="32">
        <f t="shared" si="8"/>
        <v>41534.483999999997</v>
      </c>
      <c r="D99" s="53" t="str">
        <f t="shared" si="9"/>
        <v>vis</v>
      </c>
      <c r="E99" s="74">
        <f>VLOOKUP(C99,Active!C$21:E$966,3,FALSE)</f>
        <v>-11857.984650243125</v>
      </c>
      <c r="F99" s="6" t="s">
        <v>263</v>
      </c>
      <c r="G99" s="53" t="str">
        <f t="shared" si="10"/>
        <v>41534.484</v>
      </c>
      <c r="H99" s="32">
        <f t="shared" si="11"/>
        <v>-11858</v>
      </c>
      <c r="I99" s="75" t="s">
        <v>1016</v>
      </c>
      <c r="J99" s="76" t="s">
        <v>1017</v>
      </c>
      <c r="K99" s="75">
        <v>-11858</v>
      </c>
      <c r="L99" s="75" t="s">
        <v>661</v>
      </c>
      <c r="M99" s="76" t="s">
        <v>439</v>
      </c>
      <c r="N99" s="76"/>
      <c r="O99" s="77" t="s">
        <v>761</v>
      </c>
      <c r="P99" s="77" t="s">
        <v>1018</v>
      </c>
    </row>
    <row r="100" spans="1:16" ht="13.5" thickBot="1" x14ac:dyDescent="0.25">
      <c r="A100" s="32" t="str">
        <f t="shared" si="6"/>
        <v> BBS 5 </v>
      </c>
      <c r="B100" s="6" t="str">
        <f t="shared" si="7"/>
        <v>I</v>
      </c>
      <c r="C100" s="32">
        <f t="shared" si="8"/>
        <v>41535.584999999999</v>
      </c>
      <c r="D100" s="53" t="str">
        <f t="shared" si="9"/>
        <v>vis</v>
      </c>
      <c r="E100" s="74">
        <f>VLOOKUP(C100,Active!C$21:E$966,3,FALSE)</f>
        <v>-11856.989497477682</v>
      </c>
      <c r="F100" s="6" t="s">
        <v>263</v>
      </c>
      <c r="G100" s="53" t="str">
        <f t="shared" si="10"/>
        <v>41535.585</v>
      </c>
      <c r="H100" s="32">
        <f t="shared" si="11"/>
        <v>-11857</v>
      </c>
      <c r="I100" s="75" t="s">
        <v>1019</v>
      </c>
      <c r="J100" s="76" t="s">
        <v>1020</v>
      </c>
      <c r="K100" s="75">
        <v>-11857</v>
      </c>
      <c r="L100" s="75" t="s">
        <v>504</v>
      </c>
      <c r="M100" s="76" t="s">
        <v>439</v>
      </c>
      <c r="N100" s="76"/>
      <c r="O100" s="77" t="s">
        <v>761</v>
      </c>
      <c r="P100" s="77" t="s">
        <v>1018</v>
      </c>
    </row>
    <row r="101" spans="1:16" ht="13.5" thickBot="1" x14ac:dyDescent="0.25">
      <c r="A101" s="32" t="str">
        <f t="shared" si="6"/>
        <v>IBVS 740 </v>
      </c>
      <c r="B101" s="6" t="str">
        <f t="shared" si="7"/>
        <v>I</v>
      </c>
      <c r="C101" s="32">
        <f t="shared" si="8"/>
        <v>41544.425000000003</v>
      </c>
      <c r="D101" s="53" t="str">
        <f t="shared" si="9"/>
        <v>vis</v>
      </c>
      <c r="E101" s="74">
        <f>VLOOKUP(C101,Active!C$21:E$966,3,FALSE)</f>
        <v>-11848.999351749713</v>
      </c>
      <c r="F101" s="6" t="s">
        <v>263</v>
      </c>
      <c r="G101" s="53" t="str">
        <f t="shared" si="10"/>
        <v>41544.425</v>
      </c>
      <c r="H101" s="32">
        <f t="shared" si="11"/>
        <v>-11849</v>
      </c>
      <c r="I101" s="75" t="s">
        <v>1021</v>
      </c>
      <c r="J101" s="76" t="s">
        <v>1022</v>
      </c>
      <c r="K101" s="75">
        <v>-11849</v>
      </c>
      <c r="L101" s="75" t="s">
        <v>479</v>
      </c>
      <c r="M101" s="76" t="s">
        <v>439</v>
      </c>
      <c r="N101" s="76"/>
      <c r="O101" s="77" t="s">
        <v>1023</v>
      </c>
      <c r="P101" s="78" t="s">
        <v>1024</v>
      </c>
    </row>
    <row r="102" spans="1:16" ht="13.5" thickBot="1" x14ac:dyDescent="0.25">
      <c r="A102" s="32" t="str">
        <f t="shared" si="6"/>
        <v>IBVS 740 </v>
      </c>
      <c r="B102" s="6" t="str">
        <f t="shared" si="7"/>
        <v>I</v>
      </c>
      <c r="C102" s="32">
        <f t="shared" si="8"/>
        <v>41544.427000000003</v>
      </c>
      <c r="D102" s="53" t="str">
        <f t="shared" si="9"/>
        <v>vis</v>
      </c>
      <c r="E102" s="74">
        <f>VLOOKUP(C102,Active!C$21:E$966,3,FALSE)</f>
        <v>-11848.997544024434</v>
      </c>
      <c r="F102" s="6" t="s">
        <v>263</v>
      </c>
      <c r="G102" s="53" t="str">
        <f t="shared" si="10"/>
        <v>41544.427</v>
      </c>
      <c r="H102" s="32">
        <f t="shared" si="11"/>
        <v>-11849</v>
      </c>
      <c r="I102" s="75" t="s">
        <v>1025</v>
      </c>
      <c r="J102" s="76" t="s">
        <v>1026</v>
      </c>
      <c r="K102" s="75">
        <v>-11849</v>
      </c>
      <c r="L102" s="75" t="s">
        <v>516</v>
      </c>
      <c r="M102" s="76" t="s">
        <v>439</v>
      </c>
      <c r="N102" s="76"/>
      <c r="O102" s="77" t="s">
        <v>1027</v>
      </c>
      <c r="P102" s="78" t="s">
        <v>1024</v>
      </c>
    </row>
    <row r="103" spans="1:16" ht="13.5" thickBot="1" x14ac:dyDescent="0.25">
      <c r="A103" s="32" t="str">
        <f t="shared" si="6"/>
        <v>IBVS 740 </v>
      </c>
      <c r="B103" s="6" t="str">
        <f t="shared" si="7"/>
        <v>I</v>
      </c>
      <c r="C103" s="32">
        <f t="shared" si="8"/>
        <v>41544.43</v>
      </c>
      <c r="D103" s="53" t="str">
        <f t="shared" si="9"/>
        <v>vis</v>
      </c>
      <c r="E103" s="74">
        <f>VLOOKUP(C103,Active!C$21:E$966,3,FALSE)</f>
        <v>-11848.994832436521</v>
      </c>
      <c r="F103" s="6" t="s">
        <v>263</v>
      </c>
      <c r="G103" s="53" t="str">
        <f t="shared" si="10"/>
        <v>41544.430</v>
      </c>
      <c r="H103" s="32">
        <f t="shared" si="11"/>
        <v>-11849</v>
      </c>
      <c r="I103" s="75" t="s">
        <v>1028</v>
      </c>
      <c r="J103" s="76" t="s">
        <v>1029</v>
      </c>
      <c r="K103" s="75">
        <v>-11849</v>
      </c>
      <c r="L103" s="75" t="s">
        <v>534</v>
      </c>
      <c r="M103" s="76" t="s">
        <v>439</v>
      </c>
      <c r="N103" s="76"/>
      <c r="O103" s="77" t="s">
        <v>1030</v>
      </c>
      <c r="P103" s="78" t="s">
        <v>1024</v>
      </c>
    </row>
    <row r="104" spans="1:16" ht="13.5" thickBot="1" x14ac:dyDescent="0.25">
      <c r="A104" s="32" t="str">
        <f t="shared" si="6"/>
        <v>IBVS 740 </v>
      </c>
      <c r="B104" s="6" t="str">
        <f t="shared" si="7"/>
        <v>I</v>
      </c>
      <c r="C104" s="32">
        <f t="shared" si="8"/>
        <v>41544.432000000001</v>
      </c>
      <c r="D104" s="53" t="str">
        <f t="shared" si="9"/>
        <v>vis</v>
      </c>
      <c r="E104" s="74">
        <f>VLOOKUP(C104,Active!C$21:E$966,3,FALSE)</f>
        <v>-11848.993024711242</v>
      </c>
      <c r="F104" s="6" t="s">
        <v>263</v>
      </c>
      <c r="G104" s="53" t="str">
        <f t="shared" si="10"/>
        <v>41544.432</v>
      </c>
      <c r="H104" s="32">
        <f t="shared" si="11"/>
        <v>-11849</v>
      </c>
      <c r="I104" s="75" t="s">
        <v>1031</v>
      </c>
      <c r="J104" s="76" t="s">
        <v>1032</v>
      </c>
      <c r="K104" s="75">
        <v>-11849</v>
      </c>
      <c r="L104" s="75" t="s">
        <v>472</v>
      </c>
      <c r="M104" s="76" t="s">
        <v>439</v>
      </c>
      <c r="N104" s="76"/>
      <c r="O104" s="77" t="s">
        <v>1033</v>
      </c>
      <c r="P104" s="78" t="s">
        <v>1024</v>
      </c>
    </row>
    <row r="105" spans="1:16" ht="13.5" thickBot="1" x14ac:dyDescent="0.25">
      <c r="A105" s="32" t="str">
        <f t="shared" si="6"/>
        <v>IBVS 740 </v>
      </c>
      <c r="B105" s="6" t="str">
        <f t="shared" si="7"/>
        <v>I</v>
      </c>
      <c r="C105" s="32">
        <f t="shared" si="8"/>
        <v>41544.436000000002</v>
      </c>
      <c r="D105" s="53" t="str">
        <f t="shared" si="9"/>
        <v>vis</v>
      </c>
      <c r="E105" s="74">
        <f>VLOOKUP(C105,Active!C$21:E$966,3,FALSE)</f>
        <v>-11848.989409260686</v>
      </c>
      <c r="F105" s="6" t="s">
        <v>263</v>
      </c>
      <c r="G105" s="53" t="str">
        <f t="shared" si="10"/>
        <v>41544.436</v>
      </c>
      <c r="H105" s="32">
        <f t="shared" si="11"/>
        <v>-11849</v>
      </c>
      <c r="I105" s="75" t="s">
        <v>1034</v>
      </c>
      <c r="J105" s="76" t="s">
        <v>1035</v>
      </c>
      <c r="K105" s="75">
        <v>-11849</v>
      </c>
      <c r="L105" s="75" t="s">
        <v>504</v>
      </c>
      <c r="M105" s="76" t="s">
        <v>439</v>
      </c>
      <c r="N105" s="76"/>
      <c r="O105" s="77" t="s">
        <v>1036</v>
      </c>
      <c r="P105" s="78" t="s">
        <v>1024</v>
      </c>
    </row>
    <row r="106" spans="1:16" ht="13.5" thickBot="1" x14ac:dyDescent="0.25">
      <c r="A106" s="32" t="str">
        <f t="shared" si="6"/>
        <v>IBVS 740 </v>
      </c>
      <c r="B106" s="6" t="str">
        <f t="shared" si="7"/>
        <v>I</v>
      </c>
      <c r="C106" s="32">
        <f t="shared" si="8"/>
        <v>41544.436999999998</v>
      </c>
      <c r="D106" s="53" t="str">
        <f t="shared" si="9"/>
        <v>vis</v>
      </c>
      <c r="E106" s="74">
        <f>VLOOKUP(C106,Active!C$21:E$966,3,FALSE)</f>
        <v>-11848.988505398051</v>
      </c>
      <c r="F106" s="6" t="s">
        <v>263</v>
      </c>
      <c r="G106" s="53" t="str">
        <f t="shared" si="10"/>
        <v>41544.437</v>
      </c>
      <c r="H106" s="32">
        <f t="shared" si="11"/>
        <v>-11849</v>
      </c>
      <c r="I106" s="75" t="s">
        <v>1037</v>
      </c>
      <c r="J106" s="76" t="s">
        <v>1038</v>
      </c>
      <c r="K106" s="75">
        <v>-11849</v>
      </c>
      <c r="L106" s="75" t="s">
        <v>606</v>
      </c>
      <c r="M106" s="76" t="s">
        <v>439</v>
      </c>
      <c r="N106" s="76"/>
      <c r="O106" s="77" t="s">
        <v>1039</v>
      </c>
      <c r="P106" s="78" t="s">
        <v>1024</v>
      </c>
    </row>
    <row r="107" spans="1:16" ht="13.5" thickBot="1" x14ac:dyDescent="0.25">
      <c r="A107" s="32" t="str">
        <f t="shared" si="6"/>
        <v>IBVS 740 </v>
      </c>
      <c r="B107" s="6" t="str">
        <f t="shared" si="7"/>
        <v>I</v>
      </c>
      <c r="C107" s="32">
        <f t="shared" si="8"/>
        <v>41544.438999999998</v>
      </c>
      <c r="D107" s="53" t="str">
        <f t="shared" si="9"/>
        <v>vis</v>
      </c>
      <c r="E107" s="74">
        <f>VLOOKUP(C107,Active!C$21:E$966,3,FALSE)</f>
        <v>-11848.986697672772</v>
      </c>
      <c r="F107" s="6" t="s">
        <v>263</v>
      </c>
      <c r="G107" s="53" t="str">
        <f t="shared" si="10"/>
        <v>41544.439</v>
      </c>
      <c r="H107" s="32">
        <f t="shared" si="11"/>
        <v>-11849</v>
      </c>
      <c r="I107" s="75" t="s">
        <v>1040</v>
      </c>
      <c r="J107" s="76" t="s">
        <v>1041</v>
      </c>
      <c r="K107" s="75">
        <v>-11849</v>
      </c>
      <c r="L107" s="75" t="s">
        <v>507</v>
      </c>
      <c r="M107" s="76" t="s">
        <v>439</v>
      </c>
      <c r="N107" s="76"/>
      <c r="O107" s="77" t="s">
        <v>1042</v>
      </c>
      <c r="P107" s="78" t="s">
        <v>1024</v>
      </c>
    </row>
    <row r="108" spans="1:16" ht="13.5" thickBot="1" x14ac:dyDescent="0.25">
      <c r="A108" s="32" t="str">
        <f t="shared" si="6"/>
        <v> BBS 5 </v>
      </c>
      <c r="B108" s="6" t="str">
        <f t="shared" si="7"/>
        <v>I</v>
      </c>
      <c r="C108" s="32">
        <f t="shared" si="8"/>
        <v>41554.39</v>
      </c>
      <c r="D108" s="53" t="str">
        <f t="shared" si="9"/>
        <v>vis</v>
      </c>
      <c r="E108" s="74">
        <f>VLOOKUP(C108,Active!C$21:E$966,3,FALSE)</f>
        <v>-11839.992360552977</v>
      </c>
      <c r="F108" s="6" t="s">
        <v>263</v>
      </c>
      <c r="G108" s="53" t="str">
        <f t="shared" si="10"/>
        <v>41554.390</v>
      </c>
      <c r="H108" s="32">
        <f t="shared" si="11"/>
        <v>-11840</v>
      </c>
      <c r="I108" s="75" t="s">
        <v>1043</v>
      </c>
      <c r="J108" s="76" t="s">
        <v>1044</v>
      </c>
      <c r="K108" s="75">
        <v>-11840</v>
      </c>
      <c r="L108" s="75" t="s">
        <v>472</v>
      </c>
      <c r="M108" s="76" t="s">
        <v>439</v>
      </c>
      <c r="N108" s="76"/>
      <c r="O108" s="77" t="s">
        <v>761</v>
      </c>
      <c r="P108" s="77" t="s">
        <v>1018</v>
      </c>
    </row>
    <row r="109" spans="1:16" ht="13.5" thickBot="1" x14ac:dyDescent="0.25">
      <c r="A109" s="32" t="str">
        <f t="shared" si="6"/>
        <v> BBS 5 </v>
      </c>
      <c r="B109" s="6" t="str">
        <f t="shared" si="7"/>
        <v>I</v>
      </c>
      <c r="C109" s="32">
        <f t="shared" si="8"/>
        <v>41554.392999999996</v>
      </c>
      <c r="D109" s="53" t="str">
        <f t="shared" si="9"/>
        <v>vis</v>
      </c>
      <c r="E109" s="74">
        <f>VLOOKUP(C109,Active!C$21:E$966,3,FALSE)</f>
        <v>-11839.989648965064</v>
      </c>
      <c r="F109" s="6" t="s">
        <v>263</v>
      </c>
      <c r="G109" s="53" t="str">
        <f t="shared" si="10"/>
        <v>41554.393</v>
      </c>
      <c r="H109" s="32">
        <f t="shared" si="11"/>
        <v>-11840</v>
      </c>
      <c r="I109" s="75" t="s">
        <v>1045</v>
      </c>
      <c r="J109" s="76" t="s">
        <v>1046</v>
      </c>
      <c r="K109" s="75">
        <v>-11840</v>
      </c>
      <c r="L109" s="75" t="s">
        <v>580</v>
      </c>
      <c r="M109" s="76" t="s">
        <v>439</v>
      </c>
      <c r="N109" s="76"/>
      <c r="O109" s="77" t="s">
        <v>891</v>
      </c>
      <c r="P109" s="77" t="s">
        <v>1018</v>
      </c>
    </row>
    <row r="110" spans="1:16" ht="13.5" thickBot="1" x14ac:dyDescent="0.25">
      <c r="A110" s="32" t="str">
        <f t="shared" si="6"/>
        <v> BBS 5 </v>
      </c>
      <c r="B110" s="6" t="str">
        <f t="shared" si="7"/>
        <v>I</v>
      </c>
      <c r="C110" s="32">
        <f t="shared" si="8"/>
        <v>41585.362000000001</v>
      </c>
      <c r="D110" s="53" t="str">
        <f t="shared" si="9"/>
        <v>vis</v>
      </c>
      <c r="E110" s="74">
        <f>VLOOKUP(C110,Active!C$21:E$966,3,FALSE)</f>
        <v>-11811.997926900651</v>
      </c>
      <c r="F110" s="6" t="s">
        <v>263</v>
      </c>
      <c r="G110" s="53" t="str">
        <f t="shared" si="10"/>
        <v>41585.362</v>
      </c>
      <c r="H110" s="32">
        <f t="shared" si="11"/>
        <v>-11812</v>
      </c>
      <c r="I110" s="75" t="s">
        <v>1047</v>
      </c>
      <c r="J110" s="76" t="s">
        <v>1048</v>
      </c>
      <c r="K110" s="75">
        <v>-11812</v>
      </c>
      <c r="L110" s="75" t="s">
        <v>570</v>
      </c>
      <c r="M110" s="76" t="s">
        <v>439</v>
      </c>
      <c r="N110" s="76"/>
      <c r="O110" s="77" t="s">
        <v>761</v>
      </c>
      <c r="P110" s="77" t="s">
        <v>1018</v>
      </c>
    </row>
    <row r="111" spans="1:16" ht="13.5" thickBot="1" x14ac:dyDescent="0.25">
      <c r="A111" s="32" t="str">
        <f t="shared" si="6"/>
        <v> BBS 5 </v>
      </c>
      <c r="B111" s="6" t="str">
        <f t="shared" si="7"/>
        <v>I</v>
      </c>
      <c r="C111" s="32">
        <f t="shared" si="8"/>
        <v>41585.366999999998</v>
      </c>
      <c r="D111" s="53" t="str">
        <f t="shared" si="9"/>
        <v>vis</v>
      </c>
      <c r="E111" s="74">
        <f>VLOOKUP(C111,Active!C$21:E$966,3,FALSE)</f>
        <v>-11811.993407587459</v>
      </c>
      <c r="F111" s="6" t="s">
        <v>263</v>
      </c>
      <c r="G111" s="53" t="str">
        <f t="shared" si="10"/>
        <v>41585.367</v>
      </c>
      <c r="H111" s="32">
        <f t="shared" si="11"/>
        <v>-11812</v>
      </c>
      <c r="I111" s="75" t="s">
        <v>1049</v>
      </c>
      <c r="J111" s="76" t="s">
        <v>1050</v>
      </c>
      <c r="K111" s="75">
        <v>-11812</v>
      </c>
      <c r="L111" s="75" t="s">
        <v>464</v>
      </c>
      <c r="M111" s="76" t="s">
        <v>439</v>
      </c>
      <c r="N111" s="76"/>
      <c r="O111" s="77" t="s">
        <v>891</v>
      </c>
      <c r="P111" s="77" t="s">
        <v>1018</v>
      </c>
    </row>
    <row r="112" spans="1:16" ht="13.5" thickBot="1" x14ac:dyDescent="0.25">
      <c r="A112" s="32" t="str">
        <f t="shared" si="6"/>
        <v> BBS 6 </v>
      </c>
      <c r="B112" s="6" t="str">
        <f t="shared" si="7"/>
        <v>I</v>
      </c>
      <c r="C112" s="32">
        <f t="shared" si="8"/>
        <v>41595.321000000004</v>
      </c>
      <c r="D112" s="53" t="str">
        <f t="shared" si="9"/>
        <v>vis</v>
      </c>
      <c r="E112" s="74">
        <f>VLOOKUP(C112,Active!C$21:E$966,3,FALSE)</f>
        <v>-11802.996358879744</v>
      </c>
      <c r="F112" s="6" t="s">
        <v>263</v>
      </c>
      <c r="G112" s="53" t="str">
        <f t="shared" si="10"/>
        <v>41595.321</v>
      </c>
      <c r="H112" s="32">
        <f t="shared" si="11"/>
        <v>-11803</v>
      </c>
      <c r="I112" s="75" t="s">
        <v>1051</v>
      </c>
      <c r="J112" s="76" t="s">
        <v>1052</v>
      </c>
      <c r="K112" s="75">
        <v>-11803</v>
      </c>
      <c r="L112" s="75" t="s">
        <v>467</v>
      </c>
      <c r="M112" s="76" t="s">
        <v>439</v>
      </c>
      <c r="N112" s="76"/>
      <c r="O112" s="77" t="s">
        <v>823</v>
      </c>
      <c r="P112" s="77" t="s">
        <v>1053</v>
      </c>
    </row>
    <row r="113" spans="1:16" ht="13.5" thickBot="1" x14ac:dyDescent="0.25">
      <c r="A113" s="32" t="str">
        <f t="shared" si="6"/>
        <v> BBS 6 </v>
      </c>
      <c r="B113" s="6" t="str">
        <f t="shared" si="7"/>
        <v>I</v>
      </c>
      <c r="C113" s="32">
        <f t="shared" si="8"/>
        <v>41616.330999999998</v>
      </c>
      <c r="D113" s="53" t="str">
        <f t="shared" si="9"/>
        <v>vis</v>
      </c>
      <c r="E113" s="74">
        <f>VLOOKUP(C113,Active!C$21:E$966,3,FALSE)</f>
        <v>-11784.006204836245</v>
      </c>
      <c r="F113" s="6" t="s">
        <v>263</v>
      </c>
      <c r="G113" s="53" t="str">
        <f t="shared" si="10"/>
        <v>41616.331</v>
      </c>
      <c r="H113" s="32">
        <f t="shared" si="11"/>
        <v>-11784</v>
      </c>
      <c r="I113" s="75" t="s">
        <v>1063</v>
      </c>
      <c r="J113" s="76" t="s">
        <v>1064</v>
      </c>
      <c r="K113" s="75">
        <v>-11784</v>
      </c>
      <c r="L113" s="75" t="s">
        <v>1065</v>
      </c>
      <c r="M113" s="76" t="s">
        <v>439</v>
      </c>
      <c r="N113" s="76"/>
      <c r="O113" s="77" t="s">
        <v>878</v>
      </c>
      <c r="P113" s="77" t="s">
        <v>1053</v>
      </c>
    </row>
    <row r="114" spans="1:16" ht="13.5" thickBot="1" x14ac:dyDescent="0.25">
      <c r="A114" s="32" t="str">
        <f t="shared" si="6"/>
        <v> BBS 6 </v>
      </c>
      <c r="B114" s="6" t="str">
        <f t="shared" si="7"/>
        <v>I</v>
      </c>
      <c r="C114" s="32">
        <f t="shared" si="8"/>
        <v>41616.347000000002</v>
      </c>
      <c r="D114" s="53" t="str">
        <f t="shared" si="9"/>
        <v>vis</v>
      </c>
      <c r="E114" s="74">
        <f>VLOOKUP(C114,Active!C$21:E$966,3,FALSE)</f>
        <v>-11783.991743034021</v>
      </c>
      <c r="F114" s="6" t="s">
        <v>263</v>
      </c>
      <c r="G114" s="53" t="str">
        <f t="shared" si="10"/>
        <v>41616.347</v>
      </c>
      <c r="H114" s="32">
        <f t="shared" si="11"/>
        <v>-11784</v>
      </c>
      <c r="I114" s="75" t="s">
        <v>1066</v>
      </c>
      <c r="J114" s="76" t="s">
        <v>1067</v>
      </c>
      <c r="K114" s="75">
        <v>-11784</v>
      </c>
      <c r="L114" s="75" t="s">
        <v>527</v>
      </c>
      <c r="M114" s="76" t="s">
        <v>439</v>
      </c>
      <c r="N114" s="76"/>
      <c r="O114" s="77" t="s">
        <v>891</v>
      </c>
      <c r="P114" s="77" t="s">
        <v>1053</v>
      </c>
    </row>
    <row r="115" spans="1:16" ht="13.5" thickBot="1" x14ac:dyDescent="0.25">
      <c r="A115" s="32" t="str">
        <f t="shared" si="6"/>
        <v> BBS 6 </v>
      </c>
      <c r="B115" s="6" t="str">
        <f t="shared" si="7"/>
        <v>I</v>
      </c>
      <c r="C115" s="32">
        <f t="shared" si="8"/>
        <v>41626.303999999996</v>
      </c>
      <c r="D115" s="53" t="str">
        <f t="shared" si="9"/>
        <v>vis</v>
      </c>
      <c r="E115" s="74">
        <f>VLOOKUP(C115,Active!C$21:E$966,3,FALSE)</f>
        <v>-11774.991982738396</v>
      </c>
      <c r="F115" s="6" t="s">
        <v>263</v>
      </c>
      <c r="G115" s="53" t="str">
        <f t="shared" si="10"/>
        <v>41626.304</v>
      </c>
      <c r="H115" s="32">
        <f t="shared" si="11"/>
        <v>-11775</v>
      </c>
      <c r="I115" s="75" t="s">
        <v>1068</v>
      </c>
      <c r="J115" s="76" t="s">
        <v>1069</v>
      </c>
      <c r="K115" s="75">
        <v>-11775</v>
      </c>
      <c r="L115" s="75" t="s">
        <v>527</v>
      </c>
      <c r="M115" s="76" t="s">
        <v>439</v>
      </c>
      <c r="N115" s="76"/>
      <c r="O115" s="77" t="s">
        <v>878</v>
      </c>
      <c r="P115" s="77" t="s">
        <v>1053</v>
      </c>
    </row>
    <row r="116" spans="1:16" ht="13.5" thickBot="1" x14ac:dyDescent="0.25">
      <c r="A116" s="32" t="str">
        <f t="shared" si="6"/>
        <v> BBS 7 </v>
      </c>
      <c r="B116" s="6" t="str">
        <f t="shared" si="7"/>
        <v>I</v>
      </c>
      <c r="C116" s="32">
        <f t="shared" si="8"/>
        <v>41657.269</v>
      </c>
      <c r="D116" s="53" t="str">
        <f t="shared" si="9"/>
        <v>vis</v>
      </c>
      <c r="E116" s="74">
        <f>VLOOKUP(C116,Active!C$21:E$966,3,FALSE)</f>
        <v>-11747.003876124541</v>
      </c>
      <c r="F116" s="6" t="s">
        <v>263</v>
      </c>
      <c r="G116" s="53" t="str">
        <f t="shared" si="10"/>
        <v>41657.269</v>
      </c>
      <c r="H116" s="32">
        <f t="shared" si="11"/>
        <v>-11747</v>
      </c>
      <c r="I116" s="75" t="s">
        <v>1072</v>
      </c>
      <c r="J116" s="76" t="s">
        <v>1073</v>
      </c>
      <c r="K116" s="75">
        <v>-11747</v>
      </c>
      <c r="L116" s="75" t="s">
        <v>1074</v>
      </c>
      <c r="M116" s="76" t="s">
        <v>439</v>
      </c>
      <c r="N116" s="76"/>
      <c r="O116" s="77" t="s">
        <v>878</v>
      </c>
      <c r="P116" s="77" t="s">
        <v>1075</v>
      </c>
    </row>
    <row r="117" spans="1:16" ht="13.5" thickBot="1" x14ac:dyDescent="0.25">
      <c r="A117" s="32" t="str">
        <f t="shared" si="6"/>
        <v> BBS 10 </v>
      </c>
      <c r="B117" s="6" t="str">
        <f t="shared" si="7"/>
        <v>I</v>
      </c>
      <c r="C117" s="32">
        <f t="shared" si="8"/>
        <v>41877.447</v>
      </c>
      <c r="D117" s="53" t="str">
        <f t="shared" si="9"/>
        <v>vis</v>
      </c>
      <c r="E117" s="74">
        <f>VLOOKUP(C117,Active!C$21:E$966,3,FALSE)</f>
        <v>-11547.993208014586</v>
      </c>
      <c r="F117" s="6" t="s">
        <v>263</v>
      </c>
      <c r="G117" s="53" t="str">
        <f t="shared" si="10"/>
        <v>41877.447</v>
      </c>
      <c r="H117" s="32">
        <f t="shared" si="11"/>
        <v>-11548</v>
      </c>
      <c r="I117" s="75" t="s">
        <v>1080</v>
      </c>
      <c r="J117" s="76" t="s">
        <v>1081</v>
      </c>
      <c r="K117" s="75">
        <v>-11548</v>
      </c>
      <c r="L117" s="75" t="s">
        <v>472</v>
      </c>
      <c r="M117" s="76" t="s">
        <v>439</v>
      </c>
      <c r="N117" s="76"/>
      <c r="O117" s="77" t="s">
        <v>891</v>
      </c>
      <c r="P117" s="77" t="s">
        <v>1082</v>
      </c>
    </row>
    <row r="118" spans="1:16" ht="13.5" thickBot="1" x14ac:dyDescent="0.25">
      <c r="A118" s="32" t="str">
        <f t="shared" si="6"/>
        <v> BBS 10 </v>
      </c>
      <c r="B118" s="6" t="str">
        <f t="shared" si="7"/>
        <v>I</v>
      </c>
      <c r="C118" s="32">
        <f t="shared" si="8"/>
        <v>41877.451999999997</v>
      </c>
      <c r="D118" s="53" t="str">
        <f t="shared" si="9"/>
        <v>vis</v>
      </c>
      <c r="E118" s="74">
        <f>VLOOKUP(C118,Active!C$21:E$966,3,FALSE)</f>
        <v>-11547.988688701394</v>
      </c>
      <c r="F118" s="6" t="s">
        <v>263</v>
      </c>
      <c r="G118" s="53" t="str">
        <f t="shared" si="10"/>
        <v>41877.452</v>
      </c>
      <c r="H118" s="32">
        <f t="shared" si="11"/>
        <v>-11548</v>
      </c>
      <c r="I118" s="75" t="s">
        <v>1083</v>
      </c>
      <c r="J118" s="76" t="s">
        <v>1084</v>
      </c>
      <c r="K118" s="75">
        <v>-11548</v>
      </c>
      <c r="L118" s="75" t="s">
        <v>606</v>
      </c>
      <c r="M118" s="76" t="s">
        <v>439</v>
      </c>
      <c r="N118" s="76"/>
      <c r="O118" s="77" t="s">
        <v>761</v>
      </c>
      <c r="P118" s="77" t="s">
        <v>1082</v>
      </c>
    </row>
    <row r="119" spans="1:16" ht="13.5" thickBot="1" x14ac:dyDescent="0.25">
      <c r="A119" s="32" t="str">
        <f t="shared" si="6"/>
        <v> BBS 11 </v>
      </c>
      <c r="B119" s="6" t="str">
        <f t="shared" si="7"/>
        <v>I</v>
      </c>
      <c r="C119" s="32">
        <f t="shared" si="8"/>
        <v>41918.379999999997</v>
      </c>
      <c r="D119" s="53" t="str">
        <f t="shared" si="9"/>
        <v>vis</v>
      </c>
      <c r="E119" s="74">
        <f>VLOOKUP(C119,Active!C$21:E$966,3,FALSE)</f>
        <v>-11510.99539861608</v>
      </c>
      <c r="F119" s="6" t="s">
        <v>263</v>
      </c>
      <c r="G119" s="53" t="str">
        <f t="shared" si="10"/>
        <v>41918.380</v>
      </c>
      <c r="H119" s="32">
        <f t="shared" si="11"/>
        <v>-11511</v>
      </c>
      <c r="I119" s="75" t="s">
        <v>1087</v>
      </c>
      <c r="J119" s="76" t="s">
        <v>1088</v>
      </c>
      <c r="K119" s="75">
        <v>-11511</v>
      </c>
      <c r="L119" s="75" t="s">
        <v>501</v>
      </c>
      <c r="M119" s="76" t="s">
        <v>439</v>
      </c>
      <c r="N119" s="76"/>
      <c r="O119" s="77" t="s">
        <v>878</v>
      </c>
      <c r="P119" s="77" t="s">
        <v>1089</v>
      </c>
    </row>
    <row r="120" spans="1:16" ht="13.5" thickBot="1" x14ac:dyDescent="0.25">
      <c r="A120" s="32" t="str">
        <f t="shared" si="6"/>
        <v> BBS 11 </v>
      </c>
      <c r="B120" s="6" t="str">
        <f t="shared" si="7"/>
        <v>I</v>
      </c>
      <c r="C120" s="32">
        <f t="shared" si="8"/>
        <v>41918.383999999998</v>
      </c>
      <c r="D120" s="53" t="str">
        <f t="shared" si="9"/>
        <v>vis</v>
      </c>
      <c r="E120" s="74">
        <f>VLOOKUP(C120,Active!C$21:E$966,3,FALSE)</f>
        <v>-11510.991783165524</v>
      </c>
      <c r="F120" s="6" t="s">
        <v>263</v>
      </c>
      <c r="G120" s="53" t="str">
        <f t="shared" si="10"/>
        <v>41918.384</v>
      </c>
      <c r="H120" s="32">
        <f t="shared" si="11"/>
        <v>-11511</v>
      </c>
      <c r="I120" s="75" t="s">
        <v>1090</v>
      </c>
      <c r="J120" s="76" t="s">
        <v>1091</v>
      </c>
      <c r="K120" s="75">
        <v>-11511</v>
      </c>
      <c r="L120" s="75" t="s">
        <v>527</v>
      </c>
      <c r="M120" s="76" t="s">
        <v>439</v>
      </c>
      <c r="N120" s="76"/>
      <c r="O120" s="77" t="s">
        <v>823</v>
      </c>
      <c r="P120" s="77" t="s">
        <v>1089</v>
      </c>
    </row>
    <row r="121" spans="1:16" ht="13.5" thickBot="1" x14ac:dyDescent="0.25">
      <c r="A121" s="32" t="str">
        <f t="shared" si="6"/>
        <v>BAVM 28 </v>
      </c>
      <c r="B121" s="6" t="str">
        <f t="shared" si="7"/>
        <v>I</v>
      </c>
      <c r="C121" s="32">
        <f t="shared" si="8"/>
        <v>41918.385000000002</v>
      </c>
      <c r="D121" s="53" t="str">
        <f t="shared" si="9"/>
        <v>vis</v>
      </c>
      <c r="E121" s="74">
        <f>VLOOKUP(C121,Active!C$21:E$966,3,FALSE)</f>
        <v>-11510.990879302883</v>
      </c>
      <c r="F121" s="6" t="s">
        <v>263</v>
      </c>
      <c r="G121" s="53" t="str">
        <f t="shared" si="10"/>
        <v>41918.385</v>
      </c>
      <c r="H121" s="32">
        <f t="shared" si="11"/>
        <v>-11511</v>
      </c>
      <c r="I121" s="75" t="s">
        <v>1092</v>
      </c>
      <c r="J121" s="76" t="s">
        <v>1093</v>
      </c>
      <c r="K121" s="75">
        <v>-11511</v>
      </c>
      <c r="L121" s="75" t="s">
        <v>489</v>
      </c>
      <c r="M121" s="76" t="s">
        <v>439</v>
      </c>
      <c r="N121" s="76"/>
      <c r="O121" s="77" t="s">
        <v>692</v>
      </c>
      <c r="P121" s="78" t="s">
        <v>1094</v>
      </c>
    </row>
    <row r="122" spans="1:16" ht="13.5" thickBot="1" x14ac:dyDescent="0.25">
      <c r="A122" s="32" t="str">
        <f t="shared" si="6"/>
        <v> BBS 11 </v>
      </c>
      <c r="B122" s="6" t="str">
        <f t="shared" si="7"/>
        <v>I</v>
      </c>
      <c r="C122" s="32">
        <f t="shared" si="8"/>
        <v>41918.385000000002</v>
      </c>
      <c r="D122" s="53" t="str">
        <f t="shared" si="9"/>
        <v>vis</v>
      </c>
      <c r="E122" s="74">
        <f>VLOOKUP(C122,Active!C$21:E$966,3,FALSE)</f>
        <v>-11510.990879302883</v>
      </c>
      <c r="F122" s="6" t="s">
        <v>263</v>
      </c>
      <c r="G122" s="53" t="str">
        <f t="shared" si="10"/>
        <v>41918.385</v>
      </c>
      <c r="H122" s="32">
        <f t="shared" si="11"/>
        <v>-11511</v>
      </c>
      <c r="I122" s="75" t="s">
        <v>1092</v>
      </c>
      <c r="J122" s="76" t="s">
        <v>1093</v>
      </c>
      <c r="K122" s="75">
        <v>-11511</v>
      </c>
      <c r="L122" s="75" t="s">
        <v>489</v>
      </c>
      <c r="M122" s="76" t="s">
        <v>439</v>
      </c>
      <c r="N122" s="76"/>
      <c r="O122" s="77" t="s">
        <v>761</v>
      </c>
      <c r="P122" s="77" t="s">
        <v>1089</v>
      </c>
    </row>
    <row r="123" spans="1:16" ht="13.5" thickBot="1" x14ac:dyDescent="0.25">
      <c r="A123" s="32" t="str">
        <f t="shared" si="6"/>
        <v> BBS 11 </v>
      </c>
      <c r="B123" s="6" t="str">
        <f t="shared" si="7"/>
        <v>I</v>
      </c>
      <c r="C123" s="32">
        <f t="shared" si="8"/>
        <v>41918.392</v>
      </c>
      <c r="D123" s="53" t="str">
        <f t="shared" si="9"/>
        <v>vis</v>
      </c>
      <c r="E123" s="74">
        <f>VLOOKUP(C123,Active!C$21:E$966,3,FALSE)</f>
        <v>-11510.984552264412</v>
      </c>
      <c r="F123" s="6" t="s">
        <v>263</v>
      </c>
      <c r="G123" s="53" t="str">
        <f t="shared" si="10"/>
        <v>41918.392</v>
      </c>
      <c r="H123" s="32">
        <f t="shared" si="11"/>
        <v>-11511</v>
      </c>
      <c r="I123" s="75" t="s">
        <v>1095</v>
      </c>
      <c r="J123" s="76" t="s">
        <v>1096</v>
      </c>
      <c r="K123" s="75">
        <v>-11511</v>
      </c>
      <c r="L123" s="75" t="s">
        <v>661</v>
      </c>
      <c r="M123" s="76" t="s">
        <v>439</v>
      </c>
      <c r="N123" s="76"/>
      <c r="O123" s="77" t="s">
        <v>891</v>
      </c>
      <c r="P123" s="77" t="s">
        <v>1089</v>
      </c>
    </row>
    <row r="124" spans="1:16" ht="13.5" thickBot="1" x14ac:dyDescent="0.25">
      <c r="A124" s="32" t="str">
        <f t="shared" si="6"/>
        <v> BBS 11 </v>
      </c>
      <c r="B124" s="6" t="str">
        <f t="shared" si="7"/>
        <v>I</v>
      </c>
      <c r="C124" s="32">
        <f t="shared" si="8"/>
        <v>41928.341999999997</v>
      </c>
      <c r="D124" s="53" t="str">
        <f t="shared" si="9"/>
        <v>vis</v>
      </c>
      <c r="E124" s="74">
        <f>VLOOKUP(C124,Active!C$21:E$966,3,FALSE)</f>
        <v>-11501.991119007258</v>
      </c>
      <c r="F124" s="6" t="s">
        <v>263</v>
      </c>
      <c r="G124" s="53" t="str">
        <f t="shared" si="10"/>
        <v>41928.342</v>
      </c>
      <c r="H124" s="32">
        <f t="shared" si="11"/>
        <v>-11502</v>
      </c>
      <c r="I124" s="75" t="s">
        <v>1097</v>
      </c>
      <c r="J124" s="76" t="s">
        <v>1098</v>
      </c>
      <c r="K124" s="75">
        <v>-11502</v>
      </c>
      <c r="L124" s="75" t="s">
        <v>489</v>
      </c>
      <c r="M124" s="76" t="s">
        <v>439</v>
      </c>
      <c r="N124" s="76"/>
      <c r="O124" s="77" t="s">
        <v>891</v>
      </c>
      <c r="P124" s="77" t="s">
        <v>1089</v>
      </c>
    </row>
    <row r="125" spans="1:16" ht="13.5" thickBot="1" x14ac:dyDescent="0.25">
      <c r="A125" s="32" t="str">
        <f t="shared" si="6"/>
        <v> BBS 11 </v>
      </c>
      <c r="B125" s="6" t="str">
        <f t="shared" si="7"/>
        <v>I</v>
      </c>
      <c r="C125" s="32">
        <f t="shared" si="8"/>
        <v>41939.409</v>
      </c>
      <c r="D125" s="53" t="str">
        <f t="shared" si="9"/>
        <v>vis</v>
      </c>
      <c r="E125" s="74">
        <f>VLOOKUP(C125,Active!C$21:E$966,3,FALSE)</f>
        <v>-11491.988071182437</v>
      </c>
      <c r="F125" s="6" t="s">
        <v>263</v>
      </c>
      <c r="G125" s="53" t="str">
        <f t="shared" si="10"/>
        <v>41939.409</v>
      </c>
      <c r="H125" s="32">
        <f t="shared" si="11"/>
        <v>-11492</v>
      </c>
      <c r="I125" s="75" t="s">
        <v>1099</v>
      </c>
      <c r="J125" s="76" t="s">
        <v>1100</v>
      </c>
      <c r="K125" s="75">
        <v>-11492</v>
      </c>
      <c r="L125" s="75" t="s">
        <v>606</v>
      </c>
      <c r="M125" s="76" t="s">
        <v>439</v>
      </c>
      <c r="N125" s="76"/>
      <c r="O125" s="77" t="s">
        <v>891</v>
      </c>
      <c r="P125" s="77" t="s">
        <v>1089</v>
      </c>
    </row>
    <row r="126" spans="1:16" ht="13.5" thickBot="1" x14ac:dyDescent="0.25">
      <c r="A126" s="32" t="str">
        <f t="shared" si="6"/>
        <v> BBS 12 </v>
      </c>
      <c r="B126" s="6" t="str">
        <f t="shared" si="7"/>
        <v>I</v>
      </c>
      <c r="C126" s="32">
        <f t="shared" si="8"/>
        <v>41959.326999999997</v>
      </c>
      <c r="D126" s="53" t="str">
        <f t="shared" si="9"/>
        <v>vis</v>
      </c>
      <c r="E126" s="74">
        <f>VLOOKUP(C126,Active!C$21:E$966,3,FALSE)</f>
        <v>-11473.984935140628</v>
      </c>
      <c r="F126" s="6" t="s">
        <v>263</v>
      </c>
      <c r="G126" s="53" t="str">
        <f t="shared" si="10"/>
        <v>41959.327</v>
      </c>
      <c r="H126" s="32">
        <f t="shared" si="11"/>
        <v>-11474</v>
      </c>
      <c r="I126" s="75" t="s">
        <v>1104</v>
      </c>
      <c r="J126" s="76" t="s">
        <v>1105</v>
      </c>
      <c r="K126" s="75">
        <v>-11474</v>
      </c>
      <c r="L126" s="75" t="s">
        <v>661</v>
      </c>
      <c r="M126" s="76" t="s">
        <v>439</v>
      </c>
      <c r="N126" s="76"/>
      <c r="O126" s="77" t="s">
        <v>761</v>
      </c>
      <c r="P126" s="77" t="s">
        <v>1106</v>
      </c>
    </row>
    <row r="127" spans="1:16" ht="13.5" thickBot="1" x14ac:dyDescent="0.25">
      <c r="A127" s="32" t="str">
        <f t="shared" si="6"/>
        <v> BBS 15 </v>
      </c>
      <c r="B127" s="6" t="str">
        <f t="shared" si="7"/>
        <v>I</v>
      </c>
      <c r="C127" s="32">
        <f t="shared" si="8"/>
        <v>42139.652999999998</v>
      </c>
      <c r="D127" s="53" t="str">
        <f t="shared" si="9"/>
        <v>vis</v>
      </c>
      <c r="E127" s="74">
        <f>VLOOKUP(C127,Active!C$21:E$966,3,FALSE)</f>
        <v>-11310.995000916519</v>
      </c>
      <c r="F127" s="6" t="s">
        <v>263</v>
      </c>
      <c r="G127" s="53" t="str">
        <f t="shared" si="10"/>
        <v>42139.653</v>
      </c>
      <c r="H127" s="32">
        <f t="shared" si="11"/>
        <v>-11311</v>
      </c>
      <c r="I127" s="75" t="s">
        <v>1113</v>
      </c>
      <c r="J127" s="76" t="s">
        <v>1114</v>
      </c>
      <c r="K127" s="75">
        <v>-11311</v>
      </c>
      <c r="L127" s="75" t="s">
        <v>534</v>
      </c>
      <c r="M127" s="76" t="s">
        <v>439</v>
      </c>
      <c r="N127" s="76"/>
      <c r="O127" s="77" t="s">
        <v>761</v>
      </c>
      <c r="P127" s="77" t="s">
        <v>1115</v>
      </c>
    </row>
    <row r="128" spans="1:16" ht="13.5" thickBot="1" x14ac:dyDescent="0.25">
      <c r="A128" s="32" t="str">
        <f t="shared" si="6"/>
        <v> BBS 16 </v>
      </c>
      <c r="B128" s="6" t="str">
        <f t="shared" si="7"/>
        <v>I</v>
      </c>
      <c r="C128" s="32">
        <f t="shared" si="8"/>
        <v>42200.514999999999</v>
      </c>
      <c r="D128" s="53" t="str">
        <f t="shared" si="9"/>
        <v>vis</v>
      </c>
      <c r="E128" s="74">
        <f>VLOOKUP(C128,Active!C$21:E$966,3,FALSE)</f>
        <v>-11255.984112987169</v>
      </c>
      <c r="F128" s="6" t="s">
        <v>263</v>
      </c>
      <c r="G128" s="53" t="str">
        <f t="shared" si="10"/>
        <v>42200.515</v>
      </c>
      <c r="H128" s="32">
        <f t="shared" si="11"/>
        <v>-11256</v>
      </c>
      <c r="I128" s="75" t="s">
        <v>1116</v>
      </c>
      <c r="J128" s="76" t="s">
        <v>1117</v>
      </c>
      <c r="K128" s="75">
        <v>-11256</v>
      </c>
      <c r="L128" s="75" t="s">
        <v>945</v>
      </c>
      <c r="M128" s="76" t="s">
        <v>439</v>
      </c>
      <c r="N128" s="76"/>
      <c r="O128" s="77" t="s">
        <v>761</v>
      </c>
      <c r="P128" s="77" t="s">
        <v>1118</v>
      </c>
    </row>
    <row r="129" spans="1:16" ht="13.5" thickBot="1" x14ac:dyDescent="0.25">
      <c r="A129" s="32" t="str">
        <f t="shared" si="6"/>
        <v> BBS 16 </v>
      </c>
      <c r="B129" s="6" t="str">
        <f t="shared" si="7"/>
        <v>I</v>
      </c>
      <c r="C129" s="32">
        <f t="shared" si="8"/>
        <v>42220.415999999997</v>
      </c>
      <c r="D129" s="53" t="str">
        <f t="shared" si="9"/>
        <v>vis</v>
      </c>
      <c r="E129" s="74">
        <f>VLOOKUP(C129,Active!C$21:E$966,3,FALSE)</f>
        <v>-11237.99634261022</v>
      </c>
      <c r="F129" s="6" t="s">
        <v>263</v>
      </c>
      <c r="G129" s="53" t="str">
        <f t="shared" si="10"/>
        <v>42220.416</v>
      </c>
      <c r="H129" s="32">
        <f t="shared" si="11"/>
        <v>-11238</v>
      </c>
      <c r="I129" s="75" t="s">
        <v>1119</v>
      </c>
      <c r="J129" s="76" t="s">
        <v>1120</v>
      </c>
      <c r="K129" s="75">
        <v>-11238</v>
      </c>
      <c r="L129" s="75" t="s">
        <v>467</v>
      </c>
      <c r="M129" s="76" t="s">
        <v>439</v>
      </c>
      <c r="N129" s="76"/>
      <c r="O129" s="77" t="s">
        <v>761</v>
      </c>
      <c r="P129" s="77" t="s">
        <v>1118</v>
      </c>
    </row>
    <row r="130" spans="1:16" ht="13.5" thickBot="1" x14ac:dyDescent="0.25">
      <c r="A130" s="32" t="str">
        <f t="shared" si="6"/>
        <v> BBS 16 </v>
      </c>
      <c r="B130" s="6" t="str">
        <f t="shared" si="7"/>
        <v>I</v>
      </c>
      <c r="C130" s="32">
        <f t="shared" si="8"/>
        <v>42251.402000000002</v>
      </c>
      <c r="D130" s="53" t="str">
        <f t="shared" si="9"/>
        <v>vis</v>
      </c>
      <c r="E130" s="74">
        <f>VLOOKUP(C130,Active!C$21:E$966,3,FALSE)</f>
        <v>-11209.989254880948</v>
      </c>
      <c r="F130" s="6" t="s">
        <v>263</v>
      </c>
      <c r="G130" s="53" t="str">
        <f t="shared" si="10"/>
        <v>42251.402</v>
      </c>
      <c r="H130" s="32">
        <f t="shared" si="11"/>
        <v>-11210</v>
      </c>
      <c r="I130" s="75" t="s">
        <v>1121</v>
      </c>
      <c r="J130" s="76" t="s">
        <v>1122</v>
      </c>
      <c r="K130" s="75">
        <v>-11210</v>
      </c>
      <c r="L130" s="75" t="s">
        <v>504</v>
      </c>
      <c r="M130" s="76" t="s">
        <v>439</v>
      </c>
      <c r="N130" s="76"/>
      <c r="O130" s="77" t="s">
        <v>878</v>
      </c>
      <c r="P130" s="77" t="s">
        <v>1118</v>
      </c>
    </row>
    <row r="131" spans="1:16" ht="13.5" thickBot="1" x14ac:dyDescent="0.25">
      <c r="A131" s="32" t="str">
        <f t="shared" si="6"/>
        <v> BBS 17 </v>
      </c>
      <c r="B131" s="6" t="str">
        <f t="shared" si="7"/>
        <v>I</v>
      </c>
      <c r="C131" s="32">
        <f t="shared" si="8"/>
        <v>42302.311000000002</v>
      </c>
      <c r="D131" s="53" t="str">
        <f t="shared" si="9"/>
        <v>vis</v>
      </c>
      <c r="E131" s="74">
        <f>VLOOKUP(C131,Active!C$21:E$966,3,FALSE)</f>
        <v>-11163.974511796672</v>
      </c>
      <c r="F131" s="6" t="s">
        <v>263</v>
      </c>
      <c r="G131" s="53" t="str">
        <f t="shared" si="10"/>
        <v>42302.311</v>
      </c>
      <c r="H131" s="32">
        <f t="shared" si="11"/>
        <v>-11164</v>
      </c>
      <c r="I131" s="75" t="s">
        <v>1123</v>
      </c>
      <c r="J131" s="76" t="s">
        <v>1124</v>
      </c>
      <c r="K131" s="75">
        <v>-11164</v>
      </c>
      <c r="L131" s="75" t="s">
        <v>684</v>
      </c>
      <c r="M131" s="76" t="s">
        <v>439</v>
      </c>
      <c r="N131" s="76"/>
      <c r="O131" s="77" t="s">
        <v>878</v>
      </c>
      <c r="P131" s="77" t="s">
        <v>1125</v>
      </c>
    </row>
    <row r="132" spans="1:16" ht="13.5" thickBot="1" x14ac:dyDescent="0.25">
      <c r="A132" s="32" t="str">
        <f t="shared" si="6"/>
        <v> BBS 17 </v>
      </c>
      <c r="B132" s="6" t="str">
        <f t="shared" si="7"/>
        <v>I</v>
      </c>
      <c r="C132" s="32">
        <f t="shared" si="8"/>
        <v>42303.396000000001</v>
      </c>
      <c r="D132" s="53" t="str">
        <f t="shared" si="9"/>
        <v>vis</v>
      </c>
      <c r="E132" s="74">
        <f>VLOOKUP(C132,Active!C$21:E$966,3,FALSE)</f>
        <v>-11162.993820833455</v>
      </c>
      <c r="F132" s="6" t="s">
        <v>263</v>
      </c>
      <c r="G132" s="53" t="str">
        <f t="shared" si="10"/>
        <v>42303.396</v>
      </c>
      <c r="H132" s="32">
        <f t="shared" si="11"/>
        <v>-11163</v>
      </c>
      <c r="I132" s="75" t="s">
        <v>1126</v>
      </c>
      <c r="J132" s="76" t="s">
        <v>1127</v>
      </c>
      <c r="K132" s="75">
        <v>-11163</v>
      </c>
      <c r="L132" s="75" t="s">
        <v>464</v>
      </c>
      <c r="M132" s="76" t="s">
        <v>439</v>
      </c>
      <c r="N132" s="76"/>
      <c r="O132" s="77" t="s">
        <v>891</v>
      </c>
      <c r="P132" s="77" t="s">
        <v>1125</v>
      </c>
    </row>
    <row r="133" spans="1:16" ht="13.5" thickBot="1" x14ac:dyDescent="0.25">
      <c r="A133" s="32" t="str">
        <f t="shared" si="6"/>
        <v> BBS 17 </v>
      </c>
      <c r="B133" s="6" t="str">
        <f t="shared" si="7"/>
        <v>I</v>
      </c>
      <c r="C133" s="32">
        <f t="shared" si="8"/>
        <v>42303.398999999998</v>
      </c>
      <c r="D133" s="53" t="str">
        <f t="shared" si="9"/>
        <v>vis</v>
      </c>
      <c r="E133" s="74">
        <f>VLOOKUP(C133,Active!C$21:E$966,3,FALSE)</f>
        <v>-11162.991109245542</v>
      </c>
      <c r="F133" s="6" t="s">
        <v>263</v>
      </c>
      <c r="G133" s="53" t="str">
        <f t="shared" si="10"/>
        <v>42303.399</v>
      </c>
      <c r="H133" s="32">
        <f t="shared" si="11"/>
        <v>-11163</v>
      </c>
      <c r="I133" s="75" t="s">
        <v>1128</v>
      </c>
      <c r="J133" s="76" t="s">
        <v>1129</v>
      </c>
      <c r="K133" s="75">
        <v>-11163</v>
      </c>
      <c r="L133" s="75" t="s">
        <v>489</v>
      </c>
      <c r="M133" s="76" t="s">
        <v>439</v>
      </c>
      <c r="N133" s="76"/>
      <c r="O133" s="77" t="s">
        <v>823</v>
      </c>
      <c r="P133" s="77" t="s">
        <v>1125</v>
      </c>
    </row>
    <row r="134" spans="1:16" ht="13.5" thickBot="1" x14ac:dyDescent="0.25">
      <c r="A134" s="32" t="str">
        <f t="shared" si="6"/>
        <v> BBS 17 </v>
      </c>
      <c r="B134" s="6" t="str">
        <f t="shared" si="7"/>
        <v>I</v>
      </c>
      <c r="C134" s="32">
        <f t="shared" si="8"/>
        <v>42303.408000000003</v>
      </c>
      <c r="D134" s="53" t="str">
        <f t="shared" si="9"/>
        <v>vis</v>
      </c>
      <c r="E134" s="74">
        <f>VLOOKUP(C134,Active!C$21:E$966,3,FALSE)</f>
        <v>-11162.982974481787</v>
      </c>
      <c r="F134" s="6" t="s">
        <v>263</v>
      </c>
      <c r="G134" s="53" t="str">
        <f t="shared" si="10"/>
        <v>42303.408</v>
      </c>
      <c r="H134" s="32">
        <f t="shared" si="11"/>
        <v>-11163</v>
      </c>
      <c r="I134" s="75" t="s">
        <v>1130</v>
      </c>
      <c r="J134" s="76" t="s">
        <v>1131</v>
      </c>
      <c r="K134" s="75">
        <v>-11163</v>
      </c>
      <c r="L134" s="75" t="s">
        <v>867</v>
      </c>
      <c r="M134" s="76" t="s">
        <v>439</v>
      </c>
      <c r="N134" s="76"/>
      <c r="O134" s="77" t="s">
        <v>761</v>
      </c>
      <c r="P134" s="77" t="s">
        <v>1125</v>
      </c>
    </row>
    <row r="135" spans="1:16" ht="13.5" thickBot="1" x14ac:dyDescent="0.25">
      <c r="A135" s="32" t="str">
        <f t="shared" si="6"/>
        <v> AVSJ 6.25 </v>
      </c>
      <c r="B135" s="6" t="str">
        <f t="shared" si="7"/>
        <v>I</v>
      </c>
      <c r="C135" s="32">
        <f t="shared" si="8"/>
        <v>42305.612000000001</v>
      </c>
      <c r="D135" s="53" t="str">
        <f t="shared" si="9"/>
        <v>vis</v>
      </c>
      <c r="E135" s="74">
        <f>VLOOKUP(C135,Active!C$21:E$966,3,FALSE)</f>
        <v>-11160.990861225629</v>
      </c>
      <c r="F135" s="6" t="s">
        <v>263</v>
      </c>
      <c r="G135" s="53" t="str">
        <f t="shared" si="10"/>
        <v>42305.612</v>
      </c>
      <c r="H135" s="32">
        <f t="shared" si="11"/>
        <v>-11161</v>
      </c>
      <c r="I135" s="75" t="s">
        <v>1132</v>
      </c>
      <c r="J135" s="76" t="s">
        <v>1133</v>
      </c>
      <c r="K135" s="75">
        <v>-11161</v>
      </c>
      <c r="L135" s="75" t="s">
        <v>489</v>
      </c>
      <c r="M135" s="76" t="s">
        <v>439</v>
      </c>
      <c r="N135" s="76"/>
      <c r="O135" s="77" t="s">
        <v>788</v>
      </c>
      <c r="P135" s="77" t="s">
        <v>1134</v>
      </c>
    </row>
    <row r="136" spans="1:16" ht="13.5" thickBot="1" x14ac:dyDescent="0.25">
      <c r="A136" s="32" t="str">
        <f t="shared" si="6"/>
        <v> AVSJ 6.25 </v>
      </c>
      <c r="B136" s="6" t="str">
        <f t="shared" si="7"/>
        <v>I</v>
      </c>
      <c r="C136" s="32">
        <f t="shared" si="8"/>
        <v>42306.726999999999</v>
      </c>
      <c r="D136" s="53" t="str">
        <f t="shared" si="9"/>
        <v>vis</v>
      </c>
      <c r="E136" s="74">
        <f>VLOOKUP(C136,Active!C$21:E$966,3,FALSE)</f>
        <v>-11159.983054383247</v>
      </c>
      <c r="F136" s="6" t="s">
        <v>263</v>
      </c>
      <c r="G136" s="53" t="str">
        <f t="shared" si="10"/>
        <v>42306.727</v>
      </c>
      <c r="H136" s="32">
        <f t="shared" si="11"/>
        <v>-11160</v>
      </c>
      <c r="I136" s="75" t="s">
        <v>1135</v>
      </c>
      <c r="J136" s="76" t="s">
        <v>1136</v>
      </c>
      <c r="K136" s="75">
        <v>-11160</v>
      </c>
      <c r="L136" s="75" t="s">
        <v>867</v>
      </c>
      <c r="M136" s="76" t="s">
        <v>439</v>
      </c>
      <c r="N136" s="76"/>
      <c r="O136" s="77" t="s">
        <v>741</v>
      </c>
      <c r="P136" s="77" t="s">
        <v>1134</v>
      </c>
    </row>
    <row r="137" spans="1:16" ht="13.5" thickBot="1" x14ac:dyDescent="0.25">
      <c r="A137" s="32" t="str">
        <f t="shared" si="6"/>
        <v> BBS 18 </v>
      </c>
      <c r="B137" s="6" t="str">
        <f t="shared" si="7"/>
        <v>I</v>
      </c>
      <c r="C137" s="32">
        <f t="shared" si="8"/>
        <v>42375.303</v>
      </c>
      <c r="D137" s="53" t="str">
        <f t="shared" si="9"/>
        <v>vis</v>
      </c>
      <c r="E137" s="74">
        <f>VLOOKUP(C137,Active!C$21:E$966,3,FALSE)</f>
        <v>-11097.999770057346</v>
      </c>
      <c r="F137" s="6" t="s">
        <v>263</v>
      </c>
      <c r="G137" s="53" t="str">
        <f t="shared" si="10"/>
        <v>42375.303</v>
      </c>
      <c r="H137" s="32">
        <f t="shared" si="11"/>
        <v>-11098</v>
      </c>
      <c r="I137" s="75" t="s">
        <v>1137</v>
      </c>
      <c r="J137" s="76" t="s">
        <v>1138</v>
      </c>
      <c r="K137" s="75">
        <v>-11098</v>
      </c>
      <c r="L137" s="75" t="s">
        <v>453</v>
      </c>
      <c r="M137" s="76" t="s">
        <v>439</v>
      </c>
      <c r="N137" s="76"/>
      <c r="O137" s="77" t="s">
        <v>878</v>
      </c>
      <c r="P137" s="77" t="s">
        <v>1139</v>
      </c>
    </row>
    <row r="138" spans="1:16" ht="13.5" thickBot="1" x14ac:dyDescent="0.25">
      <c r="A138" s="32" t="str">
        <f t="shared" si="6"/>
        <v> BBS 19 </v>
      </c>
      <c r="B138" s="6" t="str">
        <f t="shared" si="7"/>
        <v>I</v>
      </c>
      <c r="C138" s="32">
        <f t="shared" si="8"/>
        <v>42385.241999999998</v>
      </c>
      <c r="D138" s="53" t="str">
        <f t="shared" si="9"/>
        <v>vis</v>
      </c>
      <c r="E138" s="74">
        <f>VLOOKUP(C138,Active!C$21:E$966,3,FALSE)</f>
        <v>-11089.016279289219</v>
      </c>
      <c r="F138" s="6" t="s">
        <v>263</v>
      </c>
      <c r="G138" s="53" t="str">
        <f t="shared" si="10"/>
        <v>42385.242</v>
      </c>
      <c r="H138" s="32">
        <f t="shared" si="11"/>
        <v>-11089</v>
      </c>
      <c r="I138" s="75" t="s">
        <v>1140</v>
      </c>
      <c r="J138" s="76" t="s">
        <v>1141</v>
      </c>
      <c r="K138" s="75">
        <v>-11089</v>
      </c>
      <c r="L138" s="75" t="s">
        <v>1142</v>
      </c>
      <c r="M138" s="76" t="s">
        <v>439</v>
      </c>
      <c r="N138" s="76"/>
      <c r="O138" s="77" t="s">
        <v>878</v>
      </c>
      <c r="P138" s="77" t="s">
        <v>1143</v>
      </c>
    </row>
    <row r="139" spans="1:16" ht="13.5" thickBot="1" x14ac:dyDescent="0.25">
      <c r="A139" s="32" t="str">
        <f t="shared" ref="A139:A202" si="12">P139</f>
        <v> AVSJ 7.30 </v>
      </c>
      <c r="B139" s="6" t="str">
        <f t="shared" ref="B139:B202" si="13">IF(H139=INT(H139),"I","II")</f>
        <v>I</v>
      </c>
      <c r="C139" s="32">
        <f t="shared" ref="C139:C202" si="14">1*G139</f>
        <v>42576.673000000003</v>
      </c>
      <c r="D139" s="53" t="str">
        <f t="shared" ref="D139:D202" si="15">VLOOKUP(F139,I$1:J$5,2,FALSE)</f>
        <v>vis</v>
      </c>
      <c r="E139" s="74">
        <f>VLOOKUP(C139,Active!C$21:E$966,3,FALSE)</f>
        <v>-10915.988950460011</v>
      </c>
      <c r="F139" s="6" t="s">
        <v>263</v>
      </c>
      <c r="G139" s="53" t="str">
        <f t="shared" ref="G139:G202" si="16">MID(I139,3,LEN(I139)-3)</f>
        <v>42576.673</v>
      </c>
      <c r="H139" s="32">
        <f t="shared" ref="H139:H202" si="17">1*K139</f>
        <v>-10916</v>
      </c>
      <c r="I139" s="75" t="s">
        <v>1144</v>
      </c>
      <c r="J139" s="76" t="s">
        <v>1145</v>
      </c>
      <c r="K139" s="75">
        <v>-10916</v>
      </c>
      <c r="L139" s="75" t="s">
        <v>504</v>
      </c>
      <c r="M139" s="76" t="s">
        <v>439</v>
      </c>
      <c r="N139" s="76"/>
      <c r="O139" s="77" t="s">
        <v>788</v>
      </c>
      <c r="P139" s="77" t="s">
        <v>1146</v>
      </c>
    </row>
    <row r="140" spans="1:16" ht="13.5" thickBot="1" x14ac:dyDescent="0.25">
      <c r="A140" s="32" t="str">
        <f t="shared" si="12"/>
        <v> AVSJ 7.30 </v>
      </c>
      <c r="B140" s="6" t="str">
        <f t="shared" si="13"/>
        <v>I</v>
      </c>
      <c r="C140" s="32">
        <f t="shared" si="14"/>
        <v>42577.777000000002</v>
      </c>
      <c r="D140" s="53" t="str">
        <f t="shared" si="15"/>
        <v>vis</v>
      </c>
      <c r="E140" s="74">
        <f>VLOOKUP(C140,Active!C$21:E$966,3,FALSE)</f>
        <v>-10914.991086106655</v>
      </c>
      <c r="F140" s="6" t="s">
        <v>263</v>
      </c>
      <c r="G140" s="53" t="str">
        <f t="shared" si="16"/>
        <v>42577.777</v>
      </c>
      <c r="H140" s="32">
        <f t="shared" si="17"/>
        <v>-10915</v>
      </c>
      <c r="I140" s="75" t="s">
        <v>1147</v>
      </c>
      <c r="J140" s="76" t="s">
        <v>1148</v>
      </c>
      <c r="K140" s="75">
        <v>-10915</v>
      </c>
      <c r="L140" s="75" t="s">
        <v>489</v>
      </c>
      <c r="M140" s="76" t="s">
        <v>439</v>
      </c>
      <c r="N140" s="76"/>
      <c r="O140" s="77" t="s">
        <v>1149</v>
      </c>
      <c r="P140" s="77" t="s">
        <v>1146</v>
      </c>
    </row>
    <row r="141" spans="1:16" ht="13.5" thickBot="1" x14ac:dyDescent="0.25">
      <c r="A141" s="32" t="str">
        <f t="shared" si="12"/>
        <v> BBS 23 </v>
      </c>
      <c r="B141" s="6" t="str">
        <f t="shared" si="13"/>
        <v>I</v>
      </c>
      <c r="C141" s="32">
        <f t="shared" si="14"/>
        <v>42596.588000000003</v>
      </c>
      <c r="D141" s="53" t="str">
        <f t="shared" si="15"/>
        <v>vis</v>
      </c>
      <c r="E141" s="74">
        <f>VLOOKUP(C141,Active!C$21:E$966,3,FALSE)</f>
        <v>-10897.988526006115</v>
      </c>
      <c r="F141" s="6" t="s">
        <v>263</v>
      </c>
      <c r="G141" s="53" t="str">
        <f t="shared" si="16"/>
        <v>42596.588</v>
      </c>
      <c r="H141" s="32">
        <f t="shared" si="17"/>
        <v>-10898</v>
      </c>
      <c r="I141" s="75" t="s">
        <v>1150</v>
      </c>
      <c r="J141" s="76" t="s">
        <v>1151</v>
      </c>
      <c r="K141" s="75">
        <v>-10898</v>
      </c>
      <c r="L141" s="75" t="s">
        <v>606</v>
      </c>
      <c r="M141" s="76" t="s">
        <v>439</v>
      </c>
      <c r="N141" s="76"/>
      <c r="O141" s="77" t="s">
        <v>878</v>
      </c>
      <c r="P141" s="77" t="s">
        <v>1152</v>
      </c>
    </row>
    <row r="142" spans="1:16" ht="13.5" thickBot="1" x14ac:dyDescent="0.25">
      <c r="A142" s="32" t="str">
        <f t="shared" si="12"/>
        <v> AVSJ 7.30 </v>
      </c>
      <c r="B142" s="6" t="str">
        <f t="shared" si="13"/>
        <v>I</v>
      </c>
      <c r="C142" s="32">
        <f t="shared" si="14"/>
        <v>42598.788999999997</v>
      </c>
      <c r="D142" s="53" t="str">
        <f t="shared" si="15"/>
        <v>vis</v>
      </c>
      <c r="E142" s="74">
        <f>VLOOKUP(C142,Active!C$21:E$966,3,FALSE)</f>
        <v>-10895.999124337879</v>
      </c>
      <c r="F142" s="6" t="s">
        <v>263</v>
      </c>
      <c r="G142" s="53" t="str">
        <f t="shared" si="16"/>
        <v>42598.789</v>
      </c>
      <c r="H142" s="32">
        <f t="shared" si="17"/>
        <v>-10896</v>
      </c>
      <c r="I142" s="75" t="s">
        <v>1153</v>
      </c>
      <c r="J142" s="76" t="s">
        <v>1154</v>
      </c>
      <c r="K142" s="75">
        <v>-10896</v>
      </c>
      <c r="L142" s="75" t="s">
        <v>479</v>
      </c>
      <c r="M142" s="76" t="s">
        <v>439</v>
      </c>
      <c r="N142" s="76"/>
      <c r="O142" s="77" t="s">
        <v>788</v>
      </c>
      <c r="P142" s="77" t="s">
        <v>1146</v>
      </c>
    </row>
    <row r="143" spans="1:16" ht="13.5" thickBot="1" x14ac:dyDescent="0.25">
      <c r="A143" s="32" t="str">
        <f t="shared" si="12"/>
        <v> AVSJ 7.30 </v>
      </c>
      <c r="B143" s="6" t="str">
        <f t="shared" si="13"/>
        <v>I</v>
      </c>
      <c r="C143" s="32">
        <f t="shared" si="14"/>
        <v>42607.65</v>
      </c>
      <c r="D143" s="53" t="str">
        <f t="shared" si="15"/>
        <v>vis</v>
      </c>
      <c r="E143" s="74">
        <f>VLOOKUP(C143,Active!C$21:E$966,3,FALSE)</f>
        <v>-10887.989997494493</v>
      </c>
      <c r="F143" s="6" t="s">
        <v>263</v>
      </c>
      <c r="G143" s="53" t="str">
        <f t="shared" si="16"/>
        <v>42607.650</v>
      </c>
      <c r="H143" s="32">
        <f t="shared" si="17"/>
        <v>-10888</v>
      </c>
      <c r="I143" s="75" t="s">
        <v>1155</v>
      </c>
      <c r="J143" s="76" t="s">
        <v>1156</v>
      </c>
      <c r="K143" s="75">
        <v>-10888</v>
      </c>
      <c r="L143" s="75" t="s">
        <v>580</v>
      </c>
      <c r="M143" s="76" t="s">
        <v>439</v>
      </c>
      <c r="N143" s="76"/>
      <c r="O143" s="77" t="s">
        <v>788</v>
      </c>
      <c r="P143" s="77" t="s">
        <v>1146</v>
      </c>
    </row>
    <row r="144" spans="1:16" ht="13.5" thickBot="1" x14ac:dyDescent="0.25">
      <c r="A144" s="32" t="str">
        <f t="shared" si="12"/>
        <v> AVSJ 7.30 </v>
      </c>
      <c r="B144" s="6" t="str">
        <f t="shared" si="13"/>
        <v>I</v>
      </c>
      <c r="C144" s="32">
        <f t="shared" si="14"/>
        <v>42608.752</v>
      </c>
      <c r="D144" s="53" t="str">
        <f t="shared" si="15"/>
        <v>vis</v>
      </c>
      <c r="E144" s="74">
        <f>VLOOKUP(C144,Active!C$21:E$966,3,FALSE)</f>
        <v>-10886.993940866414</v>
      </c>
      <c r="F144" s="6" t="s">
        <v>263</v>
      </c>
      <c r="G144" s="53" t="str">
        <f t="shared" si="16"/>
        <v>42608.752</v>
      </c>
      <c r="H144" s="32">
        <f t="shared" si="17"/>
        <v>-10887</v>
      </c>
      <c r="I144" s="75" t="s">
        <v>1157</v>
      </c>
      <c r="J144" s="76" t="s">
        <v>1158</v>
      </c>
      <c r="K144" s="75">
        <v>-10887</v>
      </c>
      <c r="L144" s="75" t="s">
        <v>464</v>
      </c>
      <c r="M144" s="76" t="s">
        <v>439</v>
      </c>
      <c r="N144" s="76"/>
      <c r="O144" s="77" t="s">
        <v>788</v>
      </c>
      <c r="P144" s="77" t="s">
        <v>1146</v>
      </c>
    </row>
    <row r="145" spans="1:16" ht="13.5" thickBot="1" x14ac:dyDescent="0.25">
      <c r="A145" s="32" t="str">
        <f t="shared" si="12"/>
        <v> AVSJ 7.30 </v>
      </c>
      <c r="B145" s="6" t="str">
        <f t="shared" si="13"/>
        <v>I</v>
      </c>
      <c r="C145" s="32">
        <f t="shared" si="14"/>
        <v>42669.601999999999</v>
      </c>
      <c r="D145" s="53" t="str">
        <f t="shared" si="15"/>
        <v>vis</v>
      </c>
      <c r="E145" s="74">
        <f>VLOOKUP(C145,Active!C$21:E$966,3,FALSE)</f>
        <v>-10831.993899288735</v>
      </c>
      <c r="F145" s="6" t="s">
        <v>263</v>
      </c>
      <c r="G145" s="53" t="str">
        <f t="shared" si="16"/>
        <v>42669.602</v>
      </c>
      <c r="H145" s="32">
        <f t="shared" si="17"/>
        <v>-10832</v>
      </c>
      <c r="I145" s="75" t="s">
        <v>1159</v>
      </c>
      <c r="J145" s="76" t="s">
        <v>1160</v>
      </c>
      <c r="K145" s="75">
        <v>-10832</v>
      </c>
      <c r="L145" s="75" t="s">
        <v>464</v>
      </c>
      <c r="M145" s="76" t="s">
        <v>439</v>
      </c>
      <c r="N145" s="76"/>
      <c r="O145" s="77" t="s">
        <v>788</v>
      </c>
      <c r="P145" s="77" t="s">
        <v>1146</v>
      </c>
    </row>
    <row r="146" spans="1:16" ht="13.5" thickBot="1" x14ac:dyDescent="0.25">
      <c r="A146" s="32" t="str">
        <f t="shared" si="12"/>
        <v> AVSJ 7.30 </v>
      </c>
      <c r="B146" s="6" t="str">
        <f t="shared" si="13"/>
        <v>I</v>
      </c>
      <c r="C146" s="32">
        <f t="shared" si="14"/>
        <v>42690.627</v>
      </c>
      <c r="D146" s="53" t="str">
        <f t="shared" si="15"/>
        <v>vis</v>
      </c>
      <c r="E146" s="74">
        <f>VLOOKUP(C146,Active!C$21:E$966,3,FALSE)</f>
        <v>-10812.990187305648</v>
      </c>
      <c r="F146" s="6" t="s">
        <v>263</v>
      </c>
      <c r="G146" s="53" t="str">
        <f t="shared" si="16"/>
        <v>42690.627</v>
      </c>
      <c r="H146" s="32">
        <f t="shared" si="17"/>
        <v>-10813</v>
      </c>
      <c r="I146" s="75" t="s">
        <v>1161</v>
      </c>
      <c r="J146" s="76" t="s">
        <v>1162</v>
      </c>
      <c r="K146" s="75">
        <v>-10813</v>
      </c>
      <c r="L146" s="75" t="s">
        <v>580</v>
      </c>
      <c r="M146" s="76" t="s">
        <v>439</v>
      </c>
      <c r="N146" s="76"/>
      <c r="O146" s="77" t="s">
        <v>1103</v>
      </c>
      <c r="P146" s="77" t="s">
        <v>1146</v>
      </c>
    </row>
    <row r="147" spans="1:16" ht="13.5" thickBot="1" x14ac:dyDescent="0.25">
      <c r="A147" s="32" t="str">
        <f t="shared" si="12"/>
        <v> BBS 24 </v>
      </c>
      <c r="B147" s="6" t="str">
        <f t="shared" si="13"/>
        <v>I</v>
      </c>
      <c r="C147" s="32">
        <f t="shared" si="14"/>
        <v>42708.324999999997</v>
      </c>
      <c r="D147" s="53" t="str">
        <f t="shared" si="15"/>
        <v>vis</v>
      </c>
      <c r="E147" s="74">
        <f>VLOOKUP(C147,Active!C$21:E$966,3,FALSE)</f>
        <v>-10796.993626322219</v>
      </c>
      <c r="F147" s="6" t="s">
        <v>263</v>
      </c>
      <c r="G147" s="53" t="str">
        <f t="shared" si="16"/>
        <v>42708.325</v>
      </c>
      <c r="H147" s="32">
        <f t="shared" si="17"/>
        <v>-10797</v>
      </c>
      <c r="I147" s="75" t="s">
        <v>1163</v>
      </c>
      <c r="J147" s="76" t="s">
        <v>1164</v>
      </c>
      <c r="K147" s="75">
        <v>-10797</v>
      </c>
      <c r="L147" s="75" t="s">
        <v>464</v>
      </c>
      <c r="M147" s="76" t="s">
        <v>439</v>
      </c>
      <c r="N147" s="76"/>
      <c r="O147" s="77" t="s">
        <v>891</v>
      </c>
      <c r="P147" s="77" t="s">
        <v>1165</v>
      </c>
    </row>
    <row r="148" spans="1:16" ht="13.5" thickBot="1" x14ac:dyDescent="0.25">
      <c r="A148" s="32" t="str">
        <f t="shared" si="12"/>
        <v> BBS 24 </v>
      </c>
      <c r="B148" s="6" t="str">
        <f t="shared" si="13"/>
        <v>I</v>
      </c>
      <c r="C148" s="32">
        <f t="shared" si="14"/>
        <v>42708.328000000001</v>
      </c>
      <c r="D148" s="53" t="str">
        <f t="shared" si="15"/>
        <v>vis</v>
      </c>
      <c r="E148" s="74">
        <f>VLOOKUP(C148,Active!C$21:E$966,3,FALSE)</f>
        <v>-10796.990914734299</v>
      </c>
      <c r="F148" s="6" t="s">
        <v>263</v>
      </c>
      <c r="G148" s="53" t="str">
        <f t="shared" si="16"/>
        <v>42708.328</v>
      </c>
      <c r="H148" s="32">
        <f t="shared" si="17"/>
        <v>-10797</v>
      </c>
      <c r="I148" s="75" t="s">
        <v>1166</v>
      </c>
      <c r="J148" s="76" t="s">
        <v>1167</v>
      </c>
      <c r="K148" s="75">
        <v>-10797</v>
      </c>
      <c r="L148" s="75" t="s">
        <v>489</v>
      </c>
      <c r="M148" s="76" t="s">
        <v>439</v>
      </c>
      <c r="N148" s="76"/>
      <c r="O148" s="77" t="s">
        <v>761</v>
      </c>
      <c r="P148" s="77" t="s">
        <v>1165</v>
      </c>
    </row>
    <row r="149" spans="1:16" ht="13.5" thickBot="1" x14ac:dyDescent="0.25">
      <c r="A149" s="32" t="str">
        <f t="shared" si="12"/>
        <v> AVSJ 7.30 </v>
      </c>
      <c r="B149" s="6" t="str">
        <f t="shared" si="13"/>
        <v>I</v>
      </c>
      <c r="C149" s="32">
        <f t="shared" si="14"/>
        <v>42711.639000000003</v>
      </c>
      <c r="D149" s="53" t="str">
        <f t="shared" si="15"/>
        <v>vis</v>
      </c>
      <c r="E149" s="74">
        <f>VLOOKUP(C149,Active!C$21:E$966,3,FALSE)</f>
        <v>-10793.998225536865</v>
      </c>
      <c r="F149" s="6" t="s">
        <v>263</v>
      </c>
      <c r="G149" s="53" t="str">
        <f t="shared" si="16"/>
        <v>42711.639</v>
      </c>
      <c r="H149" s="32">
        <f t="shared" si="17"/>
        <v>-10794</v>
      </c>
      <c r="I149" s="75" t="s">
        <v>1168</v>
      </c>
      <c r="J149" s="76" t="s">
        <v>1169</v>
      </c>
      <c r="K149" s="75">
        <v>-10794</v>
      </c>
      <c r="L149" s="75" t="s">
        <v>570</v>
      </c>
      <c r="M149" s="76" t="s">
        <v>439</v>
      </c>
      <c r="N149" s="76"/>
      <c r="O149" s="77" t="s">
        <v>1170</v>
      </c>
      <c r="P149" s="77" t="s">
        <v>1146</v>
      </c>
    </row>
    <row r="150" spans="1:16" ht="13.5" thickBot="1" x14ac:dyDescent="0.25">
      <c r="A150" s="32" t="str">
        <f t="shared" si="12"/>
        <v> AVSJ 7.30 </v>
      </c>
      <c r="B150" s="6" t="str">
        <f t="shared" si="13"/>
        <v>I</v>
      </c>
      <c r="C150" s="32">
        <f t="shared" si="14"/>
        <v>42711.646999999997</v>
      </c>
      <c r="D150" s="53" t="str">
        <f t="shared" si="15"/>
        <v>vis</v>
      </c>
      <c r="E150" s="74">
        <f>VLOOKUP(C150,Active!C$21:E$966,3,FALSE)</f>
        <v>-10793.990994635758</v>
      </c>
      <c r="F150" s="6" t="s">
        <v>263</v>
      </c>
      <c r="G150" s="53" t="str">
        <f t="shared" si="16"/>
        <v>42711.647</v>
      </c>
      <c r="H150" s="32">
        <f t="shared" si="17"/>
        <v>-10794</v>
      </c>
      <c r="I150" s="75" t="s">
        <v>1171</v>
      </c>
      <c r="J150" s="76" t="s">
        <v>1172</v>
      </c>
      <c r="K150" s="75">
        <v>-10794</v>
      </c>
      <c r="L150" s="75" t="s">
        <v>489</v>
      </c>
      <c r="M150" s="76" t="s">
        <v>439</v>
      </c>
      <c r="N150" s="76"/>
      <c r="O150" s="77" t="s">
        <v>1173</v>
      </c>
      <c r="P150" s="77" t="s">
        <v>1146</v>
      </c>
    </row>
    <row r="151" spans="1:16" ht="13.5" thickBot="1" x14ac:dyDescent="0.25">
      <c r="A151" s="32" t="str">
        <f t="shared" si="12"/>
        <v> AOEB 1 </v>
      </c>
      <c r="B151" s="6" t="str">
        <f t="shared" si="13"/>
        <v>I</v>
      </c>
      <c r="C151" s="32">
        <f t="shared" si="14"/>
        <v>42920.745999999999</v>
      </c>
      <c r="D151" s="53" t="str">
        <f t="shared" si="15"/>
        <v>vis</v>
      </c>
      <c r="E151" s="74">
        <f>VLOOKUP(C151,Active!C$21:E$966,3,FALSE)</f>
        <v>-10604.994220702289</v>
      </c>
      <c r="F151" s="6" t="s">
        <v>263</v>
      </c>
      <c r="G151" s="53" t="str">
        <f t="shared" si="16"/>
        <v>42920.746</v>
      </c>
      <c r="H151" s="32">
        <f t="shared" si="17"/>
        <v>-10605</v>
      </c>
      <c r="I151" s="75" t="s">
        <v>1174</v>
      </c>
      <c r="J151" s="76" t="s">
        <v>1175</v>
      </c>
      <c r="K151" s="75">
        <v>-10605</v>
      </c>
      <c r="L151" s="75" t="s">
        <v>534</v>
      </c>
      <c r="M151" s="76" t="s">
        <v>439</v>
      </c>
      <c r="N151" s="76"/>
      <c r="O151" s="77" t="s">
        <v>1170</v>
      </c>
      <c r="P151" s="77" t="s">
        <v>1176</v>
      </c>
    </row>
    <row r="152" spans="1:16" ht="13.5" thickBot="1" x14ac:dyDescent="0.25">
      <c r="A152" s="32" t="str">
        <f t="shared" si="12"/>
        <v> BBS 28 </v>
      </c>
      <c r="B152" s="6" t="str">
        <f t="shared" si="13"/>
        <v>I</v>
      </c>
      <c r="C152" s="32">
        <f t="shared" si="14"/>
        <v>42959.468000000001</v>
      </c>
      <c r="D152" s="53" t="str">
        <f t="shared" si="15"/>
        <v>vis</v>
      </c>
      <c r="E152" s="74">
        <f>VLOOKUP(C152,Active!C$21:E$966,3,FALSE)</f>
        <v>-10569.994851598409</v>
      </c>
      <c r="F152" s="6" t="s">
        <v>263</v>
      </c>
      <c r="G152" s="53" t="str">
        <f t="shared" si="16"/>
        <v>42959.468</v>
      </c>
      <c r="H152" s="32">
        <f t="shared" si="17"/>
        <v>-10570</v>
      </c>
      <c r="I152" s="75" t="s">
        <v>1177</v>
      </c>
      <c r="J152" s="76" t="s">
        <v>1178</v>
      </c>
      <c r="K152" s="75">
        <v>-10570</v>
      </c>
      <c r="L152" s="75" t="s">
        <v>534</v>
      </c>
      <c r="M152" s="76" t="s">
        <v>439</v>
      </c>
      <c r="N152" s="76"/>
      <c r="O152" s="77" t="s">
        <v>878</v>
      </c>
      <c r="P152" s="77" t="s">
        <v>1179</v>
      </c>
    </row>
    <row r="153" spans="1:16" ht="13.5" thickBot="1" x14ac:dyDescent="0.25">
      <c r="A153" s="32" t="str">
        <f t="shared" si="12"/>
        <v> BBS 28 </v>
      </c>
      <c r="B153" s="6" t="str">
        <f t="shared" si="13"/>
        <v>I</v>
      </c>
      <c r="C153" s="32">
        <f t="shared" si="14"/>
        <v>42959.47</v>
      </c>
      <c r="D153" s="53" t="str">
        <f t="shared" si="15"/>
        <v>vis</v>
      </c>
      <c r="E153" s="74">
        <f>VLOOKUP(C153,Active!C$21:E$966,3,FALSE)</f>
        <v>-10569.99304387313</v>
      </c>
      <c r="F153" s="6" t="s">
        <v>263</v>
      </c>
      <c r="G153" s="53" t="str">
        <f t="shared" si="16"/>
        <v>42959.470</v>
      </c>
      <c r="H153" s="32">
        <f t="shared" si="17"/>
        <v>-10570</v>
      </c>
      <c r="I153" s="75" t="s">
        <v>1180</v>
      </c>
      <c r="J153" s="76" t="s">
        <v>1181</v>
      </c>
      <c r="K153" s="75">
        <v>-10570</v>
      </c>
      <c r="L153" s="75" t="s">
        <v>472</v>
      </c>
      <c r="M153" s="76" t="s">
        <v>439</v>
      </c>
      <c r="N153" s="76"/>
      <c r="O153" s="77" t="s">
        <v>761</v>
      </c>
      <c r="P153" s="77" t="s">
        <v>1179</v>
      </c>
    </row>
    <row r="154" spans="1:16" ht="13.5" thickBot="1" x14ac:dyDescent="0.25">
      <c r="A154" s="32" t="str">
        <f t="shared" si="12"/>
        <v> BBS 28 </v>
      </c>
      <c r="B154" s="6" t="str">
        <f t="shared" si="13"/>
        <v>I</v>
      </c>
      <c r="C154" s="32">
        <f t="shared" si="14"/>
        <v>42959.470999999998</v>
      </c>
      <c r="D154" s="53" t="str">
        <f t="shared" si="15"/>
        <v>vis</v>
      </c>
      <c r="E154" s="74">
        <f>VLOOKUP(C154,Active!C$21:E$966,3,FALSE)</f>
        <v>-10569.992140010494</v>
      </c>
      <c r="F154" s="6" t="s">
        <v>263</v>
      </c>
      <c r="G154" s="53" t="str">
        <f t="shared" si="16"/>
        <v>42959.471</v>
      </c>
      <c r="H154" s="32">
        <f t="shared" si="17"/>
        <v>-10570</v>
      </c>
      <c r="I154" s="75" t="s">
        <v>1182</v>
      </c>
      <c r="J154" s="76" t="s">
        <v>1183</v>
      </c>
      <c r="K154" s="75">
        <v>-10570</v>
      </c>
      <c r="L154" s="75" t="s">
        <v>527</v>
      </c>
      <c r="M154" s="76" t="s">
        <v>439</v>
      </c>
      <c r="N154" s="76"/>
      <c r="O154" s="77" t="s">
        <v>891</v>
      </c>
      <c r="P154" s="77" t="s">
        <v>1179</v>
      </c>
    </row>
    <row r="155" spans="1:16" ht="13.5" thickBot="1" x14ac:dyDescent="0.25">
      <c r="A155" s="32" t="str">
        <f t="shared" si="12"/>
        <v> AOEB 1 </v>
      </c>
      <c r="B155" s="6" t="str">
        <f t="shared" si="13"/>
        <v>I</v>
      </c>
      <c r="C155" s="32">
        <f t="shared" si="14"/>
        <v>42961.682999999997</v>
      </c>
      <c r="D155" s="53" t="str">
        <f t="shared" si="15"/>
        <v>vis</v>
      </c>
      <c r="E155" s="74">
        <f>VLOOKUP(C155,Active!C$21:E$966,3,FALSE)</f>
        <v>-10567.992795853226</v>
      </c>
      <c r="F155" s="6" t="s">
        <v>263</v>
      </c>
      <c r="G155" s="53" t="str">
        <f t="shared" si="16"/>
        <v>42961.683</v>
      </c>
      <c r="H155" s="32">
        <f t="shared" si="17"/>
        <v>-10568</v>
      </c>
      <c r="I155" s="75" t="s">
        <v>1184</v>
      </c>
      <c r="J155" s="76" t="s">
        <v>1185</v>
      </c>
      <c r="K155" s="75">
        <v>-10568</v>
      </c>
      <c r="L155" s="75" t="s">
        <v>472</v>
      </c>
      <c r="M155" s="76" t="s">
        <v>439</v>
      </c>
      <c r="N155" s="76"/>
      <c r="O155" s="77" t="s">
        <v>788</v>
      </c>
      <c r="P155" s="77" t="s">
        <v>1176</v>
      </c>
    </row>
    <row r="156" spans="1:16" ht="13.5" thickBot="1" x14ac:dyDescent="0.25">
      <c r="A156" s="32" t="str">
        <f t="shared" si="12"/>
        <v> AOEB 1 </v>
      </c>
      <c r="B156" s="6" t="str">
        <f t="shared" si="13"/>
        <v>I</v>
      </c>
      <c r="C156" s="32">
        <f t="shared" si="14"/>
        <v>42962.788</v>
      </c>
      <c r="D156" s="53" t="str">
        <f t="shared" si="15"/>
        <v>vis</v>
      </c>
      <c r="E156" s="74">
        <f>VLOOKUP(C156,Active!C$21:E$966,3,FALSE)</f>
        <v>-10566.994027637227</v>
      </c>
      <c r="F156" s="6" t="s">
        <v>263</v>
      </c>
      <c r="G156" s="53" t="str">
        <f t="shared" si="16"/>
        <v>42962.788</v>
      </c>
      <c r="H156" s="32">
        <f t="shared" si="17"/>
        <v>-10567</v>
      </c>
      <c r="I156" s="75" t="s">
        <v>1186</v>
      </c>
      <c r="J156" s="76" t="s">
        <v>1187</v>
      </c>
      <c r="K156" s="75">
        <v>-10567</v>
      </c>
      <c r="L156" s="75" t="s">
        <v>464</v>
      </c>
      <c r="M156" s="76" t="s">
        <v>439</v>
      </c>
      <c r="N156" s="76"/>
      <c r="O156" s="77" t="s">
        <v>1188</v>
      </c>
      <c r="P156" s="77" t="s">
        <v>1176</v>
      </c>
    </row>
    <row r="157" spans="1:16" ht="13.5" thickBot="1" x14ac:dyDescent="0.25">
      <c r="A157" s="32" t="str">
        <f t="shared" si="12"/>
        <v> AOEB 1 </v>
      </c>
      <c r="B157" s="6" t="str">
        <f t="shared" si="13"/>
        <v>I</v>
      </c>
      <c r="C157" s="32">
        <f t="shared" si="14"/>
        <v>42983.805</v>
      </c>
      <c r="D157" s="53" t="str">
        <f t="shared" si="15"/>
        <v>vis</v>
      </c>
      <c r="E157" s="74">
        <f>VLOOKUP(C157,Active!C$21:E$966,3,FALSE)</f>
        <v>-10547.997546555252</v>
      </c>
      <c r="F157" s="6" t="s">
        <v>263</v>
      </c>
      <c r="G157" s="53" t="str">
        <f t="shared" si="16"/>
        <v>42983.805</v>
      </c>
      <c r="H157" s="32">
        <f t="shared" si="17"/>
        <v>-10548</v>
      </c>
      <c r="I157" s="75" t="s">
        <v>1189</v>
      </c>
      <c r="J157" s="76" t="s">
        <v>1190</v>
      </c>
      <c r="K157" s="75">
        <v>-10548</v>
      </c>
      <c r="L157" s="75" t="s">
        <v>516</v>
      </c>
      <c r="M157" s="76" t="s">
        <v>439</v>
      </c>
      <c r="N157" s="76"/>
      <c r="O157" s="77" t="s">
        <v>1188</v>
      </c>
      <c r="P157" s="77" t="s">
        <v>1176</v>
      </c>
    </row>
    <row r="158" spans="1:16" ht="13.5" thickBot="1" x14ac:dyDescent="0.25">
      <c r="A158" s="32" t="str">
        <f t="shared" si="12"/>
        <v> AOEB 1 </v>
      </c>
      <c r="B158" s="6" t="str">
        <f t="shared" si="13"/>
        <v>I</v>
      </c>
      <c r="C158" s="32">
        <f t="shared" si="14"/>
        <v>42983.807999999997</v>
      </c>
      <c r="D158" s="53" t="str">
        <f t="shared" si="15"/>
        <v>vis</v>
      </c>
      <c r="E158" s="74">
        <f>VLOOKUP(C158,Active!C$21:E$966,3,FALSE)</f>
        <v>-10547.99483496734</v>
      </c>
      <c r="F158" s="6" t="s">
        <v>263</v>
      </c>
      <c r="G158" s="53" t="str">
        <f t="shared" si="16"/>
        <v>42983.808</v>
      </c>
      <c r="H158" s="32">
        <f t="shared" si="17"/>
        <v>-10548</v>
      </c>
      <c r="I158" s="75" t="s">
        <v>1191</v>
      </c>
      <c r="J158" s="76" t="s">
        <v>1192</v>
      </c>
      <c r="K158" s="75">
        <v>-10548</v>
      </c>
      <c r="L158" s="75" t="s">
        <v>534</v>
      </c>
      <c r="M158" s="76" t="s">
        <v>439</v>
      </c>
      <c r="N158" s="76"/>
      <c r="O158" s="77" t="s">
        <v>1193</v>
      </c>
      <c r="P158" s="77" t="s">
        <v>1176</v>
      </c>
    </row>
    <row r="159" spans="1:16" ht="13.5" thickBot="1" x14ac:dyDescent="0.25">
      <c r="A159" s="32" t="str">
        <f t="shared" si="12"/>
        <v> AOEB 1 </v>
      </c>
      <c r="B159" s="6" t="str">
        <f t="shared" si="13"/>
        <v>I</v>
      </c>
      <c r="C159" s="32">
        <f t="shared" si="14"/>
        <v>42992.658000000003</v>
      </c>
      <c r="D159" s="53" t="str">
        <f t="shared" si="15"/>
        <v>vis</v>
      </c>
      <c r="E159" s="74">
        <f>VLOOKUP(C159,Active!C$21:E$966,3,FALSE)</f>
        <v>-10539.99565061298</v>
      </c>
      <c r="F159" s="6" t="s">
        <v>263</v>
      </c>
      <c r="G159" s="53" t="str">
        <f t="shared" si="16"/>
        <v>42992.658</v>
      </c>
      <c r="H159" s="32">
        <f t="shared" si="17"/>
        <v>-10540</v>
      </c>
      <c r="I159" s="75" t="s">
        <v>1194</v>
      </c>
      <c r="J159" s="76" t="s">
        <v>1195</v>
      </c>
      <c r="K159" s="75">
        <v>-10540</v>
      </c>
      <c r="L159" s="75" t="s">
        <v>501</v>
      </c>
      <c r="M159" s="76" t="s">
        <v>439</v>
      </c>
      <c r="N159" s="76"/>
      <c r="O159" s="77" t="s">
        <v>788</v>
      </c>
      <c r="P159" s="77" t="s">
        <v>1176</v>
      </c>
    </row>
    <row r="160" spans="1:16" ht="13.5" thickBot="1" x14ac:dyDescent="0.25">
      <c r="A160" s="32" t="str">
        <f t="shared" si="12"/>
        <v> AOEB 1 </v>
      </c>
      <c r="B160" s="6" t="str">
        <f t="shared" si="13"/>
        <v>I</v>
      </c>
      <c r="C160" s="32">
        <f t="shared" si="14"/>
        <v>42993.767</v>
      </c>
      <c r="D160" s="53" t="str">
        <f t="shared" si="15"/>
        <v>vis</v>
      </c>
      <c r="E160" s="74">
        <f>VLOOKUP(C160,Active!C$21:E$966,3,FALSE)</f>
        <v>-10538.993266946431</v>
      </c>
      <c r="F160" s="6" t="s">
        <v>263</v>
      </c>
      <c r="G160" s="53" t="str">
        <f t="shared" si="16"/>
        <v>42993.767</v>
      </c>
      <c r="H160" s="32">
        <f t="shared" si="17"/>
        <v>-10539</v>
      </c>
      <c r="I160" s="75" t="s">
        <v>1196</v>
      </c>
      <c r="J160" s="76" t="s">
        <v>1197</v>
      </c>
      <c r="K160" s="75">
        <v>-10539</v>
      </c>
      <c r="L160" s="75" t="s">
        <v>464</v>
      </c>
      <c r="M160" s="76" t="s">
        <v>439</v>
      </c>
      <c r="N160" s="76"/>
      <c r="O160" s="77" t="s">
        <v>788</v>
      </c>
      <c r="P160" s="77" t="s">
        <v>1176</v>
      </c>
    </row>
    <row r="161" spans="1:16" ht="13.5" thickBot="1" x14ac:dyDescent="0.25">
      <c r="A161" s="32" t="str">
        <f t="shared" si="12"/>
        <v>BAVM 29 </v>
      </c>
      <c r="B161" s="6" t="str">
        <f t="shared" si="13"/>
        <v>I</v>
      </c>
      <c r="C161" s="32">
        <f t="shared" si="14"/>
        <v>43011.470999999998</v>
      </c>
      <c r="D161" s="53" t="str">
        <f t="shared" si="15"/>
        <v>vis</v>
      </c>
      <c r="E161" s="74">
        <f>VLOOKUP(C161,Active!C$21:E$966,3,FALSE)</f>
        <v>-10522.991282787169</v>
      </c>
      <c r="F161" s="6" t="s">
        <v>263</v>
      </c>
      <c r="G161" s="53" t="str">
        <f t="shared" si="16"/>
        <v>43011.471</v>
      </c>
      <c r="H161" s="32">
        <f t="shared" si="17"/>
        <v>-10523</v>
      </c>
      <c r="I161" s="75" t="s">
        <v>1198</v>
      </c>
      <c r="J161" s="76" t="s">
        <v>1199</v>
      </c>
      <c r="K161" s="75">
        <v>-10523</v>
      </c>
      <c r="L161" s="75" t="s">
        <v>489</v>
      </c>
      <c r="M161" s="76" t="s">
        <v>439</v>
      </c>
      <c r="N161" s="76"/>
      <c r="O161" s="77" t="s">
        <v>1200</v>
      </c>
      <c r="P161" s="78" t="s">
        <v>1201</v>
      </c>
    </row>
    <row r="162" spans="1:16" ht="13.5" thickBot="1" x14ac:dyDescent="0.25">
      <c r="A162" s="32" t="str">
        <f t="shared" si="12"/>
        <v> AOEB 1 </v>
      </c>
      <c r="B162" s="6" t="str">
        <f t="shared" si="13"/>
        <v>I</v>
      </c>
      <c r="C162" s="32">
        <f t="shared" si="14"/>
        <v>43034.703000000001</v>
      </c>
      <c r="D162" s="53" t="str">
        <f t="shared" si="15"/>
        <v>vis</v>
      </c>
      <c r="E162" s="74">
        <f>VLOOKUP(C162,Active!C$21:E$966,3,FALSE)</f>
        <v>-10501.992745960004</v>
      </c>
      <c r="F162" s="6" t="s">
        <v>263</v>
      </c>
      <c r="G162" s="53" t="str">
        <f t="shared" si="16"/>
        <v>43034.703</v>
      </c>
      <c r="H162" s="32">
        <f t="shared" si="17"/>
        <v>-10502</v>
      </c>
      <c r="I162" s="75" t="s">
        <v>1202</v>
      </c>
      <c r="J162" s="76" t="s">
        <v>1203</v>
      </c>
      <c r="K162" s="75">
        <v>-10502</v>
      </c>
      <c r="L162" s="75" t="s">
        <v>472</v>
      </c>
      <c r="M162" s="76" t="s">
        <v>439</v>
      </c>
      <c r="N162" s="76"/>
      <c r="O162" s="77" t="s">
        <v>1193</v>
      </c>
      <c r="P162" s="77" t="s">
        <v>1176</v>
      </c>
    </row>
    <row r="163" spans="1:16" ht="13.5" thickBot="1" x14ac:dyDescent="0.25">
      <c r="A163" s="32" t="str">
        <f t="shared" si="12"/>
        <v>BAVM 29 </v>
      </c>
      <c r="B163" s="6" t="str">
        <f t="shared" si="13"/>
        <v>I</v>
      </c>
      <c r="C163" s="32">
        <f t="shared" si="14"/>
        <v>43041.347999999998</v>
      </c>
      <c r="D163" s="53" t="str">
        <f t="shared" si="15"/>
        <v>vis</v>
      </c>
      <c r="E163" s="74">
        <f>VLOOKUP(C163,Active!C$21:E$966,3,FALSE)</f>
        <v>-10495.986578724449</v>
      </c>
      <c r="F163" s="6" t="s">
        <v>263</v>
      </c>
      <c r="G163" s="53" t="str">
        <f t="shared" si="16"/>
        <v>43041.348</v>
      </c>
      <c r="H163" s="32">
        <f t="shared" si="17"/>
        <v>-10496</v>
      </c>
      <c r="I163" s="75" t="s">
        <v>1204</v>
      </c>
      <c r="J163" s="76" t="s">
        <v>1205</v>
      </c>
      <c r="K163" s="75">
        <v>-10496</v>
      </c>
      <c r="L163" s="75" t="s">
        <v>507</v>
      </c>
      <c r="M163" s="76" t="s">
        <v>439</v>
      </c>
      <c r="N163" s="76"/>
      <c r="O163" s="77" t="s">
        <v>1200</v>
      </c>
      <c r="P163" s="78" t="s">
        <v>1201</v>
      </c>
    </row>
    <row r="164" spans="1:16" ht="13.5" thickBot="1" x14ac:dyDescent="0.25">
      <c r="A164" s="32" t="str">
        <f t="shared" si="12"/>
        <v> AOEB 1 </v>
      </c>
      <c r="B164" s="6" t="str">
        <f t="shared" si="13"/>
        <v>I</v>
      </c>
      <c r="C164" s="32">
        <f t="shared" si="14"/>
        <v>43044.661999999997</v>
      </c>
      <c r="D164" s="53" t="str">
        <f t="shared" si="15"/>
        <v>vis</v>
      </c>
      <c r="E164" s="74">
        <f>VLOOKUP(C164,Active!C$21:E$966,3,FALSE)</f>
        <v>-10492.991177939102</v>
      </c>
      <c r="F164" s="6" t="s">
        <v>263</v>
      </c>
      <c r="G164" s="53" t="str">
        <f t="shared" si="16"/>
        <v>43044.662</v>
      </c>
      <c r="H164" s="32">
        <f t="shared" si="17"/>
        <v>-10493</v>
      </c>
      <c r="I164" s="75" t="s">
        <v>1206</v>
      </c>
      <c r="J164" s="76" t="s">
        <v>1207</v>
      </c>
      <c r="K164" s="75">
        <v>-10493</v>
      </c>
      <c r="L164" s="75" t="s">
        <v>489</v>
      </c>
      <c r="M164" s="76" t="s">
        <v>439</v>
      </c>
      <c r="N164" s="76"/>
      <c r="O164" s="77" t="s">
        <v>788</v>
      </c>
      <c r="P164" s="77" t="s">
        <v>1176</v>
      </c>
    </row>
    <row r="165" spans="1:16" ht="13.5" thickBot="1" x14ac:dyDescent="0.25">
      <c r="A165" s="32" t="str">
        <f t="shared" si="12"/>
        <v> BBS 31 </v>
      </c>
      <c r="B165" s="6" t="str">
        <f t="shared" si="13"/>
        <v>I</v>
      </c>
      <c r="C165" s="32">
        <f t="shared" si="14"/>
        <v>43092.237999999998</v>
      </c>
      <c r="D165" s="53" t="str">
        <f t="shared" si="15"/>
        <v>vis</v>
      </c>
      <c r="E165" s="74">
        <f>VLOOKUP(C165,Active!C$21:E$966,3,FALSE)</f>
        <v>-10449.989009030314</v>
      </c>
      <c r="F165" s="6" t="s">
        <v>263</v>
      </c>
      <c r="G165" s="53" t="str">
        <f t="shared" si="16"/>
        <v>43092.238</v>
      </c>
      <c r="H165" s="32">
        <f t="shared" si="17"/>
        <v>-10450</v>
      </c>
      <c r="I165" s="75" t="s">
        <v>1208</v>
      </c>
      <c r="J165" s="76" t="s">
        <v>1209</v>
      </c>
      <c r="K165" s="75">
        <v>-10450</v>
      </c>
      <c r="L165" s="75" t="s">
        <v>504</v>
      </c>
      <c r="M165" s="76" t="s">
        <v>439</v>
      </c>
      <c r="N165" s="76"/>
      <c r="O165" s="77" t="s">
        <v>878</v>
      </c>
      <c r="P165" s="77" t="s">
        <v>1210</v>
      </c>
    </row>
    <row r="166" spans="1:16" ht="13.5" thickBot="1" x14ac:dyDescent="0.25">
      <c r="A166" s="32" t="str">
        <f t="shared" si="12"/>
        <v> AOEB 1 </v>
      </c>
      <c r="B166" s="6" t="str">
        <f t="shared" si="13"/>
        <v>I</v>
      </c>
      <c r="C166" s="32">
        <f t="shared" si="14"/>
        <v>43315.72</v>
      </c>
      <c r="D166" s="53" t="str">
        <f t="shared" si="15"/>
        <v>vis</v>
      </c>
      <c r="E166" s="74">
        <f>VLOOKUP(C166,Active!C$21:E$966,3,FALSE)</f>
        <v>-10247.991978761396</v>
      </c>
      <c r="F166" s="6" t="s">
        <v>263</v>
      </c>
      <c r="G166" s="53" t="str">
        <f t="shared" si="16"/>
        <v>43315.720</v>
      </c>
      <c r="H166" s="32">
        <f t="shared" si="17"/>
        <v>-10248</v>
      </c>
      <c r="I166" s="75" t="s">
        <v>1211</v>
      </c>
      <c r="J166" s="76" t="s">
        <v>1212</v>
      </c>
      <c r="K166" s="75">
        <v>-10248</v>
      </c>
      <c r="L166" s="75" t="s">
        <v>527</v>
      </c>
      <c r="M166" s="76" t="s">
        <v>439</v>
      </c>
      <c r="N166" s="76"/>
      <c r="O166" s="77" t="s">
        <v>788</v>
      </c>
      <c r="P166" s="77" t="s">
        <v>1176</v>
      </c>
    </row>
    <row r="167" spans="1:16" ht="13.5" thickBot="1" x14ac:dyDescent="0.25">
      <c r="A167" s="32" t="str">
        <f t="shared" si="12"/>
        <v> AOEB 1 </v>
      </c>
      <c r="B167" s="6" t="str">
        <f t="shared" si="13"/>
        <v>I</v>
      </c>
      <c r="C167" s="32">
        <f t="shared" si="14"/>
        <v>43315.722000000002</v>
      </c>
      <c r="D167" s="53" t="str">
        <f t="shared" si="15"/>
        <v>vis</v>
      </c>
      <c r="E167" s="74">
        <f>VLOOKUP(C167,Active!C$21:E$966,3,FALSE)</f>
        <v>-10247.990171036119</v>
      </c>
      <c r="F167" s="6" t="s">
        <v>263</v>
      </c>
      <c r="G167" s="53" t="str">
        <f t="shared" si="16"/>
        <v>43315.722</v>
      </c>
      <c r="H167" s="32">
        <f t="shared" si="17"/>
        <v>-10248</v>
      </c>
      <c r="I167" s="75" t="s">
        <v>1213</v>
      </c>
      <c r="J167" s="76" t="s">
        <v>1214</v>
      </c>
      <c r="K167" s="75">
        <v>-10248</v>
      </c>
      <c r="L167" s="75" t="s">
        <v>580</v>
      </c>
      <c r="M167" s="76" t="s">
        <v>439</v>
      </c>
      <c r="N167" s="76"/>
      <c r="O167" s="77" t="s">
        <v>1188</v>
      </c>
      <c r="P167" s="77" t="s">
        <v>1176</v>
      </c>
    </row>
    <row r="168" spans="1:16" ht="13.5" thickBot="1" x14ac:dyDescent="0.25">
      <c r="A168" s="32" t="str">
        <f t="shared" si="12"/>
        <v> AOEB 1 </v>
      </c>
      <c r="B168" s="6" t="str">
        <f t="shared" si="13"/>
        <v>I</v>
      </c>
      <c r="C168" s="32">
        <f t="shared" si="14"/>
        <v>43315.722999999998</v>
      </c>
      <c r="D168" s="53" t="str">
        <f t="shared" si="15"/>
        <v>vis</v>
      </c>
      <c r="E168" s="74">
        <f>VLOOKUP(C168,Active!C$21:E$966,3,FALSE)</f>
        <v>-10247.989267173483</v>
      </c>
      <c r="F168" s="6" t="s">
        <v>263</v>
      </c>
      <c r="G168" s="53" t="str">
        <f t="shared" si="16"/>
        <v>43315.723</v>
      </c>
      <c r="H168" s="32">
        <f t="shared" si="17"/>
        <v>-10248</v>
      </c>
      <c r="I168" s="75" t="s">
        <v>1215</v>
      </c>
      <c r="J168" s="76" t="s">
        <v>1216</v>
      </c>
      <c r="K168" s="75">
        <v>-10248</v>
      </c>
      <c r="L168" s="75" t="s">
        <v>504</v>
      </c>
      <c r="M168" s="76" t="s">
        <v>439</v>
      </c>
      <c r="N168" s="76"/>
      <c r="O168" s="77" t="s">
        <v>1193</v>
      </c>
      <c r="P168" s="77" t="s">
        <v>1176</v>
      </c>
    </row>
    <row r="169" spans="1:16" ht="13.5" thickBot="1" x14ac:dyDescent="0.25">
      <c r="A169" s="32" t="str">
        <f t="shared" si="12"/>
        <v> AOEB 1 </v>
      </c>
      <c r="B169" s="6" t="str">
        <f t="shared" si="13"/>
        <v>I</v>
      </c>
      <c r="C169" s="32">
        <f t="shared" si="14"/>
        <v>43347.798000000003</v>
      </c>
      <c r="D169" s="53" t="str">
        <f t="shared" si="15"/>
        <v>vis</v>
      </c>
      <c r="E169" s="74">
        <f>VLOOKUP(C169,Active!C$21:E$966,3,FALSE)</f>
        <v>-10218.997873030437</v>
      </c>
      <c r="F169" s="6" t="s">
        <v>263</v>
      </c>
      <c r="G169" s="53" t="str">
        <f t="shared" si="16"/>
        <v>43347.798</v>
      </c>
      <c r="H169" s="32">
        <f t="shared" si="17"/>
        <v>-10219</v>
      </c>
      <c r="I169" s="75" t="s">
        <v>1217</v>
      </c>
      <c r="J169" s="76" t="s">
        <v>1218</v>
      </c>
      <c r="K169" s="75">
        <v>-10219</v>
      </c>
      <c r="L169" s="75" t="s">
        <v>570</v>
      </c>
      <c r="M169" s="76" t="s">
        <v>439</v>
      </c>
      <c r="N169" s="76"/>
      <c r="O169" s="77" t="s">
        <v>788</v>
      </c>
      <c r="P169" s="77" t="s">
        <v>1176</v>
      </c>
    </row>
    <row r="170" spans="1:16" ht="13.5" thickBot="1" x14ac:dyDescent="0.25">
      <c r="A170" s="32" t="str">
        <f t="shared" si="12"/>
        <v> AOEB 1 </v>
      </c>
      <c r="B170" s="6" t="str">
        <f t="shared" si="13"/>
        <v>I</v>
      </c>
      <c r="C170" s="32">
        <f t="shared" si="14"/>
        <v>43357.750999999997</v>
      </c>
      <c r="D170" s="53" t="str">
        <f t="shared" si="15"/>
        <v>vis</v>
      </c>
      <c r="E170" s="74">
        <f>VLOOKUP(C170,Active!C$21:E$966,3,FALSE)</f>
        <v>-10210.001728185369</v>
      </c>
      <c r="F170" s="6" t="s">
        <v>263</v>
      </c>
      <c r="G170" s="53" t="str">
        <f t="shared" si="16"/>
        <v>43357.751</v>
      </c>
      <c r="H170" s="32">
        <f t="shared" si="17"/>
        <v>-10210</v>
      </c>
      <c r="I170" s="75" t="s">
        <v>1219</v>
      </c>
      <c r="J170" s="76" t="s">
        <v>1220</v>
      </c>
      <c r="K170" s="75">
        <v>-10210</v>
      </c>
      <c r="L170" s="75" t="s">
        <v>448</v>
      </c>
      <c r="M170" s="76" t="s">
        <v>439</v>
      </c>
      <c r="N170" s="76"/>
      <c r="O170" s="77" t="s">
        <v>788</v>
      </c>
      <c r="P170" s="77" t="s">
        <v>1176</v>
      </c>
    </row>
    <row r="171" spans="1:16" ht="13.5" thickBot="1" x14ac:dyDescent="0.25">
      <c r="A171" s="32" t="str">
        <f t="shared" si="12"/>
        <v> AOEB 1 </v>
      </c>
      <c r="B171" s="6" t="str">
        <f t="shared" si="13"/>
        <v>I</v>
      </c>
      <c r="C171" s="32">
        <f t="shared" si="14"/>
        <v>43397.591</v>
      </c>
      <c r="D171" s="53" t="str">
        <f t="shared" si="15"/>
        <v>vis</v>
      </c>
      <c r="E171" s="74">
        <f>VLOOKUP(C171,Active!C$21:E$966,3,FALSE)</f>
        <v>-10173.991840651186</v>
      </c>
      <c r="F171" s="6" t="s">
        <v>263</v>
      </c>
      <c r="G171" s="53" t="str">
        <f t="shared" si="16"/>
        <v>43397.591</v>
      </c>
      <c r="H171" s="32">
        <f t="shared" si="17"/>
        <v>-10174</v>
      </c>
      <c r="I171" s="75" t="s">
        <v>1223</v>
      </c>
      <c r="J171" s="76" t="s">
        <v>1224</v>
      </c>
      <c r="K171" s="75">
        <v>-10174</v>
      </c>
      <c r="L171" s="75" t="s">
        <v>527</v>
      </c>
      <c r="M171" s="76" t="s">
        <v>439</v>
      </c>
      <c r="N171" s="76"/>
      <c r="O171" s="77" t="s">
        <v>788</v>
      </c>
      <c r="P171" s="77" t="s">
        <v>1176</v>
      </c>
    </row>
    <row r="172" spans="1:16" ht="13.5" thickBot="1" x14ac:dyDescent="0.25">
      <c r="A172" s="32" t="str">
        <f t="shared" si="12"/>
        <v> AOEB 1 </v>
      </c>
      <c r="B172" s="6" t="str">
        <f t="shared" si="13"/>
        <v>I</v>
      </c>
      <c r="C172" s="32">
        <f t="shared" si="14"/>
        <v>43398.688999999998</v>
      </c>
      <c r="D172" s="53" t="str">
        <f t="shared" si="15"/>
        <v>vis</v>
      </c>
      <c r="E172" s="74">
        <f>VLOOKUP(C172,Active!C$21:E$966,3,FALSE)</f>
        <v>-10172.999399473665</v>
      </c>
      <c r="F172" s="6" t="s">
        <v>263</v>
      </c>
      <c r="G172" s="53" t="str">
        <f t="shared" si="16"/>
        <v>43398.689</v>
      </c>
      <c r="H172" s="32">
        <f t="shared" si="17"/>
        <v>-10173</v>
      </c>
      <c r="I172" s="75" t="s">
        <v>1225</v>
      </c>
      <c r="J172" s="76" t="s">
        <v>1226</v>
      </c>
      <c r="K172" s="75">
        <v>-10173</v>
      </c>
      <c r="L172" s="75" t="s">
        <v>479</v>
      </c>
      <c r="M172" s="76" t="s">
        <v>439</v>
      </c>
      <c r="N172" s="76"/>
      <c r="O172" s="77" t="s">
        <v>788</v>
      </c>
      <c r="P172" s="77" t="s">
        <v>1176</v>
      </c>
    </row>
    <row r="173" spans="1:16" ht="13.5" thickBot="1" x14ac:dyDescent="0.25">
      <c r="A173" s="32" t="str">
        <f t="shared" si="12"/>
        <v> BBS 35 </v>
      </c>
      <c r="B173" s="6" t="str">
        <f t="shared" si="13"/>
        <v>I</v>
      </c>
      <c r="C173" s="32">
        <f t="shared" si="14"/>
        <v>43436.303</v>
      </c>
      <c r="D173" s="53" t="str">
        <f t="shared" si="15"/>
        <v>vis</v>
      </c>
      <c r="E173" s="74">
        <f>VLOOKUP(C173,Active!C$21:E$966,3,FALSE)</f>
        <v>-10139.001510173697</v>
      </c>
      <c r="F173" s="6" t="s">
        <v>263</v>
      </c>
      <c r="G173" s="53" t="str">
        <f t="shared" si="16"/>
        <v>43436.303</v>
      </c>
      <c r="H173" s="32">
        <f t="shared" si="17"/>
        <v>-10139</v>
      </c>
      <c r="I173" s="75" t="s">
        <v>1227</v>
      </c>
      <c r="J173" s="76" t="s">
        <v>1228</v>
      </c>
      <c r="K173" s="75">
        <v>-10139</v>
      </c>
      <c r="L173" s="75" t="s">
        <v>448</v>
      </c>
      <c r="M173" s="76" t="s">
        <v>439</v>
      </c>
      <c r="N173" s="76"/>
      <c r="O173" s="77" t="s">
        <v>878</v>
      </c>
      <c r="P173" s="77" t="s">
        <v>1229</v>
      </c>
    </row>
    <row r="174" spans="1:16" ht="13.5" thickBot="1" x14ac:dyDescent="0.25">
      <c r="A174" s="32" t="str">
        <f t="shared" si="12"/>
        <v> BBS 35 </v>
      </c>
      <c r="B174" s="6" t="str">
        <f t="shared" si="13"/>
        <v>I</v>
      </c>
      <c r="C174" s="32">
        <f t="shared" si="14"/>
        <v>43436.315999999999</v>
      </c>
      <c r="D174" s="53" t="str">
        <f t="shared" si="15"/>
        <v>vis</v>
      </c>
      <c r="E174" s="74">
        <f>VLOOKUP(C174,Active!C$21:E$966,3,FALSE)</f>
        <v>-10138.989759959393</v>
      </c>
      <c r="F174" s="6" t="s">
        <v>263</v>
      </c>
      <c r="G174" s="53" t="str">
        <f t="shared" si="16"/>
        <v>43436.316</v>
      </c>
      <c r="H174" s="32">
        <f t="shared" si="17"/>
        <v>-10139</v>
      </c>
      <c r="I174" s="75" t="s">
        <v>1230</v>
      </c>
      <c r="J174" s="76" t="s">
        <v>1231</v>
      </c>
      <c r="K174" s="75">
        <v>-10139</v>
      </c>
      <c r="L174" s="75" t="s">
        <v>580</v>
      </c>
      <c r="M174" s="76" t="s">
        <v>439</v>
      </c>
      <c r="N174" s="76"/>
      <c r="O174" s="77" t="s">
        <v>891</v>
      </c>
      <c r="P174" s="77" t="s">
        <v>1229</v>
      </c>
    </row>
    <row r="175" spans="1:16" ht="13.5" thickBot="1" x14ac:dyDescent="0.25">
      <c r="A175" s="32" t="str">
        <f t="shared" si="12"/>
        <v> BBS 36 </v>
      </c>
      <c r="B175" s="6" t="str">
        <f t="shared" si="13"/>
        <v>I</v>
      </c>
      <c r="C175" s="32">
        <f t="shared" si="14"/>
        <v>43446.250999999997</v>
      </c>
      <c r="D175" s="53" t="str">
        <f t="shared" si="15"/>
        <v>vis</v>
      </c>
      <c r="E175" s="74">
        <f>VLOOKUP(C175,Active!C$21:E$966,3,FALSE)</f>
        <v>-10130.009884641822</v>
      </c>
      <c r="F175" s="6" t="s">
        <v>263</v>
      </c>
      <c r="G175" s="53" t="str">
        <f t="shared" si="16"/>
        <v>43446.251</v>
      </c>
      <c r="H175" s="32">
        <f t="shared" si="17"/>
        <v>-10130</v>
      </c>
      <c r="I175" s="75" t="s">
        <v>1232</v>
      </c>
      <c r="J175" s="76" t="s">
        <v>1233</v>
      </c>
      <c r="K175" s="75">
        <v>-10130</v>
      </c>
      <c r="L175" s="75" t="s">
        <v>1234</v>
      </c>
      <c r="M175" s="76" t="s">
        <v>439</v>
      </c>
      <c r="N175" s="76"/>
      <c r="O175" s="77" t="s">
        <v>1235</v>
      </c>
      <c r="P175" s="77" t="s">
        <v>1236</v>
      </c>
    </row>
    <row r="176" spans="1:16" ht="13.5" thickBot="1" x14ac:dyDescent="0.25">
      <c r="A176" s="32" t="str">
        <f t="shared" si="12"/>
        <v> BBS 36 </v>
      </c>
      <c r="B176" s="6" t="str">
        <f t="shared" si="13"/>
        <v>I</v>
      </c>
      <c r="C176" s="32">
        <f t="shared" si="14"/>
        <v>43457.31</v>
      </c>
      <c r="D176" s="53" t="str">
        <f t="shared" si="15"/>
        <v>vis</v>
      </c>
      <c r="E176" s="74">
        <f>VLOOKUP(C176,Active!C$21:E$966,3,FALSE)</f>
        <v>-10120.014067718115</v>
      </c>
      <c r="F176" s="6" t="s">
        <v>263</v>
      </c>
      <c r="G176" s="53" t="str">
        <f t="shared" si="16"/>
        <v>43457.310</v>
      </c>
      <c r="H176" s="32">
        <f t="shared" si="17"/>
        <v>-10120</v>
      </c>
      <c r="I176" s="75" t="s">
        <v>1237</v>
      </c>
      <c r="J176" s="76" t="s">
        <v>1238</v>
      </c>
      <c r="K176" s="75">
        <v>-10120</v>
      </c>
      <c r="L176" s="75" t="s">
        <v>1239</v>
      </c>
      <c r="M176" s="76" t="s">
        <v>439</v>
      </c>
      <c r="N176" s="76"/>
      <c r="O176" s="77" t="s">
        <v>1235</v>
      </c>
      <c r="P176" s="77" t="s">
        <v>1236</v>
      </c>
    </row>
    <row r="177" spans="1:16" ht="13.5" thickBot="1" x14ac:dyDescent="0.25">
      <c r="A177" s="32" t="str">
        <f t="shared" si="12"/>
        <v> BBS 36 </v>
      </c>
      <c r="B177" s="6" t="str">
        <f t="shared" si="13"/>
        <v>I</v>
      </c>
      <c r="C177" s="32">
        <f t="shared" si="14"/>
        <v>43498.267999999996</v>
      </c>
      <c r="D177" s="53" t="str">
        <f t="shared" si="15"/>
        <v>vis</v>
      </c>
      <c r="E177" s="74">
        <f>VLOOKUP(C177,Active!C$21:E$966,3,FALSE)</f>
        <v>-10082.993661753635</v>
      </c>
      <c r="F177" s="6" t="s">
        <v>263</v>
      </c>
      <c r="G177" s="53" t="str">
        <f t="shared" si="16"/>
        <v>43498.268</v>
      </c>
      <c r="H177" s="32">
        <f t="shared" si="17"/>
        <v>-10083</v>
      </c>
      <c r="I177" s="75" t="s">
        <v>1240</v>
      </c>
      <c r="J177" s="76" t="s">
        <v>1241</v>
      </c>
      <c r="K177" s="75">
        <v>-10083</v>
      </c>
      <c r="L177" s="75" t="s">
        <v>464</v>
      </c>
      <c r="M177" s="76" t="s">
        <v>439</v>
      </c>
      <c r="N177" s="76"/>
      <c r="O177" s="77" t="s">
        <v>878</v>
      </c>
      <c r="P177" s="77" t="s">
        <v>1236</v>
      </c>
    </row>
    <row r="178" spans="1:16" ht="13.5" thickBot="1" x14ac:dyDescent="0.25">
      <c r="A178" s="32" t="str">
        <f t="shared" si="12"/>
        <v> BBS 37 </v>
      </c>
      <c r="B178" s="6" t="str">
        <f t="shared" si="13"/>
        <v>I</v>
      </c>
      <c r="C178" s="32">
        <f t="shared" si="14"/>
        <v>43616.652999999998</v>
      </c>
      <c r="D178" s="53" t="str">
        <f t="shared" si="15"/>
        <v>vis</v>
      </c>
      <c r="E178" s="74">
        <f>VLOOKUP(C178,Active!C$21:E$966,3,FALSE)</f>
        <v>-9975.9898832462568</v>
      </c>
      <c r="F178" s="6" t="s">
        <v>263</v>
      </c>
      <c r="G178" s="53" t="str">
        <f t="shared" si="16"/>
        <v>43616.653</v>
      </c>
      <c r="H178" s="32">
        <f t="shared" si="17"/>
        <v>-9976</v>
      </c>
      <c r="I178" s="75" t="s">
        <v>1242</v>
      </c>
      <c r="J178" s="76" t="s">
        <v>1243</v>
      </c>
      <c r="K178" s="75">
        <v>-9976</v>
      </c>
      <c r="L178" s="75" t="s">
        <v>580</v>
      </c>
      <c r="M178" s="76" t="s">
        <v>439</v>
      </c>
      <c r="N178" s="76"/>
      <c r="O178" s="77" t="s">
        <v>761</v>
      </c>
      <c r="P178" s="77" t="s">
        <v>1244</v>
      </c>
    </row>
    <row r="179" spans="1:16" ht="13.5" thickBot="1" x14ac:dyDescent="0.25">
      <c r="A179" s="32" t="str">
        <f t="shared" si="12"/>
        <v> AOEB 1 </v>
      </c>
      <c r="B179" s="6" t="str">
        <f t="shared" si="13"/>
        <v>I</v>
      </c>
      <c r="C179" s="32">
        <f t="shared" si="14"/>
        <v>43669.758000000002</v>
      </c>
      <c r="D179" s="53" t="str">
        <f t="shared" si="15"/>
        <v>vis</v>
      </c>
      <c r="E179" s="74">
        <f>VLOOKUP(C179,Active!C$21:E$966,3,FALSE)</f>
        <v>-9927.9902578069323</v>
      </c>
      <c r="F179" s="6" t="s">
        <v>263</v>
      </c>
      <c r="G179" s="53" t="str">
        <f t="shared" si="16"/>
        <v>43669.758</v>
      </c>
      <c r="H179" s="32">
        <f t="shared" si="17"/>
        <v>-9928</v>
      </c>
      <c r="I179" s="75" t="s">
        <v>1245</v>
      </c>
      <c r="J179" s="76" t="s">
        <v>1246</v>
      </c>
      <c r="K179" s="75">
        <v>-9928</v>
      </c>
      <c r="L179" s="75" t="s">
        <v>580</v>
      </c>
      <c r="M179" s="76" t="s">
        <v>439</v>
      </c>
      <c r="N179" s="76"/>
      <c r="O179" s="77" t="s">
        <v>788</v>
      </c>
      <c r="P179" s="77" t="s">
        <v>1176</v>
      </c>
    </row>
    <row r="180" spans="1:16" ht="13.5" thickBot="1" x14ac:dyDescent="0.25">
      <c r="A180" s="32" t="str">
        <f t="shared" si="12"/>
        <v> AOEB 1 </v>
      </c>
      <c r="B180" s="6" t="str">
        <f t="shared" si="13"/>
        <v>I</v>
      </c>
      <c r="C180" s="32">
        <f t="shared" si="14"/>
        <v>43700.733</v>
      </c>
      <c r="D180" s="53" t="str">
        <f t="shared" si="15"/>
        <v>vis</v>
      </c>
      <c r="E180" s="74">
        <f>VLOOKUP(C180,Active!C$21:E$966,3,FALSE)</f>
        <v>-9899.9931125666917</v>
      </c>
      <c r="F180" s="6" t="s">
        <v>263</v>
      </c>
      <c r="G180" s="53" t="str">
        <f t="shared" si="16"/>
        <v>43700.733</v>
      </c>
      <c r="H180" s="32">
        <f t="shared" si="17"/>
        <v>-9900</v>
      </c>
      <c r="I180" s="75" t="s">
        <v>1247</v>
      </c>
      <c r="J180" s="76" t="s">
        <v>1248</v>
      </c>
      <c r="K180" s="75">
        <v>-9900</v>
      </c>
      <c r="L180" s="75" t="s">
        <v>472</v>
      </c>
      <c r="M180" s="76" t="s">
        <v>439</v>
      </c>
      <c r="N180" s="76"/>
      <c r="O180" s="77" t="s">
        <v>788</v>
      </c>
      <c r="P180" s="77" t="s">
        <v>1176</v>
      </c>
    </row>
    <row r="181" spans="1:16" ht="13.5" thickBot="1" x14ac:dyDescent="0.25">
      <c r="A181" s="32" t="str">
        <f t="shared" si="12"/>
        <v> AOEB 1 </v>
      </c>
      <c r="B181" s="6" t="str">
        <f t="shared" si="13"/>
        <v>I</v>
      </c>
      <c r="C181" s="32">
        <f t="shared" si="14"/>
        <v>43718.430999999997</v>
      </c>
      <c r="D181" s="53" t="str">
        <f t="shared" si="15"/>
        <v>vis</v>
      </c>
      <c r="E181" s="74">
        <f>VLOOKUP(C181,Active!C$21:E$966,3,FALSE)</f>
        <v>-9883.9965515832628</v>
      </c>
      <c r="F181" s="6" t="s">
        <v>263</v>
      </c>
      <c r="G181" s="53" t="str">
        <f t="shared" si="16"/>
        <v>43718.431</v>
      </c>
      <c r="H181" s="32">
        <f t="shared" si="17"/>
        <v>-9884</v>
      </c>
      <c r="I181" s="75" t="s">
        <v>1249</v>
      </c>
      <c r="J181" s="76" t="s">
        <v>1250</v>
      </c>
      <c r="K181" s="75">
        <v>-9884</v>
      </c>
      <c r="L181" s="75" t="s">
        <v>467</v>
      </c>
      <c r="M181" s="76" t="s">
        <v>439</v>
      </c>
      <c r="N181" s="76"/>
      <c r="O181" s="77" t="s">
        <v>1251</v>
      </c>
      <c r="P181" s="77" t="s">
        <v>1176</v>
      </c>
    </row>
    <row r="182" spans="1:16" ht="13.5" thickBot="1" x14ac:dyDescent="0.25">
      <c r="A182" s="32" t="str">
        <f t="shared" si="12"/>
        <v> AOEB 1 </v>
      </c>
      <c r="B182" s="6" t="str">
        <f t="shared" si="13"/>
        <v>I</v>
      </c>
      <c r="C182" s="32">
        <f t="shared" si="14"/>
        <v>43721.750999999997</v>
      </c>
      <c r="D182" s="53" t="str">
        <f t="shared" si="15"/>
        <v>vis</v>
      </c>
      <c r="E182" s="74">
        <f>VLOOKUP(C182,Active!C$21:E$966,3,FALSE)</f>
        <v>-9880.995727622083</v>
      </c>
      <c r="F182" s="6" t="s">
        <v>263</v>
      </c>
      <c r="G182" s="53" t="str">
        <f t="shared" si="16"/>
        <v>43721.751</v>
      </c>
      <c r="H182" s="32">
        <f t="shared" si="17"/>
        <v>-9881</v>
      </c>
      <c r="I182" s="75" t="s">
        <v>1252</v>
      </c>
      <c r="J182" s="76" t="s">
        <v>1253</v>
      </c>
      <c r="K182" s="75">
        <v>-9881</v>
      </c>
      <c r="L182" s="75" t="s">
        <v>501</v>
      </c>
      <c r="M182" s="76" t="s">
        <v>439</v>
      </c>
      <c r="N182" s="76"/>
      <c r="O182" s="77" t="s">
        <v>788</v>
      </c>
      <c r="P182" s="77" t="s">
        <v>1176</v>
      </c>
    </row>
    <row r="183" spans="1:16" ht="13.5" thickBot="1" x14ac:dyDescent="0.25">
      <c r="A183" s="32" t="str">
        <f t="shared" si="12"/>
        <v> BBS 38 </v>
      </c>
      <c r="B183" s="6" t="str">
        <f t="shared" si="13"/>
        <v>I</v>
      </c>
      <c r="C183" s="32">
        <f t="shared" si="14"/>
        <v>43739.459000000003</v>
      </c>
      <c r="D183" s="53" t="str">
        <f t="shared" si="15"/>
        <v>vis</v>
      </c>
      <c r="E183" s="74">
        <f>VLOOKUP(C183,Active!C$21:E$966,3,FALSE)</f>
        <v>-9864.9901280122558</v>
      </c>
      <c r="F183" s="6" t="s">
        <v>263</v>
      </c>
      <c r="G183" s="53" t="str">
        <f t="shared" si="16"/>
        <v>43739.459</v>
      </c>
      <c r="H183" s="32">
        <f t="shared" si="17"/>
        <v>-9865</v>
      </c>
      <c r="I183" s="75" t="s">
        <v>1254</v>
      </c>
      <c r="J183" s="76" t="s">
        <v>1255</v>
      </c>
      <c r="K183" s="75">
        <v>-9865</v>
      </c>
      <c r="L183" s="75" t="s">
        <v>580</v>
      </c>
      <c r="M183" s="76" t="s">
        <v>439</v>
      </c>
      <c r="N183" s="76"/>
      <c r="O183" s="77" t="s">
        <v>891</v>
      </c>
      <c r="P183" s="77" t="s">
        <v>1256</v>
      </c>
    </row>
    <row r="184" spans="1:16" ht="13.5" thickBot="1" x14ac:dyDescent="0.25">
      <c r="A184" s="32" t="str">
        <f t="shared" si="12"/>
        <v>BAVM 31 </v>
      </c>
      <c r="B184" s="6" t="str">
        <f t="shared" si="13"/>
        <v>I</v>
      </c>
      <c r="C184" s="32">
        <f t="shared" si="14"/>
        <v>43749.415999999997</v>
      </c>
      <c r="D184" s="53" t="str">
        <f t="shared" si="15"/>
        <v>vis</v>
      </c>
      <c r="E184" s="74">
        <f>VLOOKUP(C184,Active!C$21:E$966,3,FALSE)</f>
        <v>-9855.990367716633</v>
      </c>
      <c r="F184" s="6" t="s">
        <v>263</v>
      </c>
      <c r="G184" s="53" t="str">
        <f t="shared" si="16"/>
        <v>43749.416</v>
      </c>
      <c r="H184" s="32">
        <f t="shared" si="17"/>
        <v>-9856</v>
      </c>
      <c r="I184" s="75" t="s">
        <v>1257</v>
      </c>
      <c r="J184" s="76" t="s">
        <v>1258</v>
      </c>
      <c r="K184" s="75">
        <v>-9856</v>
      </c>
      <c r="L184" s="75" t="s">
        <v>580</v>
      </c>
      <c r="M184" s="76" t="s">
        <v>439</v>
      </c>
      <c r="N184" s="76"/>
      <c r="O184" s="77" t="s">
        <v>1200</v>
      </c>
      <c r="P184" s="78" t="s">
        <v>1259</v>
      </c>
    </row>
    <row r="185" spans="1:16" ht="13.5" thickBot="1" x14ac:dyDescent="0.25">
      <c r="A185" s="32" t="str">
        <f t="shared" si="12"/>
        <v> BBS 38 </v>
      </c>
      <c r="B185" s="6" t="str">
        <f t="shared" si="13"/>
        <v>I</v>
      </c>
      <c r="C185" s="32">
        <f t="shared" si="14"/>
        <v>43749.425000000003</v>
      </c>
      <c r="D185" s="53" t="str">
        <f t="shared" si="15"/>
        <v>vis</v>
      </c>
      <c r="E185" s="74">
        <f>VLOOKUP(C185,Active!C$21:E$966,3,FALSE)</f>
        <v>-9855.9822329528779</v>
      </c>
      <c r="F185" s="6" t="s">
        <v>263</v>
      </c>
      <c r="G185" s="53" t="str">
        <f t="shared" si="16"/>
        <v>43749.425</v>
      </c>
      <c r="H185" s="32">
        <f t="shared" si="17"/>
        <v>-9856</v>
      </c>
      <c r="I185" s="75" t="s">
        <v>1260</v>
      </c>
      <c r="J185" s="76" t="s">
        <v>1261</v>
      </c>
      <c r="K185" s="75">
        <v>-9856</v>
      </c>
      <c r="L185" s="75" t="s">
        <v>680</v>
      </c>
      <c r="M185" s="76" t="s">
        <v>439</v>
      </c>
      <c r="N185" s="76"/>
      <c r="O185" s="77" t="s">
        <v>891</v>
      </c>
      <c r="P185" s="77" t="s">
        <v>1256</v>
      </c>
    </row>
    <row r="186" spans="1:16" ht="13.5" thickBot="1" x14ac:dyDescent="0.25">
      <c r="A186" s="32" t="str">
        <f t="shared" si="12"/>
        <v> BBS 39 </v>
      </c>
      <c r="B186" s="6" t="str">
        <f t="shared" si="13"/>
        <v>I</v>
      </c>
      <c r="C186" s="32">
        <f t="shared" si="14"/>
        <v>43790.353000000003</v>
      </c>
      <c r="D186" s="53" t="str">
        <f t="shared" si="15"/>
        <v>vis</v>
      </c>
      <c r="E186" s="74">
        <f>VLOOKUP(C186,Active!C$21:E$966,3,FALSE)</f>
        <v>-9818.9889428675633</v>
      </c>
      <c r="F186" s="6" t="s">
        <v>263</v>
      </c>
      <c r="G186" s="53" t="str">
        <f t="shared" si="16"/>
        <v>43790.353</v>
      </c>
      <c r="H186" s="32">
        <f t="shared" si="17"/>
        <v>-9819</v>
      </c>
      <c r="I186" s="75" t="s">
        <v>1262</v>
      </c>
      <c r="J186" s="76" t="s">
        <v>1263</v>
      </c>
      <c r="K186" s="75">
        <v>-9819</v>
      </c>
      <c r="L186" s="75" t="s">
        <v>504</v>
      </c>
      <c r="M186" s="76" t="s">
        <v>439</v>
      </c>
      <c r="N186" s="76"/>
      <c r="O186" s="77" t="s">
        <v>891</v>
      </c>
      <c r="P186" s="77" t="s">
        <v>1264</v>
      </c>
    </row>
    <row r="187" spans="1:16" ht="13.5" thickBot="1" x14ac:dyDescent="0.25">
      <c r="A187" s="32" t="str">
        <f t="shared" si="12"/>
        <v> BBS 39 </v>
      </c>
      <c r="B187" s="6" t="str">
        <f t="shared" si="13"/>
        <v>I</v>
      </c>
      <c r="C187" s="32">
        <f t="shared" si="14"/>
        <v>43811.375999999997</v>
      </c>
      <c r="D187" s="53" t="str">
        <f t="shared" si="15"/>
        <v>vis</v>
      </c>
      <c r="E187" s="74">
        <f>VLOOKUP(C187,Active!C$21:E$966,3,FALSE)</f>
        <v>-9799.9870386097609</v>
      </c>
      <c r="F187" s="6" t="s">
        <v>263</v>
      </c>
      <c r="G187" s="53" t="str">
        <f t="shared" si="16"/>
        <v>43811.376</v>
      </c>
      <c r="H187" s="32">
        <f t="shared" si="17"/>
        <v>-9800</v>
      </c>
      <c r="I187" s="75" t="s">
        <v>1265</v>
      </c>
      <c r="J187" s="76" t="s">
        <v>1266</v>
      </c>
      <c r="K187" s="75">
        <v>-9800</v>
      </c>
      <c r="L187" s="75" t="s">
        <v>558</v>
      </c>
      <c r="M187" s="76" t="s">
        <v>439</v>
      </c>
      <c r="N187" s="76"/>
      <c r="O187" s="77" t="s">
        <v>891</v>
      </c>
      <c r="P187" s="77" t="s">
        <v>1264</v>
      </c>
    </row>
    <row r="188" spans="1:16" ht="13.5" thickBot="1" x14ac:dyDescent="0.25">
      <c r="A188" s="32" t="str">
        <f t="shared" si="12"/>
        <v> BBS 40 </v>
      </c>
      <c r="B188" s="6" t="str">
        <f t="shared" si="13"/>
        <v>I</v>
      </c>
      <c r="C188" s="32">
        <f t="shared" si="14"/>
        <v>43831.281999999999</v>
      </c>
      <c r="D188" s="53" t="str">
        <f t="shared" si="15"/>
        <v>vis</v>
      </c>
      <c r="E188" s="74">
        <f>VLOOKUP(C188,Active!C$21:E$966,3,FALSE)</f>
        <v>-9781.9947489196147</v>
      </c>
      <c r="F188" s="6" t="s">
        <v>263</v>
      </c>
      <c r="G188" s="53" t="str">
        <f t="shared" si="16"/>
        <v>43831.282</v>
      </c>
      <c r="H188" s="32">
        <f t="shared" si="17"/>
        <v>-9782</v>
      </c>
      <c r="I188" s="75" t="s">
        <v>1267</v>
      </c>
      <c r="J188" s="76" t="s">
        <v>1268</v>
      </c>
      <c r="K188" s="75">
        <v>-9782</v>
      </c>
      <c r="L188" s="75" t="s">
        <v>534</v>
      </c>
      <c r="M188" s="76" t="s">
        <v>439</v>
      </c>
      <c r="N188" s="76"/>
      <c r="O188" s="77" t="s">
        <v>878</v>
      </c>
      <c r="P188" s="77" t="s">
        <v>1269</v>
      </c>
    </row>
    <row r="189" spans="1:16" ht="13.5" thickBot="1" x14ac:dyDescent="0.25">
      <c r="A189" s="32" t="str">
        <f t="shared" si="12"/>
        <v> BBS 44 </v>
      </c>
      <c r="B189" s="6" t="str">
        <f t="shared" si="13"/>
        <v>I</v>
      </c>
      <c r="C189" s="32">
        <f t="shared" si="14"/>
        <v>44072.476000000002</v>
      </c>
      <c r="D189" s="53" t="str">
        <f t="shared" si="15"/>
        <v>vis</v>
      </c>
      <c r="E189" s="74">
        <f>VLOOKUP(C189,Active!C$21:E$966,3,FALSE)</f>
        <v>-9563.9885035903226</v>
      </c>
      <c r="F189" s="6" t="s">
        <v>263</v>
      </c>
      <c r="G189" s="53" t="str">
        <f t="shared" si="16"/>
        <v>44072.476</v>
      </c>
      <c r="H189" s="32">
        <f t="shared" si="17"/>
        <v>-9564</v>
      </c>
      <c r="I189" s="75" t="s">
        <v>1270</v>
      </c>
      <c r="J189" s="76" t="s">
        <v>1271</v>
      </c>
      <c r="K189" s="75">
        <v>-9564</v>
      </c>
      <c r="L189" s="75" t="s">
        <v>606</v>
      </c>
      <c r="M189" s="76" t="s">
        <v>439</v>
      </c>
      <c r="N189" s="76"/>
      <c r="O189" s="77" t="s">
        <v>891</v>
      </c>
      <c r="P189" s="77" t="s">
        <v>1272</v>
      </c>
    </row>
    <row r="190" spans="1:16" ht="13.5" thickBot="1" x14ac:dyDescent="0.25">
      <c r="A190" s="32" t="str">
        <f t="shared" si="12"/>
        <v> BBS 44 </v>
      </c>
      <c r="B190" s="6" t="str">
        <f t="shared" si="13"/>
        <v>I</v>
      </c>
      <c r="C190" s="32">
        <f t="shared" si="14"/>
        <v>44082.430999999997</v>
      </c>
      <c r="D190" s="53" t="str">
        <f t="shared" si="15"/>
        <v>vis</v>
      </c>
      <c r="E190" s="74">
        <f>VLOOKUP(C190,Active!C$21:E$966,3,FALSE)</f>
        <v>-9554.9905510199769</v>
      </c>
      <c r="F190" s="6" t="s">
        <v>263</v>
      </c>
      <c r="G190" s="53" t="str">
        <f t="shared" si="16"/>
        <v>44082.431</v>
      </c>
      <c r="H190" s="32">
        <f t="shared" si="17"/>
        <v>-9555</v>
      </c>
      <c r="I190" s="75" t="s">
        <v>1273</v>
      </c>
      <c r="J190" s="76" t="s">
        <v>1274</v>
      </c>
      <c r="K190" s="75">
        <v>-9555</v>
      </c>
      <c r="L190" s="75" t="s">
        <v>489</v>
      </c>
      <c r="M190" s="76" t="s">
        <v>439</v>
      </c>
      <c r="N190" s="76"/>
      <c r="O190" s="77" t="s">
        <v>878</v>
      </c>
      <c r="P190" s="77" t="s">
        <v>1272</v>
      </c>
    </row>
    <row r="191" spans="1:16" ht="13.5" thickBot="1" x14ac:dyDescent="0.25">
      <c r="A191" s="32" t="str">
        <f t="shared" si="12"/>
        <v> BBS 44 </v>
      </c>
      <c r="B191" s="6" t="str">
        <f t="shared" si="13"/>
        <v>I</v>
      </c>
      <c r="C191" s="32">
        <f t="shared" si="14"/>
        <v>44082.434999999998</v>
      </c>
      <c r="D191" s="53" t="str">
        <f t="shared" si="15"/>
        <v>vis</v>
      </c>
      <c r="E191" s="74">
        <f>VLOOKUP(C191,Active!C$21:E$966,3,FALSE)</f>
        <v>-9554.9869355694209</v>
      </c>
      <c r="F191" s="6" t="s">
        <v>263</v>
      </c>
      <c r="G191" s="53" t="str">
        <f t="shared" si="16"/>
        <v>44082.435</v>
      </c>
      <c r="H191" s="32">
        <f t="shared" si="17"/>
        <v>-9555</v>
      </c>
      <c r="I191" s="75" t="s">
        <v>1275</v>
      </c>
      <c r="J191" s="76" t="s">
        <v>1276</v>
      </c>
      <c r="K191" s="75">
        <v>-9555</v>
      </c>
      <c r="L191" s="75" t="s">
        <v>558</v>
      </c>
      <c r="M191" s="76" t="s">
        <v>439</v>
      </c>
      <c r="N191" s="76"/>
      <c r="O191" s="77" t="s">
        <v>891</v>
      </c>
      <c r="P191" s="77" t="s">
        <v>1272</v>
      </c>
    </row>
    <row r="192" spans="1:16" ht="13.5" thickBot="1" x14ac:dyDescent="0.25">
      <c r="A192" s="32" t="str">
        <f t="shared" si="12"/>
        <v> MVS 9.18 </v>
      </c>
      <c r="B192" s="6" t="str">
        <f t="shared" si="13"/>
        <v>I</v>
      </c>
      <c r="C192" s="32">
        <f t="shared" si="14"/>
        <v>44103.453999999998</v>
      </c>
      <c r="D192" s="53" t="str">
        <f t="shared" si="15"/>
        <v>vis</v>
      </c>
      <c r="E192" s="74">
        <f>VLOOKUP(C192,Active!C$21:E$966,3,FALSE)</f>
        <v>-9535.9886467621673</v>
      </c>
      <c r="F192" s="6" t="s">
        <v>263</v>
      </c>
      <c r="G192" s="53" t="str">
        <f t="shared" si="16"/>
        <v>44103.454</v>
      </c>
      <c r="H192" s="32">
        <f t="shared" si="17"/>
        <v>-9536</v>
      </c>
      <c r="I192" s="75" t="s">
        <v>1277</v>
      </c>
      <c r="J192" s="76" t="s">
        <v>1278</v>
      </c>
      <c r="K192" s="75">
        <v>-9536</v>
      </c>
      <c r="L192" s="75" t="s">
        <v>606</v>
      </c>
      <c r="M192" s="76" t="s">
        <v>439</v>
      </c>
      <c r="N192" s="76"/>
      <c r="O192" s="77" t="s">
        <v>1279</v>
      </c>
      <c r="P192" s="77" t="s">
        <v>1280</v>
      </c>
    </row>
    <row r="193" spans="1:16" ht="13.5" thickBot="1" x14ac:dyDescent="0.25">
      <c r="A193" s="32" t="str">
        <f t="shared" si="12"/>
        <v> MVS 9.18 </v>
      </c>
      <c r="B193" s="6" t="str">
        <f t="shared" si="13"/>
        <v>I</v>
      </c>
      <c r="C193" s="32">
        <f t="shared" si="14"/>
        <v>44103.461000000003</v>
      </c>
      <c r="D193" s="53" t="str">
        <f t="shared" si="15"/>
        <v>vis</v>
      </c>
      <c r="E193" s="74">
        <f>VLOOKUP(C193,Active!C$21:E$966,3,FALSE)</f>
        <v>-9535.982319723691</v>
      </c>
      <c r="F193" s="6" t="s">
        <v>263</v>
      </c>
      <c r="G193" s="53" t="str">
        <f t="shared" si="16"/>
        <v>44103.461</v>
      </c>
      <c r="H193" s="32">
        <f t="shared" si="17"/>
        <v>-9536</v>
      </c>
      <c r="I193" s="75" t="s">
        <v>1281</v>
      </c>
      <c r="J193" s="76" t="s">
        <v>1282</v>
      </c>
      <c r="K193" s="75">
        <v>-9536</v>
      </c>
      <c r="L193" s="75" t="s">
        <v>680</v>
      </c>
      <c r="M193" s="76" t="s">
        <v>439</v>
      </c>
      <c r="N193" s="76"/>
      <c r="O193" s="77" t="s">
        <v>1283</v>
      </c>
      <c r="P193" s="77" t="s">
        <v>1280</v>
      </c>
    </row>
    <row r="194" spans="1:16" ht="13.5" thickBot="1" x14ac:dyDescent="0.25">
      <c r="A194" s="32" t="str">
        <f t="shared" si="12"/>
        <v> MVS 9.18 </v>
      </c>
      <c r="B194" s="6" t="str">
        <f t="shared" si="13"/>
        <v>I</v>
      </c>
      <c r="C194" s="32">
        <f t="shared" si="14"/>
        <v>44103.472000000002</v>
      </c>
      <c r="D194" s="53" t="str">
        <f t="shared" si="15"/>
        <v>vis</v>
      </c>
      <c r="E194" s="74">
        <f>VLOOKUP(C194,Active!C$21:E$966,3,FALSE)</f>
        <v>-9535.9723772346642</v>
      </c>
      <c r="F194" s="6" t="s">
        <v>263</v>
      </c>
      <c r="G194" s="53" t="str">
        <f t="shared" si="16"/>
        <v>44103.472</v>
      </c>
      <c r="H194" s="32">
        <f t="shared" si="17"/>
        <v>-9536</v>
      </c>
      <c r="I194" s="75" t="s">
        <v>1284</v>
      </c>
      <c r="J194" s="76" t="s">
        <v>1285</v>
      </c>
      <c r="K194" s="75">
        <v>-9536</v>
      </c>
      <c r="L194" s="75" t="s">
        <v>1286</v>
      </c>
      <c r="M194" s="76" t="s">
        <v>439</v>
      </c>
      <c r="N194" s="76"/>
      <c r="O194" s="77" t="s">
        <v>1287</v>
      </c>
      <c r="P194" s="77" t="s">
        <v>1280</v>
      </c>
    </row>
    <row r="195" spans="1:16" ht="13.5" thickBot="1" x14ac:dyDescent="0.25">
      <c r="A195" s="32" t="str">
        <f t="shared" si="12"/>
        <v> BBS 45 </v>
      </c>
      <c r="B195" s="6" t="str">
        <f t="shared" si="13"/>
        <v>I</v>
      </c>
      <c r="C195" s="32">
        <f t="shared" si="14"/>
        <v>44123.362000000001</v>
      </c>
      <c r="D195" s="53" t="str">
        <f t="shared" si="15"/>
        <v>vis</v>
      </c>
      <c r="E195" s="74">
        <f>VLOOKUP(C195,Active!C$21:E$966,3,FALSE)</f>
        <v>-9517.9945493467421</v>
      </c>
      <c r="F195" s="6" t="s">
        <v>263</v>
      </c>
      <c r="G195" s="53" t="str">
        <f t="shared" si="16"/>
        <v>44123.362</v>
      </c>
      <c r="H195" s="32">
        <f t="shared" si="17"/>
        <v>-9518</v>
      </c>
      <c r="I195" s="75" t="s">
        <v>1288</v>
      </c>
      <c r="J195" s="76" t="s">
        <v>1289</v>
      </c>
      <c r="K195" s="75">
        <v>-9518</v>
      </c>
      <c r="L195" s="75" t="s">
        <v>534</v>
      </c>
      <c r="M195" s="76" t="s">
        <v>439</v>
      </c>
      <c r="N195" s="76"/>
      <c r="O195" s="77" t="s">
        <v>891</v>
      </c>
      <c r="P195" s="77" t="s">
        <v>1290</v>
      </c>
    </row>
    <row r="196" spans="1:16" ht="13.5" thickBot="1" x14ac:dyDescent="0.25">
      <c r="A196" s="32" t="str">
        <f t="shared" si="12"/>
        <v> BBS 45 </v>
      </c>
      <c r="B196" s="6" t="str">
        <f t="shared" si="13"/>
        <v>I</v>
      </c>
      <c r="C196" s="32">
        <f t="shared" si="14"/>
        <v>44133.326000000001</v>
      </c>
      <c r="D196" s="53" t="str">
        <f t="shared" si="15"/>
        <v>vis</v>
      </c>
      <c r="E196" s="74">
        <f>VLOOKUP(C196,Active!C$21:E$966,3,FALSE)</f>
        <v>-9508.9884620126413</v>
      </c>
      <c r="F196" s="6" t="s">
        <v>263</v>
      </c>
      <c r="G196" s="53" t="str">
        <f t="shared" si="16"/>
        <v>44133.326</v>
      </c>
      <c r="H196" s="32">
        <f t="shared" si="17"/>
        <v>-9509</v>
      </c>
      <c r="I196" s="75" t="s">
        <v>1291</v>
      </c>
      <c r="J196" s="76" t="s">
        <v>1292</v>
      </c>
      <c r="K196" s="75">
        <v>-9509</v>
      </c>
      <c r="L196" s="75" t="s">
        <v>606</v>
      </c>
      <c r="M196" s="76" t="s">
        <v>439</v>
      </c>
      <c r="N196" s="76"/>
      <c r="O196" s="77" t="s">
        <v>878</v>
      </c>
      <c r="P196" s="77" t="s">
        <v>1290</v>
      </c>
    </row>
    <row r="197" spans="1:16" ht="13.5" thickBot="1" x14ac:dyDescent="0.25">
      <c r="A197" s="32" t="str">
        <f t="shared" si="12"/>
        <v> BBS 45 </v>
      </c>
      <c r="B197" s="6" t="str">
        <f t="shared" si="13"/>
        <v>I</v>
      </c>
      <c r="C197" s="32">
        <f t="shared" si="14"/>
        <v>44134.419000000002</v>
      </c>
      <c r="D197" s="53" t="str">
        <f t="shared" si="15"/>
        <v>vis</v>
      </c>
      <c r="E197" s="74">
        <f>VLOOKUP(C197,Active!C$21:E$966,3,FALSE)</f>
        <v>-9508.0005401483122</v>
      </c>
      <c r="F197" s="6" t="s">
        <v>263</v>
      </c>
      <c r="G197" s="53" t="str">
        <f t="shared" si="16"/>
        <v>44134.419</v>
      </c>
      <c r="H197" s="32">
        <f t="shared" si="17"/>
        <v>-9508</v>
      </c>
      <c r="I197" s="75" t="s">
        <v>1293</v>
      </c>
      <c r="J197" s="76" t="s">
        <v>1294</v>
      </c>
      <c r="K197" s="75">
        <v>-9508</v>
      </c>
      <c r="L197" s="75" t="s">
        <v>564</v>
      </c>
      <c r="M197" s="76" t="s">
        <v>439</v>
      </c>
      <c r="N197" s="76"/>
      <c r="O197" s="77" t="s">
        <v>891</v>
      </c>
      <c r="P197" s="77" t="s">
        <v>1290</v>
      </c>
    </row>
    <row r="198" spans="1:16" ht="13.5" thickBot="1" x14ac:dyDescent="0.25">
      <c r="A198" s="32" t="str">
        <f t="shared" si="12"/>
        <v> BBS 45 </v>
      </c>
      <c r="B198" s="6" t="str">
        <f t="shared" si="13"/>
        <v>I</v>
      </c>
      <c r="C198" s="32">
        <f t="shared" si="14"/>
        <v>44143.277999999998</v>
      </c>
      <c r="D198" s="53" t="str">
        <f t="shared" si="15"/>
        <v>vis</v>
      </c>
      <c r="E198" s="74">
        <f>VLOOKUP(C198,Active!C$21:E$966,3,FALSE)</f>
        <v>-9499.9932210302104</v>
      </c>
      <c r="F198" s="6" t="s">
        <v>263</v>
      </c>
      <c r="G198" s="53" t="str">
        <f t="shared" si="16"/>
        <v>44143.278</v>
      </c>
      <c r="H198" s="32">
        <f t="shared" si="17"/>
        <v>-9500</v>
      </c>
      <c r="I198" s="75" t="s">
        <v>1295</v>
      </c>
      <c r="J198" s="76" t="s">
        <v>1296</v>
      </c>
      <c r="K198" s="75">
        <v>-9500</v>
      </c>
      <c r="L198" s="75" t="s">
        <v>472</v>
      </c>
      <c r="M198" s="76" t="s">
        <v>439</v>
      </c>
      <c r="N198" s="76"/>
      <c r="O198" s="77" t="s">
        <v>878</v>
      </c>
      <c r="P198" s="77" t="s">
        <v>1290</v>
      </c>
    </row>
    <row r="199" spans="1:16" ht="13.5" thickBot="1" x14ac:dyDescent="0.25">
      <c r="A199" s="32" t="str">
        <f t="shared" si="12"/>
        <v> BBS 45 </v>
      </c>
      <c r="B199" s="6" t="str">
        <f t="shared" si="13"/>
        <v>I</v>
      </c>
      <c r="C199" s="32">
        <f t="shared" si="14"/>
        <v>44165.404000000002</v>
      </c>
      <c r="D199" s="53" t="str">
        <f t="shared" si="15"/>
        <v>vis</v>
      </c>
      <c r="E199" s="74">
        <f>VLOOKUP(C199,Active!C$21:E$966,3,FALSE)</f>
        <v>-9479.9943562816807</v>
      </c>
      <c r="F199" s="6" t="s">
        <v>263</v>
      </c>
      <c r="G199" s="53" t="str">
        <f t="shared" si="16"/>
        <v>44165.404</v>
      </c>
      <c r="H199" s="32">
        <f t="shared" si="17"/>
        <v>-9480</v>
      </c>
      <c r="I199" s="75" t="s">
        <v>1297</v>
      </c>
      <c r="J199" s="76" t="s">
        <v>1298</v>
      </c>
      <c r="K199" s="75">
        <v>-9480</v>
      </c>
      <c r="L199" s="75" t="s">
        <v>534</v>
      </c>
      <c r="M199" s="76" t="s">
        <v>439</v>
      </c>
      <c r="N199" s="76"/>
      <c r="O199" s="77" t="s">
        <v>891</v>
      </c>
      <c r="P199" s="77" t="s">
        <v>1290</v>
      </c>
    </row>
    <row r="200" spans="1:16" ht="13.5" thickBot="1" x14ac:dyDescent="0.25">
      <c r="A200" s="32" t="str">
        <f t="shared" si="12"/>
        <v> BBS 48 </v>
      </c>
      <c r="B200" s="6" t="str">
        <f t="shared" si="13"/>
        <v>I</v>
      </c>
      <c r="C200" s="32">
        <f t="shared" si="14"/>
        <v>44385.584000000003</v>
      </c>
      <c r="D200" s="53" t="str">
        <f t="shared" si="15"/>
        <v>vis</v>
      </c>
      <c r="E200" s="74">
        <f>VLOOKUP(C200,Active!C$21:E$966,3,FALSE)</f>
        <v>-9280.9818804464485</v>
      </c>
      <c r="F200" s="6" t="s">
        <v>263</v>
      </c>
      <c r="G200" s="53" t="str">
        <f t="shared" si="16"/>
        <v>44385.584</v>
      </c>
      <c r="H200" s="32">
        <f t="shared" si="17"/>
        <v>-9281</v>
      </c>
      <c r="I200" s="75" t="s">
        <v>1299</v>
      </c>
      <c r="J200" s="76" t="s">
        <v>1300</v>
      </c>
      <c r="K200" s="75">
        <v>-9281</v>
      </c>
      <c r="L200" s="75" t="s">
        <v>680</v>
      </c>
      <c r="M200" s="76" t="s">
        <v>439</v>
      </c>
      <c r="N200" s="76"/>
      <c r="O200" s="77" t="s">
        <v>761</v>
      </c>
      <c r="P200" s="77" t="s">
        <v>1301</v>
      </c>
    </row>
    <row r="201" spans="1:16" ht="13.5" thickBot="1" x14ac:dyDescent="0.25">
      <c r="A201" s="32" t="str">
        <f t="shared" si="12"/>
        <v> AOEB 1 </v>
      </c>
      <c r="B201" s="6" t="str">
        <f t="shared" si="13"/>
        <v>I</v>
      </c>
      <c r="C201" s="32">
        <f t="shared" si="14"/>
        <v>44407.703999999998</v>
      </c>
      <c r="D201" s="53" t="str">
        <f t="shared" si="15"/>
        <v>vis</v>
      </c>
      <c r="E201" s="74">
        <f>VLOOKUP(C201,Active!C$21:E$966,3,FALSE)</f>
        <v>-9260.988438873761</v>
      </c>
      <c r="F201" s="6" t="s">
        <v>263</v>
      </c>
      <c r="G201" s="53" t="str">
        <f t="shared" si="16"/>
        <v>44407.704</v>
      </c>
      <c r="H201" s="32">
        <f t="shared" si="17"/>
        <v>-9261</v>
      </c>
      <c r="I201" s="75" t="s">
        <v>1302</v>
      </c>
      <c r="J201" s="76" t="s">
        <v>1303</v>
      </c>
      <c r="K201" s="75">
        <v>-9261</v>
      </c>
      <c r="L201" s="75" t="s">
        <v>606</v>
      </c>
      <c r="M201" s="76" t="s">
        <v>439</v>
      </c>
      <c r="N201" s="76"/>
      <c r="O201" s="77" t="s">
        <v>1304</v>
      </c>
      <c r="P201" s="77" t="s">
        <v>1176</v>
      </c>
    </row>
    <row r="202" spans="1:16" ht="13.5" thickBot="1" x14ac:dyDescent="0.25">
      <c r="A202" s="32" t="str">
        <f t="shared" si="12"/>
        <v> BBS 49 </v>
      </c>
      <c r="B202" s="6" t="str">
        <f t="shared" si="13"/>
        <v>I</v>
      </c>
      <c r="C202" s="32">
        <f t="shared" si="14"/>
        <v>44425.406000000003</v>
      </c>
      <c r="D202" s="53" t="str">
        <f t="shared" si="15"/>
        <v>vis</v>
      </c>
      <c r="E202" s="74">
        <f>VLOOKUP(C202,Active!C$21:E$966,3,FALSE)</f>
        <v>-9244.9882624397687</v>
      </c>
      <c r="F202" s="6" t="s">
        <v>263</v>
      </c>
      <c r="G202" s="53" t="str">
        <f t="shared" si="16"/>
        <v>44425.406</v>
      </c>
      <c r="H202" s="32">
        <f t="shared" si="17"/>
        <v>-9245</v>
      </c>
      <c r="I202" s="75" t="s">
        <v>1305</v>
      </c>
      <c r="J202" s="76" t="s">
        <v>1306</v>
      </c>
      <c r="K202" s="75">
        <v>-9245</v>
      </c>
      <c r="L202" s="75" t="s">
        <v>606</v>
      </c>
      <c r="M202" s="76" t="s">
        <v>439</v>
      </c>
      <c r="N202" s="76"/>
      <c r="O202" s="77" t="s">
        <v>761</v>
      </c>
      <c r="P202" s="77" t="s">
        <v>1307</v>
      </c>
    </row>
    <row r="203" spans="1:16" ht="13.5" thickBot="1" x14ac:dyDescent="0.25">
      <c r="A203" s="32" t="str">
        <f t="shared" ref="A203:A266" si="18">P203</f>
        <v> BBS 49 </v>
      </c>
      <c r="B203" s="6" t="str">
        <f t="shared" ref="B203:B266" si="19">IF(H203=INT(H203),"I","II")</f>
        <v>I</v>
      </c>
      <c r="C203" s="32">
        <f t="shared" ref="C203:C266" si="20">1*G203</f>
        <v>44437.563999999998</v>
      </c>
      <c r="D203" s="53" t="str">
        <f t="shared" ref="D203:D266" si="21">VLOOKUP(F203,I$1:J$5,2,FALSE)</f>
        <v>vis</v>
      </c>
      <c r="E203" s="74">
        <f>VLOOKUP(C203,Active!C$21:E$966,3,FALSE)</f>
        <v>-9233.9991004759031</v>
      </c>
      <c r="F203" s="6" t="s">
        <v>263</v>
      </c>
      <c r="G203" s="53" t="str">
        <f t="shared" ref="G203:G266" si="22">MID(I203,3,LEN(I203)-3)</f>
        <v>44437.564</v>
      </c>
      <c r="H203" s="32">
        <f t="shared" ref="H203:H266" si="23">1*K203</f>
        <v>-9234</v>
      </c>
      <c r="I203" s="75" t="s">
        <v>1308</v>
      </c>
      <c r="J203" s="76" t="s">
        <v>1309</v>
      </c>
      <c r="K203" s="75">
        <v>-9234</v>
      </c>
      <c r="L203" s="75" t="s">
        <v>479</v>
      </c>
      <c r="M203" s="76" t="s">
        <v>439</v>
      </c>
      <c r="N203" s="76"/>
      <c r="O203" s="77" t="s">
        <v>761</v>
      </c>
      <c r="P203" s="77" t="s">
        <v>1307</v>
      </c>
    </row>
    <row r="204" spans="1:16" ht="13.5" thickBot="1" x14ac:dyDescent="0.25">
      <c r="A204" s="32" t="str">
        <f t="shared" si="18"/>
        <v> BBS 49 </v>
      </c>
      <c r="B204" s="6" t="str">
        <f t="shared" si="19"/>
        <v>I</v>
      </c>
      <c r="C204" s="32">
        <f t="shared" si="20"/>
        <v>44466.339</v>
      </c>
      <c r="D204" s="53" t="str">
        <f t="shared" si="21"/>
        <v>vis</v>
      </c>
      <c r="E204" s="74">
        <f>VLOOKUP(C204,Active!C$21:E$966,3,FALSE)</f>
        <v>-9207.9904530412641</v>
      </c>
      <c r="F204" s="6" t="s">
        <v>263</v>
      </c>
      <c r="G204" s="53" t="str">
        <f t="shared" si="22"/>
        <v>44466.339</v>
      </c>
      <c r="H204" s="32">
        <f t="shared" si="23"/>
        <v>-9208</v>
      </c>
      <c r="I204" s="75" t="s">
        <v>1310</v>
      </c>
      <c r="J204" s="76" t="s">
        <v>1311</v>
      </c>
      <c r="K204" s="75">
        <v>-9208</v>
      </c>
      <c r="L204" s="75" t="s">
        <v>580</v>
      </c>
      <c r="M204" s="76" t="s">
        <v>439</v>
      </c>
      <c r="N204" s="76"/>
      <c r="O204" s="77" t="s">
        <v>878</v>
      </c>
      <c r="P204" s="77" t="s">
        <v>1307</v>
      </c>
    </row>
    <row r="205" spans="1:16" ht="13.5" thickBot="1" x14ac:dyDescent="0.25">
      <c r="A205" s="32" t="str">
        <f t="shared" si="18"/>
        <v> BBS 49 </v>
      </c>
      <c r="B205" s="6" t="str">
        <f t="shared" si="19"/>
        <v>I</v>
      </c>
      <c r="C205" s="32">
        <f t="shared" si="20"/>
        <v>44477.400999999998</v>
      </c>
      <c r="D205" s="53" t="str">
        <f t="shared" si="21"/>
        <v>vis</v>
      </c>
      <c r="E205" s="74">
        <f>VLOOKUP(C205,Active!C$21:E$966,3,FALSE)</f>
        <v>-9197.9919245296423</v>
      </c>
      <c r="F205" s="6" t="s">
        <v>263</v>
      </c>
      <c r="G205" s="53" t="str">
        <f t="shared" si="22"/>
        <v>44477.401</v>
      </c>
      <c r="H205" s="32">
        <f t="shared" si="23"/>
        <v>-9198</v>
      </c>
      <c r="I205" s="75" t="s">
        <v>1312</v>
      </c>
      <c r="J205" s="76" t="s">
        <v>1313</v>
      </c>
      <c r="K205" s="75">
        <v>-9198</v>
      </c>
      <c r="L205" s="75" t="s">
        <v>527</v>
      </c>
      <c r="M205" s="76" t="s">
        <v>439</v>
      </c>
      <c r="N205" s="76"/>
      <c r="O205" s="77" t="s">
        <v>761</v>
      </c>
      <c r="P205" s="77" t="s">
        <v>1307</v>
      </c>
    </row>
    <row r="206" spans="1:16" ht="13.5" thickBot="1" x14ac:dyDescent="0.25">
      <c r="A206" s="32" t="str">
        <f t="shared" si="18"/>
        <v> BBS 49 </v>
      </c>
      <c r="B206" s="6" t="str">
        <f t="shared" si="19"/>
        <v>I</v>
      </c>
      <c r="C206" s="32">
        <f t="shared" si="20"/>
        <v>44477.402000000002</v>
      </c>
      <c r="D206" s="53" t="str">
        <f t="shared" si="21"/>
        <v>vis</v>
      </c>
      <c r="E206" s="74">
        <f>VLOOKUP(C206,Active!C$21:E$966,3,FALSE)</f>
        <v>-9197.9910206669992</v>
      </c>
      <c r="F206" s="6" t="s">
        <v>263</v>
      </c>
      <c r="G206" s="53" t="str">
        <f t="shared" si="22"/>
        <v>44477.402</v>
      </c>
      <c r="H206" s="32">
        <f t="shared" si="23"/>
        <v>-9198</v>
      </c>
      <c r="I206" s="75" t="s">
        <v>1314</v>
      </c>
      <c r="J206" s="76" t="s">
        <v>1315</v>
      </c>
      <c r="K206" s="75">
        <v>-9198</v>
      </c>
      <c r="L206" s="75" t="s">
        <v>489</v>
      </c>
      <c r="M206" s="76" t="s">
        <v>439</v>
      </c>
      <c r="N206" s="76"/>
      <c r="O206" s="77" t="s">
        <v>891</v>
      </c>
      <c r="P206" s="77" t="s">
        <v>1307</v>
      </c>
    </row>
    <row r="207" spans="1:16" ht="13.5" thickBot="1" x14ac:dyDescent="0.25">
      <c r="A207" s="32" t="str">
        <f t="shared" si="18"/>
        <v> BBS 50 </v>
      </c>
      <c r="B207" s="6" t="str">
        <f t="shared" si="19"/>
        <v>I</v>
      </c>
      <c r="C207" s="32">
        <f t="shared" si="20"/>
        <v>44487.351999999999</v>
      </c>
      <c r="D207" s="53" t="str">
        <f t="shared" si="21"/>
        <v>vis</v>
      </c>
      <c r="E207" s="74">
        <f>VLOOKUP(C207,Active!C$21:E$966,3,FALSE)</f>
        <v>-9188.9975874098454</v>
      </c>
      <c r="F207" s="6" t="s">
        <v>263</v>
      </c>
      <c r="G207" s="53" t="str">
        <f t="shared" si="22"/>
        <v>44487.352</v>
      </c>
      <c r="H207" s="32">
        <f t="shared" si="23"/>
        <v>-9189</v>
      </c>
      <c r="I207" s="75" t="s">
        <v>1316</v>
      </c>
      <c r="J207" s="76" t="s">
        <v>1317</v>
      </c>
      <c r="K207" s="75">
        <v>-9189</v>
      </c>
      <c r="L207" s="75" t="s">
        <v>516</v>
      </c>
      <c r="M207" s="76" t="s">
        <v>439</v>
      </c>
      <c r="N207" s="76"/>
      <c r="O207" s="77" t="s">
        <v>878</v>
      </c>
      <c r="P207" s="77" t="s">
        <v>1318</v>
      </c>
    </row>
    <row r="208" spans="1:16" ht="13.5" thickBot="1" x14ac:dyDescent="0.25">
      <c r="A208" s="32" t="str">
        <f t="shared" si="18"/>
        <v> BBS 50 </v>
      </c>
      <c r="B208" s="6" t="str">
        <f t="shared" si="19"/>
        <v>I</v>
      </c>
      <c r="C208" s="32">
        <f t="shared" si="20"/>
        <v>44497.313999999998</v>
      </c>
      <c r="D208" s="53" t="str">
        <f t="shared" si="21"/>
        <v>vis</v>
      </c>
      <c r="E208" s="74">
        <f>VLOOKUP(C208,Active!C$21:E$966,3,FALSE)</f>
        <v>-9179.9933078010235</v>
      </c>
      <c r="F208" s="6" t="s">
        <v>263</v>
      </c>
      <c r="G208" s="53" t="str">
        <f t="shared" si="22"/>
        <v>44497.314</v>
      </c>
      <c r="H208" s="32">
        <f t="shared" si="23"/>
        <v>-9180</v>
      </c>
      <c r="I208" s="75" t="s">
        <v>1319</v>
      </c>
      <c r="J208" s="76" t="s">
        <v>1320</v>
      </c>
      <c r="K208" s="75">
        <v>-9180</v>
      </c>
      <c r="L208" s="75" t="s">
        <v>464</v>
      </c>
      <c r="M208" s="76" t="s">
        <v>439</v>
      </c>
      <c r="N208" s="76"/>
      <c r="O208" s="77" t="s">
        <v>878</v>
      </c>
      <c r="P208" s="77" t="s">
        <v>1318</v>
      </c>
    </row>
    <row r="209" spans="1:16" ht="13.5" thickBot="1" x14ac:dyDescent="0.25">
      <c r="A209" s="32" t="str">
        <f t="shared" si="18"/>
        <v> BBS 50 </v>
      </c>
      <c r="B209" s="6" t="str">
        <f t="shared" si="19"/>
        <v>I</v>
      </c>
      <c r="C209" s="32">
        <f t="shared" si="20"/>
        <v>44507.277999999998</v>
      </c>
      <c r="D209" s="53" t="str">
        <f t="shared" si="21"/>
        <v>vis</v>
      </c>
      <c r="E209" s="74">
        <f>VLOOKUP(C209,Active!C$21:E$966,3,FALSE)</f>
        <v>-9170.9872204669227</v>
      </c>
      <c r="F209" s="6" t="s">
        <v>263</v>
      </c>
      <c r="G209" s="53" t="str">
        <f t="shared" si="22"/>
        <v>44507.278</v>
      </c>
      <c r="H209" s="32">
        <f t="shared" si="23"/>
        <v>-9171</v>
      </c>
      <c r="I209" s="75" t="s">
        <v>1321</v>
      </c>
      <c r="J209" s="76" t="s">
        <v>1322</v>
      </c>
      <c r="K209" s="75">
        <v>-9171</v>
      </c>
      <c r="L209" s="75" t="s">
        <v>558</v>
      </c>
      <c r="M209" s="76" t="s">
        <v>439</v>
      </c>
      <c r="N209" s="76"/>
      <c r="O209" s="77" t="s">
        <v>891</v>
      </c>
      <c r="P209" s="77" t="s">
        <v>1318</v>
      </c>
    </row>
    <row r="210" spans="1:16" ht="13.5" thickBot="1" x14ac:dyDescent="0.25">
      <c r="A210" s="32" t="str">
        <f t="shared" si="18"/>
        <v> BBS 51 </v>
      </c>
      <c r="B210" s="6" t="str">
        <f t="shared" si="19"/>
        <v>I</v>
      </c>
      <c r="C210" s="32">
        <f t="shared" si="20"/>
        <v>44539.353000000003</v>
      </c>
      <c r="D210" s="53" t="str">
        <f t="shared" si="21"/>
        <v>vis</v>
      </c>
      <c r="E210" s="74">
        <f>VLOOKUP(C210,Active!C$21:E$966,3,FALSE)</f>
        <v>-9141.9958263238768</v>
      </c>
      <c r="F210" s="6" t="s">
        <v>263</v>
      </c>
      <c r="G210" s="53" t="str">
        <f t="shared" si="22"/>
        <v>44539.353</v>
      </c>
      <c r="H210" s="32">
        <f t="shared" si="23"/>
        <v>-9142</v>
      </c>
      <c r="I210" s="75" t="s">
        <v>1323</v>
      </c>
      <c r="J210" s="76" t="s">
        <v>1324</v>
      </c>
      <c r="K210" s="75">
        <v>-9142</v>
      </c>
      <c r="L210" s="75" t="s">
        <v>501</v>
      </c>
      <c r="M210" s="76" t="s">
        <v>439</v>
      </c>
      <c r="N210" s="76"/>
      <c r="O210" s="77" t="s">
        <v>823</v>
      </c>
      <c r="P210" s="77" t="s">
        <v>1325</v>
      </c>
    </row>
    <row r="211" spans="1:16" ht="13.5" thickBot="1" x14ac:dyDescent="0.25">
      <c r="A211" s="32" t="str">
        <f t="shared" si="18"/>
        <v> BBS 51 </v>
      </c>
      <c r="B211" s="6" t="str">
        <f t="shared" si="19"/>
        <v>I</v>
      </c>
      <c r="C211" s="32">
        <f t="shared" si="20"/>
        <v>44569.226999999999</v>
      </c>
      <c r="D211" s="53" t="str">
        <f t="shared" si="21"/>
        <v>vis</v>
      </c>
      <c r="E211" s="74">
        <f>VLOOKUP(C211,Active!C$21:E$966,3,FALSE)</f>
        <v>-9114.9938338490792</v>
      </c>
      <c r="F211" s="6" t="s">
        <v>263</v>
      </c>
      <c r="G211" s="53" t="str">
        <f t="shared" si="22"/>
        <v>44569.227</v>
      </c>
      <c r="H211" s="32">
        <f t="shared" si="23"/>
        <v>-9115</v>
      </c>
      <c r="I211" s="75" t="s">
        <v>1326</v>
      </c>
      <c r="J211" s="76" t="s">
        <v>1327</v>
      </c>
      <c r="K211" s="75">
        <v>-9115</v>
      </c>
      <c r="L211" s="75" t="s">
        <v>464</v>
      </c>
      <c r="M211" s="76" t="s">
        <v>439</v>
      </c>
      <c r="N211" s="76"/>
      <c r="O211" s="77" t="s">
        <v>878</v>
      </c>
      <c r="P211" s="77" t="s">
        <v>1325</v>
      </c>
    </row>
    <row r="212" spans="1:16" ht="13.5" thickBot="1" x14ac:dyDescent="0.25">
      <c r="A212" s="32" t="str">
        <f t="shared" si="18"/>
        <v> AOEB 1 </v>
      </c>
      <c r="B212" s="6" t="str">
        <f t="shared" si="19"/>
        <v>I</v>
      </c>
      <c r="C212" s="32">
        <f t="shared" si="20"/>
        <v>44762.841</v>
      </c>
      <c r="D212" s="53" t="str">
        <f t="shared" si="21"/>
        <v>vis</v>
      </c>
      <c r="E212" s="74">
        <f>VLOOKUP(C212,Active!C$21:E$966,3,FALSE)</f>
        <v>-8939.9933728791311</v>
      </c>
      <c r="F212" s="6" t="s">
        <v>263</v>
      </c>
      <c r="G212" s="53" t="str">
        <f t="shared" si="22"/>
        <v>44762.841</v>
      </c>
      <c r="H212" s="32">
        <f t="shared" si="23"/>
        <v>-8940</v>
      </c>
      <c r="I212" s="75" t="s">
        <v>1328</v>
      </c>
      <c r="J212" s="76" t="s">
        <v>1329</v>
      </c>
      <c r="K212" s="75">
        <v>-8940</v>
      </c>
      <c r="L212" s="75" t="s">
        <v>464</v>
      </c>
      <c r="M212" s="76" t="s">
        <v>439</v>
      </c>
      <c r="N212" s="76"/>
      <c r="O212" s="77" t="s">
        <v>733</v>
      </c>
      <c r="P212" s="77" t="s">
        <v>1176</v>
      </c>
    </row>
    <row r="213" spans="1:16" ht="13.5" thickBot="1" x14ac:dyDescent="0.25">
      <c r="A213" s="32" t="str">
        <f t="shared" si="18"/>
        <v> BBS 55 </v>
      </c>
      <c r="B213" s="6" t="str">
        <f t="shared" si="19"/>
        <v>I</v>
      </c>
      <c r="C213" s="32">
        <f t="shared" si="20"/>
        <v>44779.438000000002</v>
      </c>
      <c r="D213" s="53" t="str">
        <f t="shared" si="21"/>
        <v>vis</v>
      </c>
      <c r="E213" s="74">
        <f>VLOOKUP(C213,Active!C$21:E$966,3,FALSE)</f>
        <v>-8924.9919646611397</v>
      </c>
      <c r="F213" s="6" t="s">
        <v>263</v>
      </c>
      <c r="G213" s="53" t="str">
        <f t="shared" si="22"/>
        <v>44779.438</v>
      </c>
      <c r="H213" s="32">
        <f t="shared" si="23"/>
        <v>-8925</v>
      </c>
      <c r="I213" s="75" t="s">
        <v>1330</v>
      </c>
      <c r="J213" s="76" t="s">
        <v>1331</v>
      </c>
      <c r="K213" s="75">
        <v>-8925</v>
      </c>
      <c r="L213" s="75" t="s">
        <v>527</v>
      </c>
      <c r="M213" s="76" t="s">
        <v>439</v>
      </c>
      <c r="N213" s="76"/>
      <c r="O213" s="77" t="s">
        <v>761</v>
      </c>
      <c r="P213" s="77" t="s">
        <v>1332</v>
      </c>
    </row>
    <row r="214" spans="1:16" ht="13.5" thickBot="1" x14ac:dyDescent="0.25">
      <c r="A214" s="32" t="str">
        <f t="shared" si="18"/>
        <v> AOEB 1 </v>
      </c>
      <c r="B214" s="6" t="str">
        <f t="shared" si="19"/>
        <v>I</v>
      </c>
      <c r="C214" s="32">
        <f t="shared" si="20"/>
        <v>44782.762999999999</v>
      </c>
      <c r="D214" s="53" t="str">
        <f t="shared" si="21"/>
        <v>vis</v>
      </c>
      <c r="E214" s="74">
        <f>VLOOKUP(C214,Active!C$21:E$966,3,FALSE)</f>
        <v>-8921.9866213867663</v>
      </c>
      <c r="F214" s="6" t="s">
        <v>263</v>
      </c>
      <c r="G214" s="53" t="str">
        <f t="shared" si="22"/>
        <v>44782.763</v>
      </c>
      <c r="H214" s="32">
        <f t="shared" si="23"/>
        <v>-8922</v>
      </c>
      <c r="I214" s="75" t="s">
        <v>1333</v>
      </c>
      <c r="J214" s="76" t="s">
        <v>1334</v>
      </c>
      <c r="K214" s="75">
        <v>-8922</v>
      </c>
      <c r="L214" s="75" t="s">
        <v>507</v>
      </c>
      <c r="M214" s="76" t="s">
        <v>439</v>
      </c>
      <c r="N214" s="76"/>
      <c r="O214" s="77" t="s">
        <v>733</v>
      </c>
      <c r="P214" s="77" t="s">
        <v>1176</v>
      </c>
    </row>
    <row r="215" spans="1:16" ht="13.5" thickBot="1" x14ac:dyDescent="0.25">
      <c r="A215" s="32" t="str">
        <f t="shared" si="18"/>
        <v> AOEB 1 </v>
      </c>
      <c r="B215" s="6" t="str">
        <f t="shared" si="19"/>
        <v>I</v>
      </c>
      <c r="C215" s="32">
        <f t="shared" si="20"/>
        <v>44783.866999999998</v>
      </c>
      <c r="D215" s="53" t="str">
        <f t="shared" si="21"/>
        <v>vis</v>
      </c>
      <c r="E215" s="74">
        <f>VLOOKUP(C215,Active!C$21:E$966,3,FALSE)</f>
        <v>-8920.9887570334085</v>
      </c>
      <c r="F215" s="6" t="s">
        <v>263</v>
      </c>
      <c r="G215" s="53" t="str">
        <f t="shared" si="22"/>
        <v>44783.867</v>
      </c>
      <c r="H215" s="32">
        <f t="shared" si="23"/>
        <v>-8921</v>
      </c>
      <c r="I215" s="75" t="s">
        <v>1335</v>
      </c>
      <c r="J215" s="76" t="s">
        <v>1336</v>
      </c>
      <c r="K215" s="75">
        <v>-8921</v>
      </c>
      <c r="L215" s="75" t="s">
        <v>504</v>
      </c>
      <c r="M215" s="76" t="s">
        <v>439</v>
      </c>
      <c r="N215" s="76"/>
      <c r="O215" s="77" t="s">
        <v>1337</v>
      </c>
      <c r="P215" s="77" t="s">
        <v>1176</v>
      </c>
    </row>
    <row r="216" spans="1:16" ht="13.5" thickBot="1" x14ac:dyDescent="0.25">
      <c r="A216" s="32" t="str">
        <f t="shared" si="18"/>
        <v> AOEB 1 </v>
      </c>
      <c r="B216" s="6" t="str">
        <f t="shared" si="19"/>
        <v>I</v>
      </c>
      <c r="C216" s="32">
        <f t="shared" si="20"/>
        <v>44792.724000000002</v>
      </c>
      <c r="D216" s="53" t="str">
        <f t="shared" si="21"/>
        <v>vis</v>
      </c>
      <c r="E216" s="74">
        <f>VLOOKUP(C216,Active!C$21:E$966,3,FALSE)</f>
        <v>-8912.9832456405784</v>
      </c>
      <c r="F216" s="6" t="s">
        <v>263</v>
      </c>
      <c r="G216" s="53" t="str">
        <f t="shared" si="22"/>
        <v>44792.724</v>
      </c>
      <c r="H216" s="32">
        <f t="shared" si="23"/>
        <v>-8913</v>
      </c>
      <c r="I216" s="75" t="s">
        <v>1338</v>
      </c>
      <c r="J216" s="76" t="s">
        <v>1339</v>
      </c>
      <c r="K216" s="75">
        <v>-8913</v>
      </c>
      <c r="L216" s="75" t="s">
        <v>867</v>
      </c>
      <c r="M216" s="76" t="s">
        <v>439</v>
      </c>
      <c r="N216" s="76"/>
      <c r="O216" s="77" t="s">
        <v>1193</v>
      </c>
      <c r="P216" s="77" t="s">
        <v>1176</v>
      </c>
    </row>
    <row r="217" spans="1:16" ht="13.5" thickBot="1" x14ac:dyDescent="0.25">
      <c r="A217" s="32" t="str">
        <f t="shared" si="18"/>
        <v> BBS 56 </v>
      </c>
      <c r="B217" s="6" t="str">
        <f t="shared" si="19"/>
        <v>I</v>
      </c>
      <c r="C217" s="32">
        <f t="shared" si="20"/>
        <v>44841.396000000001</v>
      </c>
      <c r="D217" s="53" t="str">
        <f t="shared" si="21"/>
        <v>vis</v>
      </c>
      <c r="E217" s="74">
        <f>VLOOKUP(C217,Active!C$21:E$966,3,FALSE)</f>
        <v>-8868.9904432795465</v>
      </c>
      <c r="F217" s="6" t="s">
        <v>263</v>
      </c>
      <c r="G217" s="53" t="str">
        <f t="shared" si="22"/>
        <v>44841.396</v>
      </c>
      <c r="H217" s="32">
        <f t="shared" si="23"/>
        <v>-8869</v>
      </c>
      <c r="I217" s="75" t="s">
        <v>1370</v>
      </c>
      <c r="J217" s="76" t="s">
        <v>1371</v>
      </c>
      <c r="K217" s="75">
        <v>-8869</v>
      </c>
      <c r="L217" s="75" t="s">
        <v>580</v>
      </c>
      <c r="M217" s="76" t="s">
        <v>439</v>
      </c>
      <c r="N217" s="76"/>
      <c r="O217" s="77" t="s">
        <v>891</v>
      </c>
      <c r="P217" s="77" t="s">
        <v>1372</v>
      </c>
    </row>
    <row r="218" spans="1:16" ht="13.5" thickBot="1" x14ac:dyDescent="0.25">
      <c r="A218" s="32" t="str">
        <f t="shared" si="18"/>
        <v> AOEB 1 </v>
      </c>
      <c r="B218" s="6" t="str">
        <f t="shared" si="19"/>
        <v>I</v>
      </c>
      <c r="C218" s="32">
        <f t="shared" si="20"/>
        <v>44845.817999999999</v>
      </c>
      <c r="D218" s="53" t="str">
        <f t="shared" si="21"/>
        <v>vis</v>
      </c>
      <c r="E218" s="74">
        <f>VLOOKUP(C218,Active!C$21:E$966,3,FALSE)</f>
        <v>-8864.9935626902879</v>
      </c>
      <c r="F218" s="6" t="s">
        <v>263</v>
      </c>
      <c r="G218" s="53" t="str">
        <f t="shared" si="22"/>
        <v>44845.818</v>
      </c>
      <c r="H218" s="32">
        <f t="shared" si="23"/>
        <v>-8865</v>
      </c>
      <c r="I218" s="75" t="s">
        <v>1373</v>
      </c>
      <c r="J218" s="76" t="s">
        <v>1374</v>
      </c>
      <c r="K218" s="75">
        <v>-8865</v>
      </c>
      <c r="L218" s="75" t="s">
        <v>464</v>
      </c>
      <c r="M218" s="76" t="s">
        <v>439</v>
      </c>
      <c r="N218" s="76"/>
      <c r="O218" s="77" t="s">
        <v>1170</v>
      </c>
      <c r="P218" s="77" t="s">
        <v>1176</v>
      </c>
    </row>
    <row r="219" spans="1:16" ht="13.5" thickBot="1" x14ac:dyDescent="0.25">
      <c r="A219" s="32" t="str">
        <f t="shared" si="18"/>
        <v> AOEB 1 </v>
      </c>
      <c r="B219" s="6" t="str">
        <f t="shared" si="19"/>
        <v>I</v>
      </c>
      <c r="C219" s="32">
        <f t="shared" si="20"/>
        <v>44854.663999999997</v>
      </c>
      <c r="D219" s="53" t="str">
        <f t="shared" si="21"/>
        <v>vis</v>
      </c>
      <c r="E219" s="74">
        <f>VLOOKUP(C219,Active!C$21:E$966,3,FALSE)</f>
        <v>-8856.99799378649</v>
      </c>
      <c r="F219" s="6" t="s">
        <v>263</v>
      </c>
      <c r="G219" s="53" t="str">
        <f t="shared" si="22"/>
        <v>44854.664</v>
      </c>
      <c r="H219" s="32">
        <f t="shared" si="23"/>
        <v>-8857</v>
      </c>
      <c r="I219" s="75" t="s">
        <v>1375</v>
      </c>
      <c r="J219" s="76" t="s">
        <v>1376</v>
      </c>
      <c r="K219" s="75">
        <v>-8857</v>
      </c>
      <c r="L219" s="75" t="s">
        <v>570</v>
      </c>
      <c r="M219" s="76" t="s">
        <v>439</v>
      </c>
      <c r="N219" s="76"/>
      <c r="O219" s="77" t="s">
        <v>788</v>
      </c>
      <c r="P219" s="77" t="s">
        <v>1176</v>
      </c>
    </row>
    <row r="220" spans="1:16" ht="13.5" thickBot="1" x14ac:dyDescent="0.25">
      <c r="A220" s="32" t="str">
        <f t="shared" si="18"/>
        <v> AOEB 1 </v>
      </c>
      <c r="B220" s="6" t="str">
        <f t="shared" si="19"/>
        <v>I</v>
      </c>
      <c r="C220" s="32">
        <f t="shared" si="20"/>
        <v>44875.692000000003</v>
      </c>
      <c r="D220" s="53" t="str">
        <f t="shared" si="21"/>
        <v>vis</v>
      </c>
      <c r="E220" s="74">
        <f>VLOOKUP(C220,Active!C$21:E$966,3,FALSE)</f>
        <v>-8837.9915702154831</v>
      </c>
      <c r="F220" s="6" t="s">
        <v>263</v>
      </c>
      <c r="G220" s="53" t="str">
        <f t="shared" si="22"/>
        <v>44875.692</v>
      </c>
      <c r="H220" s="32">
        <f t="shared" si="23"/>
        <v>-8838</v>
      </c>
      <c r="I220" s="75" t="s">
        <v>1377</v>
      </c>
      <c r="J220" s="76" t="s">
        <v>1378</v>
      </c>
      <c r="K220" s="75">
        <v>-8838</v>
      </c>
      <c r="L220" s="75" t="s">
        <v>527</v>
      </c>
      <c r="M220" s="76" t="s">
        <v>439</v>
      </c>
      <c r="N220" s="76"/>
      <c r="O220" s="77" t="s">
        <v>1170</v>
      </c>
      <c r="P220" s="77" t="s">
        <v>1176</v>
      </c>
    </row>
    <row r="221" spans="1:16" ht="13.5" thickBot="1" x14ac:dyDescent="0.25">
      <c r="A221" s="32" t="str">
        <f t="shared" si="18"/>
        <v> BBS 57 </v>
      </c>
      <c r="B221" s="6" t="str">
        <f t="shared" si="19"/>
        <v>I</v>
      </c>
      <c r="C221" s="32">
        <f t="shared" si="20"/>
        <v>44913.305</v>
      </c>
      <c r="D221" s="53" t="str">
        <f t="shared" si="21"/>
        <v>vis</v>
      </c>
      <c r="E221" s="74">
        <f>VLOOKUP(C221,Active!C$21:E$966,3,FALSE)</f>
        <v>-8803.9945847781582</v>
      </c>
      <c r="F221" s="6" t="s">
        <v>263</v>
      </c>
      <c r="G221" s="53" t="str">
        <f t="shared" si="22"/>
        <v>44913.305</v>
      </c>
      <c r="H221" s="32">
        <f t="shared" si="23"/>
        <v>-8804</v>
      </c>
      <c r="I221" s="75" t="s">
        <v>1379</v>
      </c>
      <c r="J221" s="76" t="s">
        <v>1380</v>
      </c>
      <c r="K221" s="75">
        <v>-8804</v>
      </c>
      <c r="L221" s="75" t="s">
        <v>534</v>
      </c>
      <c r="M221" s="76" t="s">
        <v>439</v>
      </c>
      <c r="N221" s="76"/>
      <c r="O221" s="77" t="s">
        <v>891</v>
      </c>
      <c r="P221" s="77" t="s">
        <v>1381</v>
      </c>
    </row>
    <row r="222" spans="1:16" ht="13.5" thickBot="1" x14ac:dyDescent="0.25">
      <c r="A222" s="32" t="str">
        <f t="shared" si="18"/>
        <v> BBS 60 </v>
      </c>
      <c r="B222" s="6" t="str">
        <f t="shared" si="19"/>
        <v>I</v>
      </c>
      <c r="C222" s="32">
        <f t="shared" si="20"/>
        <v>45092.540999999997</v>
      </c>
      <c r="D222" s="53" t="str">
        <f t="shared" si="21"/>
        <v>vis</v>
      </c>
      <c r="E222" s="74">
        <f>VLOOKUP(C222,Active!C$21:E$966,3,FALSE)</f>
        <v>-8641.9898608304647</v>
      </c>
      <c r="F222" s="6" t="s">
        <v>263</v>
      </c>
      <c r="G222" s="53" t="str">
        <f t="shared" si="22"/>
        <v>45092.541</v>
      </c>
      <c r="H222" s="32">
        <f t="shared" si="23"/>
        <v>-8642</v>
      </c>
      <c r="I222" s="75" t="s">
        <v>1382</v>
      </c>
      <c r="J222" s="76" t="s">
        <v>1383</v>
      </c>
      <c r="K222" s="75">
        <v>-8642</v>
      </c>
      <c r="L222" s="75" t="s">
        <v>580</v>
      </c>
      <c r="M222" s="76" t="s">
        <v>439</v>
      </c>
      <c r="N222" s="76"/>
      <c r="O222" s="77" t="s">
        <v>761</v>
      </c>
      <c r="P222" s="77" t="s">
        <v>1384</v>
      </c>
    </row>
    <row r="223" spans="1:16" ht="13.5" thickBot="1" x14ac:dyDescent="0.25">
      <c r="A223" s="32" t="str">
        <f t="shared" si="18"/>
        <v> BBS 60 </v>
      </c>
      <c r="B223" s="6" t="str">
        <f t="shared" si="19"/>
        <v>I</v>
      </c>
      <c r="C223" s="32">
        <f t="shared" si="20"/>
        <v>45112.451000000001</v>
      </c>
      <c r="D223" s="53" t="str">
        <f t="shared" si="21"/>
        <v>vis</v>
      </c>
      <c r="E223" s="74">
        <f>VLOOKUP(C223,Active!C$21:E$966,3,FALSE)</f>
        <v>-8623.9939556897607</v>
      </c>
      <c r="F223" s="6" t="s">
        <v>263</v>
      </c>
      <c r="G223" s="53" t="str">
        <f t="shared" si="22"/>
        <v>45112.451</v>
      </c>
      <c r="H223" s="32">
        <f t="shared" si="23"/>
        <v>-8624</v>
      </c>
      <c r="I223" s="75" t="s">
        <v>1385</v>
      </c>
      <c r="J223" s="76" t="s">
        <v>1386</v>
      </c>
      <c r="K223" s="75">
        <v>-8624</v>
      </c>
      <c r="L223" s="75" t="s">
        <v>464</v>
      </c>
      <c r="M223" s="76" t="s">
        <v>439</v>
      </c>
      <c r="N223" s="76"/>
      <c r="O223" s="77" t="s">
        <v>1387</v>
      </c>
      <c r="P223" s="77" t="s">
        <v>1384</v>
      </c>
    </row>
    <row r="224" spans="1:16" ht="13.5" thickBot="1" x14ac:dyDescent="0.25">
      <c r="A224" s="32" t="str">
        <f t="shared" si="18"/>
        <v> BBS 61 </v>
      </c>
      <c r="B224" s="6" t="str">
        <f t="shared" si="19"/>
        <v>I</v>
      </c>
      <c r="C224" s="32">
        <f t="shared" si="20"/>
        <v>45112.455999999998</v>
      </c>
      <c r="D224" s="53" t="str">
        <f t="shared" si="21"/>
        <v>vis</v>
      </c>
      <c r="E224" s="74">
        <f>VLOOKUP(C224,Active!C$21:E$966,3,FALSE)</f>
        <v>-8623.9894363765688</v>
      </c>
      <c r="F224" s="6" t="s">
        <v>263</v>
      </c>
      <c r="G224" s="53" t="str">
        <f t="shared" si="22"/>
        <v>45112.456</v>
      </c>
      <c r="H224" s="32">
        <f t="shared" si="23"/>
        <v>-8624</v>
      </c>
      <c r="I224" s="75" t="s">
        <v>1388</v>
      </c>
      <c r="J224" s="76" t="s">
        <v>1389</v>
      </c>
      <c r="K224" s="75">
        <v>-8624</v>
      </c>
      <c r="L224" s="75" t="s">
        <v>504</v>
      </c>
      <c r="M224" s="76" t="s">
        <v>439</v>
      </c>
      <c r="N224" s="76"/>
      <c r="O224" s="77" t="s">
        <v>1390</v>
      </c>
      <c r="P224" s="77" t="s">
        <v>1391</v>
      </c>
    </row>
    <row r="225" spans="1:16" ht="13.5" thickBot="1" x14ac:dyDescent="0.25">
      <c r="A225" s="32" t="str">
        <f t="shared" si="18"/>
        <v> BBS 61 </v>
      </c>
      <c r="B225" s="6" t="str">
        <f t="shared" si="19"/>
        <v>I</v>
      </c>
      <c r="C225" s="32">
        <f t="shared" si="20"/>
        <v>45163.345999999998</v>
      </c>
      <c r="D225" s="53" t="str">
        <f t="shared" si="21"/>
        <v>vis</v>
      </c>
      <c r="E225" s="74">
        <f>VLOOKUP(C225,Active!C$21:E$966,3,FALSE)</f>
        <v>-8577.9918666824324</v>
      </c>
      <c r="F225" s="6" t="s">
        <v>263</v>
      </c>
      <c r="G225" s="53" t="str">
        <f t="shared" si="22"/>
        <v>45163.346</v>
      </c>
      <c r="H225" s="32">
        <f t="shared" si="23"/>
        <v>-8578</v>
      </c>
      <c r="I225" s="75" t="s">
        <v>1392</v>
      </c>
      <c r="J225" s="76" t="s">
        <v>1393</v>
      </c>
      <c r="K225" s="75">
        <v>-8578</v>
      </c>
      <c r="L225" s="75" t="s">
        <v>527</v>
      </c>
      <c r="M225" s="76" t="s">
        <v>439</v>
      </c>
      <c r="N225" s="76"/>
      <c r="O225" s="77" t="s">
        <v>1387</v>
      </c>
      <c r="P225" s="77" t="s">
        <v>1391</v>
      </c>
    </row>
    <row r="226" spans="1:16" ht="13.5" thickBot="1" x14ac:dyDescent="0.25">
      <c r="A226" s="32" t="str">
        <f t="shared" si="18"/>
        <v> BRNO 26 </v>
      </c>
      <c r="B226" s="6" t="str">
        <f t="shared" si="19"/>
        <v>I</v>
      </c>
      <c r="C226" s="32">
        <f t="shared" si="20"/>
        <v>45164.455999999998</v>
      </c>
      <c r="D226" s="53" t="str">
        <f t="shared" si="21"/>
        <v>vis</v>
      </c>
      <c r="E226" s="74">
        <f>VLOOKUP(C226,Active!C$21:E$966,3,FALSE)</f>
        <v>-8576.9885791532415</v>
      </c>
      <c r="F226" s="6" t="s">
        <v>263</v>
      </c>
      <c r="G226" s="53" t="str">
        <f t="shared" si="22"/>
        <v>45164.456</v>
      </c>
      <c r="H226" s="32">
        <f t="shared" si="23"/>
        <v>-8577</v>
      </c>
      <c r="I226" s="75" t="s">
        <v>1394</v>
      </c>
      <c r="J226" s="76" t="s">
        <v>1395</v>
      </c>
      <c r="K226" s="75">
        <v>-8577</v>
      </c>
      <c r="L226" s="75" t="s">
        <v>606</v>
      </c>
      <c r="M226" s="76" t="s">
        <v>428</v>
      </c>
      <c r="N226" s="76"/>
      <c r="O226" s="77" t="s">
        <v>707</v>
      </c>
      <c r="P226" s="77" t="s">
        <v>1396</v>
      </c>
    </row>
    <row r="227" spans="1:16" ht="13.5" thickBot="1" x14ac:dyDescent="0.25">
      <c r="A227" s="32" t="str">
        <f t="shared" si="18"/>
        <v> BBS 61 </v>
      </c>
      <c r="B227" s="6" t="str">
        <f t="shared" si="19"/>
        <v>I</v>
      </c>
      <c r="C227" s="32">
        <f t="shared" si="20"/>
        <v>45165.550999999999</v>
      </c>
      <c r="D227" s="53" t="str">
        <f t="shared" si="21"/>
        <v>vis</v>
      </c>
      <c r="E227" s="74">
        <f>VLOOKUP(C227,Active!C$21:E$966,3,FALSE)</f>
        <v>-8575.9988495636353</v>
      </c>
      <c r="F227" s="6" t="s">
        <v>263</v>
      </c>
      <c r="G227" s="53" t="str">
        <f t="shared" si="22"/>
        <v>45165.551</v>
      </c>
      <c r="H227" s="32">
        <f t="shared" si="23"/>
        <v>-8576</v>
      </c>
      <c r="I227" s="75" t="s">
        <v>1397</v>
      </c>
      <c r="J227" s="76" t="s">
        <v>1398</v>
      </c>
      <c r="K227" s="75">
        <v>-8576</v>
      </c>
      <c r="L227" s="75" t="s">
        <v>479</v>
      </c>
      <c r="M227" s="76" t="s">
        <v>439</v>
      </c>
      <c r="N227" s="76"/>
      <c r="O227" s="77" t="s">
        <v>878</v>
      </c>
      <c r="P227" s="77" t="s">
        <v>1391</v>
      </c>
    </row>
    <row r="228" spans="1:16" ht="13.5" thickBot="1" x14ac:dyDescent="0.25">
      <c r="A228" s="32" t="str">
        <f t="shared" si="18"/>
        <v> AOEB 1 </v>
      </c>
      <c r="B228" s="6" t="str">
        <f t="shared" si="19"/>
        <v>I</v>
      </c>
      <c r="C228" s="32">
        <f t="shared" si="20"/>
        <v>45198.752999999997</v>
      </c>
      <c r="D228" s="53" t="str">
        <f t="shared" si="21"/>
        <v>vis</v>
      </c>
      <c r="E228" s="74">
        <f>VLOOKUP(C228,Active!C$21:E$966,3,FALSE)</f>
        <v>-8545.9888022265422</v>
      </c>
      <c r="F228" s="6" t="s">
        <v>263</v>
      </c>
      <c r="G228" s="53" t="str">
        <f t="shared" si="22"/>
        <v>45198.753</v>
      </c>
      <c r="H228" s="32">
        <f t="shared" si="23"/>
        <v>-8546</v>
      </c>
      <c r="I228" s="75" t="s">
        <v>1399</v>
      </c>
      <c r="J228" s="76" t="s">
        <v>1400</v>
      </c>
      <c r="K228" s="75">
        <v>-8546</v>
      </c>
      <c r="L228" s="75" t="s">
        <v>504</v>
      </c>
      <c r="M228" s="76" t="s">
        <v>439</v>
      </c>
      <c r="N228" s="76"/>
      <c r="O228" s="77" t="s">
        <v>733</v>
      </c>
      <c r="P228" s="77" t="s">
        <v>1176</v>
      </c>
    </row>
    <row r="229" spans="1:16" ht="13.5" thickBot="1" x14ac:dyDescent="0.25">
      <c r="A229" s="32" t="str">
        <f t="shared" si="18"/>
        <v> BBS 62 </v>
      </c>
      <c r="B229" s="6" t="str">
        <f t="shared" si="19"/>
        <v>I</v>
      </c>
      <c r="C229" s="32">
        <f t="shared" si="20"/>
        <v>45216.45</v>
      </c>
      <c r="D229" s="53" t="str">
        <f t="shared" si="21"/>
        <v>vis</v>
      </c>
      <c r="E229" s="74">
        <f>VLOOKUP(C229,Active!C$21:E$966,3,FALSE)</f>
        <v>-8529.9931451057491</v>
      </c>
      <c r="F229" s="6" t="s">
        <v>263</v>
      </c>
      <c r="G229" s="53" t="str">
        <f t="shared" si="22"/>
        <v>45216.450</v>
      </c>
      <c r="H229" s="32">
        <f t="shared" si="23"/>
        <v>-8530</v>
      </c>
      <c r="I229" s="75" t="s">
        <v>1401</v>
      </c>
      <c r="J229" s="76" t="s">
        <v>1402</v>
      </c>
      <c r="K229" s="75">
        <v>-8530</v>
      </c>
      <c r="L229" s="75" t="s">
        <v>472</v>
      </c>
      <c r="M229" s="76" t="s">
        <v>439</v>
      </c>
      <c r="N229" s="76"/>
      <c r="O229" s="77" t="s">
        <v>891</v>
      </c>
      <c r="P229" s="77" t="s">
        <v>1403</v>
      </c>
    </row>
    <row r="230" spans="1:16" ht="13.5" thickBot="1" x14ac:dyDescent="0.25">
      <c r="A230" s="32" t="str">
        <f t="shared" si="18"/>
        <v> BBS 62 </v>
      </c>
      <c r="B230" s="6" t="str">
        <f t="shared" si="19"/>
        <v>I</v>
      </c>
      <c r="C230" s="32">
        <f t="shared" si="20"/>
        <v>45225.300999999999</v>
      </c>
      <c r="D230" s="53" t="str">
        <f t="shared" si="21"/>
        <v>vis</v>
      </c>
      <c r="E230" s="74">
        <f>VLOOKUP(C230,Active!C$21:E$966,3,FALSE)</f>
        <v>-8521.9930568887539</v>
      </c>
      <c r="F230" s="6" t="s">
        <v>263</v>
      </c>
      <c r="G230" s="53" t="str">
        <f t="shared" si="22"/>
        <v>45225.301</v>
      </c>
      <c r="H230" s="32">
        <f t="shared" si="23"/>
        <v>-8522</v>
      </c>
      <c r="I230" s="75" t="s">
        <v>1404</v>
      </c>
      <c r="J230" s="76" t="s">
        <v>1405</v>
      </c>
      <c r="K230" s="75">
        <v>-8522</v>
      </c>
      <c r="L230" s="75" t="s">
        <v>472</v>
      </c>
      <c r="M230" s="76" t="s">
        <v>439</v>
      </c>
      <c r="N230" s="76"/>
      <c r="O230" s="77" t="s">
        <v>891</v>
      </c>
      <c r="P230" s="77" t="s">
        <v>1403</v>
      </c>
    </row>
    <row r="231" spans="1:16" ht="13.5" thickBot="1" x14ac:dyDescent="0.25">
      <c r="A231" s="32" t="str">
        <f t="shared" si="18"/>
        <v>BAVM 38 </v>
      </c>
      <c r="B231" s="6" t="str">
        <f t="shared" si="19"/>
        <v>I</v>
      </c>
      <c r="C231" s="32">
        <f t="shared" si="20"/>
        <v>45539.512999999999</v>
      </c>
      <c r="D231" s="53" t="str">
        <f t="shared" si="21"/>
        <v>vis</v>
      </c>
      <c r="E231" s="74">
        <f>VLOOKUP(C231,Active!C$21:E$966,3,FALSE)</f>
        <v>-8237.9885693915257</v>
      </c>
      <c r="F231" s="6" t="s">
        <v>263</v>
      </c>
      <c r="G231" s="53" t="str">
        <f t="shared" si="22"/>
        <v>45539.513</v>
      </c>
      <c r="H231" s="32">
        <f t="shared" si="23"/>
        <v>-8238</v>
      </c>
      <c r="I231" s="75" t="s">
        <v>1406</v>
      </c>
      <c r="J231" s="76" t="s">
        <v>1407</v>
      </c>
      <c r="K231" s="75">
        <v>-8238</v>
      </c>
      <c r="L231" s="75" t="s">
        <v>606</v>
      </c>
      <c r="M231" s="76" t="s">
        <v>439</v>
      </c>
      <c r="N231" s="76"/>
      <c r="O231" s="77" t="s">
        <v>692</v>
      </c>
      <c r="P231" s="78" t="s">
        <v>1408</v>
      </c>
    </row>
    <row r="232" spans="1:16" ht="13.5" thickBot="1" x14ac:dyDescent="0.25">
      <c r="A232" s="32" t="str">
        <f t="shared" si="18"/>
        <v> BBS 68 </v>
      </c>
      <c r="B232" s="6" t="str">
        <f t="shared" si="19"/>
        <v>I</v>
      </c>
      <c r="C232" s="32">
        <f t="shared" si="20"/>
        <v>45590.392999999996</v>
      </c>
      <c r="D232" s="53" t="str">
        <f t="shared" si="21"/>
        <v>vis</v>
      </c>
      <c r="E232" s="74">
        <f>VLOOKUP(C232,Active!C$21:E$966,3,FALSE)</f>
        <v>-8192.0000383237802</v>
      </c>
      <c r="F232" s="6" t="s">
        <v>263</v>
      </c>
      <c r="G232" s="53" t="str">
        <f t="shared" si="22"/>
        <v>45590.393</v>
      </c>
      <c r="H232" s="32">
        <f t="shared" si="23"/>
        <v>-8192</v>
      </c>
      <c r="I232" s="75" t="s">
        <v>1409</v>
      </c>
      <c r="J232" s="76" t="s">
        <v>1410</v>
      </c>
      <c r="K232" s="75">
        <v>-8192</v>
      </c>
      <c r="L232" s="75" t="s">
        <v>476</v>
      </c>
      <c r="M232" s="76" t="s">
        <v>439</v>
      </c>
      <c r="N232" s="76"/>
      <c r="O232" s="77" t="s">
        <v>1411</v>
      </c>
      <c r="P232" s="77" t="s">
        <v>1412</v>
      </c>
    </row>
    <row r="233" spans="1:16" ht="13.5" thickBot="1" x14ac:dyDescent="0.25">
      <c r="A233" s="32" t="str">
        <f t="shared" si="18"/>
        <v> BBS 68 </v>
      </c>
      <c r="B233" s="6" t="str">
        <f t="shared" si="19"/>
        <v>I</v>
      </c>
      <c r="C233" s="32">
        <f t="shared" si="20"/>
        <v>45590.406000000003</v>
      </c>
      <c r="D233" s="53" t="str">
        <f t="shared" si="21"/>
        <v>vis</v>
      </c>
      <c r="E233" s="74">
        <f>VLOOKUP(C233,Active!C$21:E$966,3,FALSE)</f>
        <v>-8191.9882881094682</v>
      </c>
      <c r="F233" s="6" t="s">
        <v>263</v>
      </c>
      <c r="G233" s="53" t="str">
        <f t="shared" si="22"/>
        <v>45590.406</v>
      </c>
      <c r="H233" s="32">
        <f t="shared" si="23"/>
        <v>-8192</v>
      </c>
      <c r="I233" s="75" t="s">
        <v>1413</v>
      </c>
      <c r="J233" s="76" t="s">
        <v>1414</v>
      </c>
      <c r="K233" s="75">
        <v>-8192</v>
      </c>
      <c r="L233" s="75" t="s">
        <v>606</v>
      </c>
      <c r="M233" s="76" t="s">
        <v>439</v>
      </c>
      <c r="N233" s="76"/>
      <c r="O233" s="77" t="s">
        <v>1415</v>
      </c>
      <c r="P233" s="77" t="s">
        <v>1412</v>
      </c>
    </row>
    <row r="234" spans="1:16" ht="13.5" thickBot="1" x14ac:dyDescent="0.25">
      <c r="A234" s="32" t="str">
        <f t="shared" si="18"/>
        <v> BBS 69 </v>
      </c>
      <c r="B234" s="6" t="str">
        <f t="shared" si="19"/>
        <v>I</v>
      </c>
      <c r="C234" s="32">
        <f t="shared" si="20"/>
        <v>45611.423000000003</v>
      </c>
      <c r="D234" s="53" t="str">
        <f t="shared" si="21"/>
        <v>vis</v>
      </c>
      <c r="E234" s="74">
        <f>VLOOKUP(C234,Active!C$21:E$966,3,FALSE)</f>
        <v>-8172.9918070274944</v>
      </c>
      <c r="F234" s="6" t="s">
        <v>263</v>
      </c>
      <c r="G234" s="53" t="str">
        <f t="shared" si="22"/>
        <v>45611.423</v>
      </c>
      <c r="H234" s="32">
        <f t="shared" si="23"/>
        <v>-8173</v>
      </c>
      <c r="I234" s="75" t="s">
        <v>1416</v>
      </c>
      <c r="J234" s="76" t="s">
        <v>1417</v>
      </c>
      <c r="K234" s="75">
        <v>-8173</v>
      </c>
      <c r="L234" s="75" t="s">
        <v>527</v>
      </c>
      <c r="M234" s="76" t="s">
        <v>439</v>
      </c>
      <c r="N234" s="76"/>
      <c r="O234" s="77" t="s">
        <v>891</v>
      </c>
      <c r="P234" s="77" t="s">
        <v>1418</v>
      </c>
    </row>
    <row r="235" spans="1:16" ht="13.5" thickBot="1" x14ac:dyDescent="0.25">
      <c r="A235" s="32" t="str">
        <f t="shared" si="18"/>
        <v>BAVM 38 </v>
      </c>
      <c r="B235" s="6" t="str">
        <f t="shared" si="19"/>
        <v>I</v>
      </c>
      <c r="C235" s="32">
        <f t="shared" si="20"/>
        <v>45631.337</v>
      </c>
      <c r="D235" s="53" t="str">
        <f t="shared" si="21"/>
        <v>vis</v>
      </c>
      <c r="E235" s="74">
        <f>VLOOKUP(C235,Active!C$21:E$966,3,FALSE)</f>
        <v>-8154.9922864362406</v>
      </c>
      <c r="F235" s="6" t="s">
        <v>263</v>
      </c>
      <c r="G235" s="53" t="str">
        <f t="shared" si="22"/>
        <v>45631.337</v>
      </c>
      <c r="H235" s="32">
        <f t="shared" si="23"/>
        <v>-8155</v>
      </c>
      <c r="I235" s="75" t="s">
        <v>1419</v>
      </c>
      <c r="J235" s="76" t="s">
        <v>1420</v>
      </c>
      <c r="K235" s="75">
        <v>-8155</v>
      </c>
      <c r="L235" s="75" t="s">
        <v>527</v>
      </c>
      <c r="M235" s="76" t="s">
        <v>439</v>
      </c>
      <c r="N235" s="76"/>
      <c r="O235" s="77" t="s">
        <v>717</v>
      </c>
      <c r="P235" s="78" t="s">
        <v>1408</v>
      </c>
    </row>
    <row r="236" spans="1:16" ht="13.5" thickBot="1" x14ac:dyDescent="0.25">
      <c r="A236" s="32" t="str">
        <f t="shared" si="18"/>
        <v>BAVM 38 </v>
      </c>
      <c r="B236" s="6" t="str">
        <f t="shared" si="19"/>
        <v>I</v>
      </c>
      <c r="C236" s="32">
        <f t="shared" si="20"/>
        <v>45651.25</v>
      </c>
      <c r="D236" s="53" t="str">
        <f t="shared" si="21"/>
        <v>vis</v>
      </c>
      <c r="E236" s="74">
        <f>VLOOKUP(C236,Active!C$21:E$966,3,FALSE)</f>
        <v>-8136.9936697076228</v>
      </c>
      <c r="F236" s="6" t="s">
        <v>263</v>
      </c>
      <c r="G236" s="53" t="str">
        <f t="shared" si="22"/>
        <v>45651.250</v>
      </c>
      <c r="H236" s="32">
        <f t="shared" si="23"/>
        <v>-8137</v>
      </c>
      <c r="I236" s="75" t="s">
        <v>1421</v>
      </c>
      <c r="J236" s="76" t="s">
        <v>1422</v>
      </c>
      <c r="K236" s="75">
        <v>-8137</v>
      </c>
      <c r="L236" s="75" t="s">
        <v>464</v>
      </c>
      <c r="M236" s="76" t="s">
        <v>439</v>
      </c>
      <c r="N236" s="76"/>
      <c r="O236" s="77" t="s">
        <v>717</v>
      </c>
      <c r="P236" s="78" t="s">
        <v>1408</v>
      </c>
    </row>
    <row r="237" spans="1:16" ht="13.5" thickBot="1" x14ac:dyDescent="0.25">
      <c r="A237" s="32" t="str">
        <f t="shared" si="18"/>
        <v> BBS 72 </v>
      </c>
      <c r="B237" s="6" t="str">
        <f t="shared" si="19"/>
        <v>I</v>
      </c>
      <c r="C237" s="32">
        <f t="shared" si="20"/>
        <v>45871.417000000001</v>
      </c>
      <c r="D237" s="53" t="str">
        <f t="shared" si="21"/>
        <v>vis</v>
      </c>
      <c r="E237" s="74">
        <f>VLOOKUP(C237,Active!C$21:E$966,3,FALSE)</f>
        <v>-7937.9929440866954</v>
      </c>
      <c r="F237" s="6" t="s">
        <v>263</v>
      </c>
      <c r="G237" s="53" t="str">
        <f t="shared" si="22"/>
        <v>45871.417</v>
      </c>
      <c r="H237" s="32">
        <f t="shared" si="23"/>
        <v>-7938</v>
      </c>
      <c r="I237" s="75" t="s">
        <v>1423</v>
      </c>
      <c r="J237" s="76" t="s">
        <v>1424</v>
      </c>
      <c r="K237" s="75">
        <v>-7938</v>
      </c>
      <c r="L237" s="75" t="s">
        <v>472</v>
      </c>
      <c r="M237" s="76" t="s">
        <v>439</v>
      </c>
      <c r="N237" s="76"/>
      <c r="O237" s="77" t="s">
        <v>891</v>
      </c>
      <c r="P237" s="77" t="s">
        <v>1425</v>
      </c>
    </row>
    <row r="238" spans="1:16" ht="13.5" thickBot="1" x14ac:dyDescent="0.25">
      <c r="A238" s="32" t="str">
        <f t="shared" si="18"/>
        <v> BBS 72/100 </v>
      </c>
      <c r="B238" s="6" t="str">
        <f t="shared" si="19"/>
        <v>I</v>
      </c>
      <c r="C238" s="32">
        <f t="shared" si="20"/>
        <v>45882.481099999997</v>
      </c>
      <c r="D238" s="53" t="str">
        <f t="shared" si="21"/>
        <v>vis</v>
      </c>
      <c r="E238" s="74">
        <f>VLOOKUP(C238,Active!C$21:E$966,3,FALSE)</f>
        <v>-7927.9925174635337</v>
      </c>
      <c r="F238" s="6" t="s">
        <v>263</v>
      </c>
      <c r="G238" s="53" t="str">
        <f t="shared" si="22"/>
        <v>45882.4811</v>
      </c>
      <c r="H238" s="32">
        <f t="shared" si="23"/>
        <v>-7928</v>
      </c>
      <c r="I238" s="75" t="s">
        <v>1426</v>
      </c>
      <c r="J238" s="76" t="s">
        <v>1427</v>
      </c>
      <c r="K238" s="75">
        <v>-7928</v>
      </c>
      <c r="L238" s="75" t="s">
        <v>1428</v>
      </c>
      <c r="M238" s="76" t="s">
        <v>647</v>
      </c>
      <c r="N238" s="76" t="s">
        <v>648</v>
      </c>
      <c r="O238" s="77" t="s">
        <v>823</v>
      </c>
      <c r="P238" s="77" t="s">
        <v>1429</v>
      </c>
    </row>
    <row r="239" spans="1:16" ht="13.5" thickBot="1" x14ac:dyDescent="0.25">
      <c r="A239" s="32" t="str">
        <f t="shared" si="18"/>
        <v> BBS 73 </v>
      </c>
      <c r="B239" s="6" t="str">
        <f t="shared" si="19"/>
        <v>I</v>
      </c>
      <c r="C239" s="32">
        <f t="shared" si="20"/>
        <v>45892.434999999998</v>
      </c>
      <c r="D239" s="53" t="str">
        <f t="shared" si="21"/>
        <v>vis</v>
      </c>
      <c r="E239" s="74">
        <f>VLOOKUP(C239,Active!C$21:E$966,3,FALSE)</f>
        <v>-7918.9955591420858</v>
      </c>
      <c r="F239" s="6" t="s">
        <v>263</v>
      </c>
      <c r="G239" s="53" t="str">
        <f t="shared" si="22"/>
        <v>45892.435</v>
      </c>
      <c r="H239" s="32">
        <f t="shared" si="23"/>
        <v>-7919</v>
      </c>
      <c r="I239" s="75" t="s">
        <v>1430</v>
      </c>
      <c r="J239" s="76" t="s">
        <v>1431</v>
      </c>
      <c r="K239" s="75">
        <v>-7919</v>
      </c>
      <c r="L239" s="75" t="s">
        <v>501</v>
      </c>
      <c r="M239" s="76" t="s">
        <v>439</v>
      </c>
      <c r="N239" s="76"/>
      <c r="O239" s="77" t="s">
        <v>891</v>
      </c>
      <c r="P239" s="77" t="s">
        <v>1432</v>
      </c>
    </row>
    <row r="240" spans="1:16" ht="13.5" thickBot="1" x14ac:dyDescent="0.25">
      <c r="A240" s="32" t="str">
        <f t="shared" si="18"/>
        <v> BRNO 27 </v>
      </c>
      <c r="B240" s="6" t="str">
        <f t="shared" si="19"/>
        <v>I</v>
      </c>
      <c r="C240" s="32">
        <f t="shared" si="20"/>
        <v>45913.455999999998</v>
      </c>
      <c r="D240" s="53" t="str">
        <f t="shared" si="21"/>
        <v>vis</v>
      </c>
      <c r="E240" s="74">
        <f>VLOOKUP(C240,Active!C$21:E$966,3,FALSE)</f>
        <v>-7899.995462609555</v>
      </c>
      <c r="F240" s="6" t="s">
        <v>263</v>
      </c>
      <c r="G240" s="53" t="str">
        <f t="shared" si="22"/>
        <v>45913.456</v>
      </c>
      <c r="H240" s="32">
        <f t="shared" si="23"/>
        <v>-7900</v>
      </c>
      <c r="I240" s="75" t="s">
        <v>1433</v>
      </c>
      <c r="J240" s="76" t="s">
        <v>1434</v>
      </c>
      <c r="K240" s="75">
        <v>-7900</v>
      </c>
      <c r="L240" s="75" t="s">
        <v>501</v>
      </c>
      <c r="M240" s="76" t="s">
        <v>439</v>
      </c>
      <c r="N240" s="76"/>
      <c r="O240" s="77" t="s">
        <v>1435</v>
      </c>
      <c r="P240" s="77" t="s">
        <v>1436</v>
      </c>
    </row>
    <row r="241" spans="1:16" ht="13.5" thickBot="1" x14ac:dyDescent="0.25">
      <c r="A241" s="32" t="str">
        <f t="shared" si="18"/>
        <v> BRNO 27 </v>
      </c>
      <c r="B241" s="6" t="str">
        <f t="shared" si="19"/>
        <v>I</v>
      </c>
      <c r="C241" s="32">
        <f t="shared" si="20"/>
        <v>45913.455999999998</v>
      </c>
      <c r="D241" s="53" t="str">
        <f t="shared" si="21"/>
        <v>vis</v>
      </c>
      <c r="E241" s="74">
        <f>VLOOKUP(C241,Active!C$21:E$966,3,FALSE)</f>
        <v>-7899.995462609555</v>
      </c>
      <c r="F241" s="6" t="s">
        <v>263</v>
      </c>
      <c r="G241" s="53" t="str">
        <f t="shared" si="22"/>
        <v>45913.456</v>
      </c>
      <c r="H241" s="32">
        <f t="shared" si="23"/>
        <v>-7900</v>
      </c>
      <c r="I241" s="75" t="s">
        <v>1433</v>
      </c>
      <c r="J241" s="76" t="s">
        <v>1434</v>
      </c>
      <c r="K241" s="75">
        <v>-7900</v>
      </c>
      <c r="L241" s="75" t="s">
        <v>501</v>
      </c>
      <c r="M241" s="76" t="s">
        <v>439</v>
      </c>
      <c r="N241" s="76"/>
      <c r="O241" s="77" t="s">
        <v>1437</v>
      </c>
      <c r="P241" s="77" t="s">
        <v>1436</v>
      </c>
    </row>
    <row r="242" spans="1:16" ht="13.5" thickBot="1" x14ac:dyDescent="0.25">
      <c r="A242" s="32" t="str">
        <f t="shared" si="18"/>
        <v> BRNO 27 </v>
      </c>
      <c r="B242" s="6" t="str">
        <f t="shared" si="19"/>
        <v>I</v>
      </c>
      <c r="C242" s="32">
        <f t="shared" si="20"/>
        <v>45913.457000000002</v>
      </c>
      <c r="D242" s="53" t="str">
        <f t="shared" si="21"/>
        <v>vis</v>
      </c>
      <c r="E242" s="74">
        <f>VLOOKUP(C242,Active!C$21:E$966,3,FALSE)</f>
        <v>-7899.9945587469128</v>
      </c>
      <c r="F242" s="6" t="s">
        <v>263</v>
      </c>
      <c r="G242" s="53" t="str">
        <f t="shared" si="22"/>
        <v>45913.457</v>
      </c>
      <c r="H242" s="32">
        <f t="shared" si="23"/>
        <v>-7900</v>
      </c>
      <c r="I242" s="75" t="s">
        <v>1438</v>
      </c>
      <c r="J242" s="76" t="s">
        <v>1439</v>
      </c>
      <c r="K242" s="75">
        <v>-7900</v>
      </c>
      <c r="L242" s="75" t="s">
        <v>534</v>
      </c>
      <c r="M242" s="76" t="s">
        <v>439</v>
      </c>
      <c r="N242" s="76"/>
      <c r="O242" s="77" t="s">
        <v>1440</v>
      </c>
      <c r="P242" s="77" t="s">
        <v>1436</v>
      </c>
    </row>
    <row r="243" spans="1:16" ht="13.5" thickBot="1" x14ac:dyDescent="0.25">
      <c r="A243" s="32" t="str">
        <f t="shared" si="18"/>
        <v> BRNO 27 </v>
      </c>
      <c r="B243" s="6" t="str">
        <f t="shared" si="19"/>
        <v>I</v>
      </c>
      <c r="C243" s="32">
        <f t="shared" si="20"/>
        <v>45913.459000000003</v>
      </c>
      <c r="D243" s="53" t="str">
        <f t="shared" si="21"/>
        <v>vis</v>
      </c>
      <c r="E243" s="74">
        <f>VLOOKUP(C243,Active!C$21:E$966,3,FALSE)</f>
        <v>-7899.9927510216348</v>
      </c>
      <c r="F243" s="6" t="s">
        <v>263</v>
      </c>
      <c r="G243" s="53" t="str">
        <f t="shared" si="22"/>
        <v>45913.459</v>
      </c>
      <c r="H243" s="32">
        <f t="shared" si="23"/>
        <v>-7900</v>
      </c>
      <c r="I243" s="75" t="s">
        <v>1441</v>
      </c>
      <c r="J243" s="76" t="s">
        <v>1442</v>
      </c>
      <c r="K243" s="75">
        <v>-7900</v>
      </c>
      <c r="L243" s="75" t="s">
        <v>472</v>
      </c>
      <c r="M243" s="76" t="s">
        <v>439</v>
      </c>
      <c r="N243" s="76"/>
      <c r="O243" s="77" t="s">
        <v>1443</v>
      </c>
      <c r="P243" s="77" t="s">
        <v>1436</v>
      </c>
    </row>
    <row r="244" spans="1:16" ht="13.5" thickBot="1" x14ac:dyDescent="0.25">
      <c r="A244" s="32" t="str">
        <f t="shared" si="18"/>
        <v> BRNO 27 </v>
      </c>
      <c r="B244" s="6" t="str">
        <f t="shared" si="19"/>
        <v>I</v>
      </c>
      <c r="C244" s="32">
        <f t="shared" si="20"/>
        <v>45913.459000000003</v>
      </c>
      <c r="D244" s="53" t="str">
        <f t="shared" si="21"/>
        <v>vis</v>
      </c>
      <c r="E244" s="74">
        <f>VLOOKUP(C244,Active!C$21:E$966,3,FALSE)</f>
        <v>-7899.9927510216348</v>
      </c>
      <c r="F244" s="6" t="s">
        <v>263</v>
      </c>
      <c r="G244" s="53" t="str">
        <f t="shared" si="22"/>
        <v>45913.459</v>
      </c>
      <c r="H244" s="32">
        <f t="shared" si="23"/>
        <v>-7900</v>
      </c>
      <c r="I244" s="75" t="s">
        <v>1441</v>
      </c>
      <c r="J244" s="76" t="s">
        <v>1442</v>
      </c>
      <c r="K244" s="75">
        <v>-7900</v>
      </c>
      <c r="L244" s="75" t="s">
        <v>472</v>
      </c>
      <c r="M244" s="76" t="s">
        <v>439</v>
      </c>
      <c r="N244" s="76"/>
      <c r="O244" s="77" t="s">
        <v>1444</v>
      </c>
      <c r="P244" s="77" t="s">
        <v>1436</v>
      </c>
    </row>
    <row r="245" spans="1:16" ht="13.5" thickBot="1" x14ac:dyDescent="0.25">
      <c r="A245" s="32" t="str">
        <f t="shared" si="18"/>
        <v> BRNO 27 </v>
      </c>
      <c r="B245" s="6" t="str">
        <f t="shared" si="19"/>
        <v>I</v>
      </c>
      <c r="C245" s="32">
        <f t="shared" si="20"/>
        <v>45913.461000000003</v>
      </c>
      <c r="D245" s="53" t="str">
        <f t="shared" si="21"/>
        <v>vis</v>
      </c>
      <c r="E245" s="74">
        <f>VLOOKUP(C245,Active!C$21:E$966,3,FALSE)</f>
        <v>-7899.9909432963559</v>
      </c>
      <c r="F245" s="6" t="s">
        <v>263</v>
      </c>
      <c r="G245" s="53" t="str">
        <f t="shared" si="22"/>
        <v>45913.461</v>
      </c>
      <c r="H245" s="32">
        <f t="shared" si="23"/>
        <v>-7900</v>
      </c>
      <c r="I245" s="75" t="s">
        <v>1445</v>
      </c>
      <c r="J245" s="76" t="s">
        <v>1446</v>
      </c>
      <c r="K245" s="75">
        <v>-7900</v>
      </c>
      <c r="L245" s="75" t="s">
        <v>489</v>
      </c>
      <c r="M245" s="76" t="s">
        <v>439</v>
      </c>
      <c r="N245" s="76"/>
      <c r="O245" s="77" t="s">
        <v>1447</v>
      </c>
      <c r="P245" s="77" t="s">
        <v>1436</v>
      </c>
    </row>
    <row r="246" spans="1:16" ht="13.5" thickBot="1" x14ac:dyDescent="0.25">
      <c r="A246" s="32" t="str">
        <f t="shared" si="18"/>
        <v> BRNO 27 </v>
      </c>
      <c r="B246" s="6" t="str">
        <f t="shared" si="19"/>
        <v>I</v>
      </c>
      <c r="C246" s="32">
        <f t="shared" si="20"/>
        <v>45913.461000000003</v>
      </c>
      <c r="D246" s="53" t="str">
        <f t="shared" si="21"/>
        <v>vis</v>
      </c>
      <c r="E246" s="74">
        <f>VLOOKUP(C246,Active!C$21:E$966,3,FALSE)</f>
        <v>-7899.9909432963559</v>
      </c>
      <c r="F246" s="6" t="s">
        <v>263</v>
      </c>
      <c r="G246" s="53" t="str">
        <f t="shared" si="22"/>
        <v>45913.461</v>
      </c>
      <c r="H246" s="32">
        <f t="shared" si="23"/>
        <v>-7900</v>
      </c>
      <c r="I246" s="75" t="s">
        <v>1445</v>
      </c>
      <c r="J246" s="76" t="s">
        <v>1446</v>
      </c>
      <c r="K246" s="75">
        <v>-7900</v>
      </c>
      <c r="L246" s="75" t="s">
        <v>489</v>
      </c>
      <c r="M246" s="76" t="s">
        <v>439</v>
      </c>
      <c r="N246" s="76"/>
      <c r="O246" s="77" t="s">
        <v>1448</v>
      </c>
      <c r="P246" s="77" t="s">
        <v>1436</v>
      </c>
    </row>
    <row r="247" spans="1:16" ht="13.5" thickBot="1" x14ac:dyDescent="0.25">
      <c r="A247" s="32" t="str">
        <f t="shared" si="18"/>
        <v> BRNO 27 </v>
      </c>
      <c r="B247" s="6" t="str">
        <f t="shared" si="19"/>
        <v>I</v>
      </c>
      <c r="C247" s="32">
        <f t="shared" si="20"/>
        <v>45913.462</v>
      </c>
      <c r="D247" s="53" t="str">
        <f t="shared" si="21"/>
        <v>vis</v>
      </c>
      <c r="E247" s="74">
        <f>VLOOKUP(C247,Active!C$21:E$966,3,FALSE)</f>
        <v>-7899.9900394337201</v>
      </c>
      <c r="F247" s="6" t="s">
        <v>263</v>
      </c>
      <c r="G247" s="53" t="str">
        <f t="shared" si="22"/>
        <v>45913.462</v>
      </c>
      <c r="H247" s="32">
        <f t="shared" si="23"/>
        <v>-7900</v>
      </c>
      <c r="I247" s="75" t="s">
        <v>1449</v>
      </c>
      <c r="J247" s="76" t="s">
        <v>1450</v>
      </c>
      <c r="K247" s="75">
        <v>-7900</v>
      </c>
      <c r="L247" s="75" t="s">
        <v>580</v>
      </c>
      <c r="M247" s="76" t="s">
        <v>439</v>
      </c>
      <c r="N247" s="76"/>
      <c r="O247" s="77" t="s">
        <v>1451</v>
      </c>
      <c r="P247" s="77" t="s">
        <v>1436</v>
      </c>
    </row>
    <row r="248" spans="1:16" ht="13.5" thickBot="1" x14ac:dyDescent="0.25">
      <c r="A248" s="32" t="str">
        <f t="shared" si="18"/>
        <v> BRNO 27 </v>
      </c>
      <c r="B248" s="6" t="str">
        <f t="shared" si="19"/>
        <v>I</v>
      </c>
      <c r="C248" s="32">
        <f t="shared" si="20"/>
        <v>45913.462</v>
      </c>
      <c r="D248" s="53" t="str">
        <f t="shared" si="21"/>
        <v>vis</v>
      </c>
      <c r="E248" s="74">
        <f>VLOOKUP(C248,Active!C$21:E$966,3,FALSE)</f>
        <v>-7899.9900394337201</v>
      </c>
      <c r="F248" s="6" t="s">
        <v>263</v>
      </c>
      <c r="G248" s="53" t="str">
        <f t="shared" si="22"/>
        <v>45913.462</v>
      </c>
      <c r="H248" s="32">
        <f t="shared" si="23"/>
        <v>-7900</v>
      </c>
      <c r="I248" s="75" t="s">
        <v>1449</v>
      </c>
      <c r="J248" s="76" t="s">
        <v>1450</v>
      </c>
      <c r="K248" s="75">
        <v>-7900</v>
      </c>
      <c r="L248" s="75" t="s">
        <v>580</v>
      </c>
      <c r="M248" s="76" t="s">
        <v>439</v>
      </c>
      <c r="N248" s="76"/>
      <c r="O248" s="77" t="s">
        <v>1452</v>
      </c>
      <c r="P248" s="77" t="s">
        <v>1436</v>
      </c>
    </row>
    <row r="249" spans="1:16" ht="13.5" thickBot="1" x14ac:dyDescent="0.25">
      <c r="A249" s="32" t="str">
        <f t="shared" si="18"/>
        <v> BRNO 27 </v>
      </c>
      <c r="B249" s="6" t="str">
        <f t="shared" si="19"/>
        <v>I</v>
      </c>
      <c r="C249" s="32">
        <f t="shared" si="20"/>
        <v>45913.463000000003</v>
      </c>
      <c r="D249" s="53" t="str">
        <f t="shared" si="21"/>
        <v>vis</v>
      </c>
      <c r="E249" s="74">
        <f>VLOOKUP(C249,Active!C$21:E$966,3,FALSE)</f>
        <v>-7899.9891355710779</v>
      </c>
      <c r="F249" s="6" t="s">
        <v>263</v>
      </c>
      <c r="G249" s="53" t="str">
        <f t="shared" si="22"/>
        <v>45913.463</v>
      </c>
      <c r="H249" s="32">
        <f t="shared" si="23"/>
        <v>-7900</v>
      </c>
      <c r="I249" s="75" t="s">
        <v>1453</v>
      </c>
      <c r="J249" s="76" t="s">
        <v>1454</v>
      </c>
      <c r="K249" s="75">
        <v>-7900</v>
      </c>
      <c r="L249" s="75" t="s">
        <v>504</v>
      </c>
      <c r="M249" s="76" t="s">
        <v>439</v>
      </c>
      <c r="N249" s="76"/>
      <c r="O249" s="77" t="s">
        <v>1455</v>
      </c>
      <c r="P249" s="77" t="s">
        <v>1436</v>
      </c>
    </row>
    <row r="250" spans="1:16" ht="13.5" thickBot="1" x14ac:dyDescent="0.25">
      <c r="A250" s="32" t="str">
        <f t="shared" si="18"/>
        <v> BRNO 27 </v>
      </c>
      <c r="B250" s="6" t="str">
        <f t="shared" si="19"/>
        <v>I</v>
      </c>
      <c r="C250" s="32">
        <f t="shared" si="20"/>
        <v>45913.464</v>
      </c>
      <c r="D250" s="53" t="str">
        <f t="shared" si="21"/>
        <v>vis</v>
      </c>
      <c r="E250" s="74">
        <f>VLOOKUP(C250,Active!C$21:E$966,3,FALSE)</f>
        <v>-7899.9882317084421</v>
      </c>
      <c r="F250" s="6" t="s">
        <v>263</v>
      </c>
      <c r="G250" s="53" t="str">
        <f t="shared" si="22"/>
        <v>45913.464</v>
      </c>
      <c r="H250" s="32">
        <f t="shared" si="23"/>
        <v>-7900</v>
      </c>
      <c r="I250" s="75" t="s">
        <v>1456</v>
      </c>
      <c r="J250" s="76" t="s">
        <v>1457</v>
      </c>
      <c r="K250" s="75">
        <v>-7900</v>
      </c>
      <c r="L250" s="75" t="s">
        <v>606</v>
      </c>
      <c r="M250" s="76" t="s">
        <v>439</v>
      </c>
      <c r="N250" s="76"/>
      <c r="O250" s="77" t="s">
        <v>1458</v>
      </c>
      <c r="P250" s="77" t="s">
        <v>1436</v>
      </c>
    </row>
    <row r="251" spans="1:16" ht="13.5" thickBot="1" x14ac:dyDescent="0.25">
      <c r="A251" s="32" t="str">
        <f t="shared" si="18"/>
        <v> BRNO 27 </v>
      </c>
      <c r="B251" s="6" t="str">
        <f t="shared" si="19"/>
        <v>I</v>
      </c>
      <c r="C251" s="32">
        <f t="shared" si="20"/>
        <v>45913.464999999997</v>
      </c>
      <c r="D251" s="53" t="str">
        <f t="shared" si="21"/>
        <v>vis</v>
      </c>
      <c r="E251" s="74">
        <f>VLOOKUP(C251,Active!C$21:E$966,3,FALSE)</f>
        <v>-7899.9873278458062</v>
      </c>
      <c r="F251" s="6" t="s">
        <v>263</v>
      </c>
      <c r="G251" s="53" t="str">
        <f t="shared" si="22"/>
        <v>45913.465</v>
      </c>
      <c r="H251" s="32">
        <f t="shared" si="23"/>
        <v>-7900</v>
      </c>
      <c r="I251" s="75" t="s">
        <v>1459</v>
      </c>
      <c r="J251" s="76" t="s">
        <v>1460</v>
      </c>
      <c r="K251" s="75">
        <v>-7900</v>
      </c>
      <c r="L251" s="75" t="s">
        <v>558</v>
      </c>
      <c r="M251" s="76" t="s">
        <v>439</v>
      </c>
      <c r="N251" s="76"/>
      <c r="O251" s="77" t="s">
        <v>1461</v>
      </c>
      <c r="P251" s="77" t="s">
        <v>1436</v>
      </c>
    </row>
    <row r="252" spans="1:16" ht="13.5" thickBot="1" x14ac:dyDescent="0.25">
      <c r="A252" s="32" t="str">
        <f t="shared" si="18"/>
        <v> BRNO 27 </v>
      </c>
      <c r="B252" s="6" t="str">
        <f t="shared" si="19"/>
        <v>I</v>
      </c>
      <c r="C252" s="32">
        <f t="shared" si="20"/>
        <v>45913.466999999997</v>
      </c>
      <c r="D252" s="53" t="str">
        <f t="shared" si="21"/>
        <v>vis</v>
      </c>
      <c r="E252" s="74">
        <f>VLOOKUP(C252,Active!C$21:E$966,3,FALSE)</f>
        <v>-7899.9855201205282</v>
      </c>
      <c r="F252" s="6" t="s">
        <v>263</v>
      </c>
      <c r="G252" s="53" t="str">
        <f t="shared" si="22"/>
        <v>45913.467</v>
      </c>
      <c r="H252" s="32">
        <f t="shared" si="23"/>
        <v>-7900</v>
      </c>
      <c r="I252" s="75" t="s">
        <v>1462</v>
      </c>
      <c r="J252" s="76" t="s">
        <v>1463</v>
      </c>
      <c r="K252" s="75">
        <v>-7900</v>
      </c>
      <c r="L252" s="75" t="s">
        <v>656</v>
      </c>
      <c r="M252" s="76" t="s">
        <v>439</v>
      </c>
      <c r="N252" s="76"/>
      <c r="O252" s="77" t="s">
        <v>1464</v>
      </c>
      <c r="P252" s="77" t="s">
        <v>1436</v>
      </c>
    </row>
    <row r="253" spans="1:16" ht="13.5" thickBot="1" x14ac:dyDescent="0.25">
      <c r="A253" s="32" t="str">
        <f t="shared" si="18"/>
        <v> BRNO 27 </v>
      </c>
      <c r="B253" s="6" t="str">
        <f t="shared" si="19"/>
        <v>I</v>
      </c>
      <c r="C253" s="32">
        <f t="shared" si="20"/>
        <v>45913.468000000001</v>
      </c>
      <c r="D253" s="53" t="str">
        <f t="shared" si="21"/>
        <v>vis</v>
      </c>
      <c r="E253" s="74">
        <f>VLOOKUP(C253,Active!C$21:E$966,3,FALSE)</f>
        <v>-7899.984616257886</v>
      </c>
      <c r="F253" s="6" t="s">
        <v>263</v>
      </c>
      <c r="G253" s="53" t="str">
        <f t="shared" si="22"/>
        <v>45913.468</v>
      </c>
      <c r="H253" s="32">
        <f t="shared" si="23"/>
        <v>-7900</v>
      </c>
      <c r="I253" s="75" t="s">
        <v>1465</v>
      </c>
      <c r="J253" s="76" t="s">
        <v>1466</v>
      </c>
      <c r="K253" s="75">
        <v>-7900</v>
      </c>
      <c r="L253" s="75" t="s">
        <v>661</v>
      </c>
      <c r="M253" s="76" t="s">
        <v>439</v>
      </c>
      <c r="N253" s="76"/>
      <c r="O253" s="77" t="s">
        <v>1467</v>
      </c>
      <c r="P253" s="77" t="s">
        <v>1436</v>
      </c>
    </row>
    <row r="254" spans="1:16" ht="13.5" thickBot="1" x14ac:dyDescent="0.25">
      <c r="A254" s="32" t="str">
        <f t="shared" si="18"/>
        <v> BBS 73 </v>
      </c>
      <c r="B254" s="6" t="str">
        <f t="shared" si="19"/>
        <v>I</v>
      </c>
      <c r="C254" s="32">
        <f t="shared" si="20"/>
        <v>45933.377999999997</v>
      </c>
      <c r="D254" s="53" t="str">
        <f t="shared" si="21"/>
        <v>vis</v>
      </c>
      <c r="E254" s="74">
        <f>VLOOKUP(C254,Active!C$21:E$966,3,FALSE)</f>
        <v>-7881.9887111171884</v>
      </c>
      <c r="F254" s="6" t="s">
        <v>263</v>
      </c>
      <c r="G254" s="53" t="str">
        <f t="shared" si="22"/>
        <v>45933.378</v>
      </c>
      <c r="H254" s="32">
        <f t="shared" si="23"/>
        <v>-7882</v>
      </c>
      <c r="I254" s="75" t="s">
        <v>1468</v>
      </c>
      <c r="J254" s="76" t="s">
        <v>1469</v>
      </c>
      <c r="K254" s="75">
        <v>-7882</v>
      </c>
      <c r="L254" s="75" t="s">
        <v>504</v>
      </c>
      <c r="M254" s="76" t="s">
        <v>439</v>
      </c>
      <c r="N254" s="76"/>
      <c r="O254" s="77" t="s">
        <v>891</v>
      </c>
      <c r="P254" s="77" t="s">
        <v>1432</v>
      </c>
    </row>
    <row r="255" spans="1:16" ht="13.5" thickBot="1" x14ac:dyDescent="0.25">
      <c r="A255" s="32" t="str">
        <f t="shared" si="18"/>
        <v> BRNO 27 </v>
      </c>
      <c r="B255" s="6" t="str">
        <f t="shared" si="19"/>
        <v>I</v>
      </c>
      <c r="C255" s="32">
        <f t="shared" si="20"/>
        <v>45934.48</v>
      </c>
      <c r="D255" s="53" t="str">
        <f t="shared" si="21"/>
        <v>vis</v>
      </c>
      <c r="E255" s="74">
        <f>VLOOKUP(C255,Active!C$21:E$966,3,FALSE)</f>
        <v>-7880.9926544891041</v>
      </c>
      <c r="F255" s="6" t="s">
        <v>263</v>
      </c>
      <c r="G255" s="53" t="str">
        <f t="shared" si="22"/>
        <v>45934.480</v>
      </c>
      <c r="H255" s="32">
        <f t="shared" si="23"/>
        <v>-7881</v>
      </c>
      <c r="I255" s="75" t="s">
        <v>1470</v>
      </c>
      <c r="J255" s="76" t="s">
        <v>1471</v>
      </c>
      <c r="K255" s="75">
        <v>-7881</v>
      </c>
      <c r="L255" s="75" t="s">
        <v>472</v>
      </c>
      <c r="M255" s="76" t="s">
        <v>439</v>
      </c>
      <c r="N255" s="76"/>
      <c r="O255" s="77" t="s">
        <v>1444</v>
      </c>
      <c r="P255" s="77" t="s">
        <v>1436</v>
      </c>
    </row>
    <row r="256" spans="1:16" ht="13.5" thickBot="1" x14ac:dyDescent="0.25">
      <c r="A256" s="32" t="str">
        <f t="shared" si="18"/>
        <v> VSSC 61.16 </v>
      </c>
      <c r="B256" s="6" t="str">
        <f t="shared" si="19"/>
        <v>I</v>
      </c>
      <c r="C256" s="32">
        <f t="shared" si="20"/>
        <v>45934.481</v>
      </c>
      <c r="D256" s="53" t="str">
        <f t="shared" si="21"/>
        <v>vis</v>
      </c>
      <c r="E256" s="74">
        <f>VLOOKUP(C256,Active!C$21:E$966,3,FALSE)</f>
        <v>-7880.9917506264683</v>
      </c>
      <c r="F256" s="6" t="s">
        <v>263</v>
      </c>
      <c r="G256" s="53" t="str">
        <f t="shared" si="22"/>
        <v>45934.481</v>
      </c>
      <c r="H256" s="32">
        <f t="shared" si="23"/>
        <v>-7881</v>
      </c>
      <c r="I256" s="75" t="s">
        <v>1472</v>
      </c>
      <c r="J256" s="76" t="s">
        <v>1473</v>
      </c>
      <c r="K256" s="75">
        <v>-7881</v>
      </c>
      <c r="L256" s="75" t="s">
        <v>527</v>
      </c>
      <c r="M256" s="76" t="s">
        <v>439</v>
      </c>
      <c r="N256" s="76"/>
      <c r="O256" s="77" t="s">
        <v>1474</v>
      </c>
      <c r="P256" s="77" t="s">
        <v>1475</v>
      </c>
    </row>
    <row r="257" spans="1:16" ht="13.5" thickBot="1" x14ac:dyDescent="0.25">
      <c r="A257" s="32" t="str">
        <f t="shared" si="18"/>
        <v> BRNO 27 </v>
      </c>
      <c r="B257" s="6" t="str">
        <f t="shared" si="19"/>
        <v>I</v>
      </c>
      <c r="C257" s="32">
        <f t="shared" si="20"/>
        <v>45944.438999999998</v>
      </c>
      <c r="D257" s="53" t="str">
        <f t="shared" si="21"/>
        <v>vis</v>
      </c>
      <c r="E257" s="74">
        <f>VLOOKUP(C257,Active!C$21:E$966,3,FALSE)</f>
        <v>-7871.9910864682024</v>
      </c>
      <c r="F257" s="6" t="s">
        <v>263</v>
      </c>
      <c r="G257" s="53" t="str">
        <f t="shared" si="22"/>
        <v>45944.439</v>
      </c>
      <c r="H257" s="32">
        <f t="shared" si="23"/>
        <v>-7872</v>
      </c>
      <c r="I257" s="75" t="s">
        <v>1476</v>
      </c>
      <c r="J257" s="76" t="s">
        <v>1477</v>
      </c>
      <c r="K257" s="75">
        <v>-7872</v>
      </c>
      <c r="L257" s="75" t="s">
        <v>489</v>
      </c>
      <c r="M257" s="76" t="s">
        <v>439</v>
      </c>
      <c r="N257" s="76"/>
      <c r="O257" s="77" t="s">
        <v>1478</v>
      </c>
      <c r="P257" s="77" t="s">
        <v>1436</v>
      </c>
    </row>
    <row r="258" spans="1:16" ht="13.5" thickBot="1" x14ac:dyDescent="0.25">
      <c r="A258" s="32" t="str">
        <f t="shared" si="18"/>
        <v> BRNO 27 </v>
      </c>
      <c r="B258" s="6" t="str">
        <f t="shared" si="19"/>
        <v>I</v>
      </c>
      <c r="C258" s="32">
        <f t="shared" si="20"/>
        <v>45944.442999999999</v>
      </c>
      <c r="D258" s="53" t="str">
        <f t="shared" si="21"/>
        <v>vis</v>
      </c>
      <c r="E258" s="74">
        <f>VLOOKUP(C258,Active!C$21:E$966,3,FALSE)</f>
        <v>-7871.9874710176464</v>
      </c>
      <c r="F258" s="6" t="s">
        <v>263</v>
      </c>
      <c r="G258" s="53" t="str">
        <f t="shared" si="22"/>
        <v>45944.443</v>
      </c>
      <c r="H258" s="32">
        <f t="shared" si="23"/>
        <v>-7872</v>
      </c>
      <c r="I258" s="75" t="s">
        <v>1479</v>
      </c>
      <c r="J258" s="76" t="s">
        <v>1480</v>
      </c>
      <c r="K258" s="75">
        <v>-7872</v>
      </c>
      <c r="L258" s="75" t="s">
        <v>558</v>
      </c>
      <c r="M258" s="76" t="s">
        <v>439</v>
      </c>
      <c r="N258" s="76"/>
      <c r="O258" s="77" t="s">
        <v>1481</v>
      </c>
      <c r="P258" s="77" t="s">
        <v>1436</v>
      </c>
    </row>
    <row r="259" spans="1:16" ht="13.5" thickBot="1" x14ac:dyDescent="0.25">
      <c r="A259" s="32" t="str">
        <f t="shared" si="18"/>
        <v> AOEB 1 </v>
      </c>
      <c r="B259" s="6" t="str">
        <f t="shared" si="19"/>
        <v>I</v>
      </c>
      <c r="C259" s="32">
        <f t="shared" si="20"/>
        <v>45956.61</v>
      </c>
      <c r="D259" s="53" t="str">
        <f t="shared" si="21"/>
        <v>vis</v>
      </c>
      <c r="E259" s="74">
        <f>VLOOKUP(C259,Active!C$21:E$966,3,FALSE)</f>
        <v>-7860.9901742900256</v>
      </c>
      <c r="F259" s="6" t="s">
        <v>263</v>
      </c>
      <c r="G259" s="53" t="str">
        <f t="shared" si="22"/>
        <v>45956.610</v>
      </c>
      <c r="H259" s="32">
        <f t="shared" si="23"/>
        <v>-7861</v>
      </c>
      <c r="I259" s="75" t="s">
        <v>1482</v>
      </c>
      <c r="J259" s="76" t="s">
        <v>1483</v>
      </c>
      <c r="K259" s="75">
        <v>-7861</v>
      </c>
      <c r="L259" s="75" t="s">
        <v>580</v>
      </c>
      <c r="M259" s="76" t="s">
        <v>439</v>
      </c>
      <c r="N259" s="76"/>
      <c r="O259" s="77" t="s">
        <v>900</v>
      </c>
      <c r="P259" s="77" t="s">
        <v>1176</v>
      </c>
    </row>
    <row r="260" spans="1:16" ht="13.5" thickBot="1" x14ac:dyDescent="0.25">
      <c r="A260" s="32" t="str">
        <f t="shared" si="18"/>
        <v> AOEB 1 </v>
      </c>
      <c r="B260" s="6" t="str">
        <f t="shared" si="19"/>
        <v>I</v>
      </c>
      <c r="C260" s="32">
        <f t="shared" si="20"/>
        <v>45956.610999999997</v>
      </c>
      <c r="D260" s="53" t="str">
        <f t="shared" si="21"/>
        <v>vis</v>
      </c>
      <c r="E260" s="74">
        <f>VLOOKUP(C260,Active!C$21:E$966,3,FALSE)</f>
        <v>-7860.9892704273898</v>
      </c>
      <c r="F260" s="6" t="s">
        <v>263</v>
      </c>
      <c r="G260" s="53" t="str">
        <f t="shared" si="22"/>
        <v>45956.611</v>
      </c>
      <c r="H260" s="32">
        <f t="shared" si="23"/>
        <v>-7861</v>
      </c>
      <c r="I260" s="75" t="s">
        <v>1484</v>
      </c>
      <c r="J260" s="76" t="s">
        <v>1485</v>
      </c>
      <c r="K260" s="75">
        <v>-7861</v>
      </c>
      <c r="L260" s="75" t="s">
        <v>504</v>
      </c>
      <c r="M260" s="76" t="s">
        <v>439</v>
      </c>
      <c r="N260" s="76"/>
      <c r="O260" s="77" t="s">
        <v>733</v>
      </c>
      <c r="P260" s="77" t="s">
        <v>1176</v>
      </c>
    </row>
    <row r="261" spans="1:16" ht="13.5" thickBot="1" x14ac:dyDescent="0.25">
      <c r="A261" s="32" t="str">
        <f t="shared" si="18"/>
        <v> VSSC 61.16 </v>
      </c>
      <c r="B261" s="6" t="str">
        <f t="shared" si="19"/>
        <v>I</v>
      </c>
      <c r="C261" s="32">
        <f t="shared" si="20"/>
        <v>45974.307000000001</v>
      </c>
      <c r="D261" s="53" t="str">
        <f t="shared" si="21"/>
        <v>vis</v>
      </c>
      <c r="E261" s="74">
        <f>VLOOKUP(C261,Active!C$21:E$966,3,FALSE)</f>
        <v>-7844.9945171692325</v>
      </c>
      <c r="F261" s="6" t="s">
        <v>263</v>
      </c>
      <c r="G261" s="53" t="str">
        <f t="shared" si="22"/>
        <v>45974.307</v>
      </c>
      <c r="H261" s="32">
        <f t="shared" si="23"/>
        <v>-7845</v>
      </c>
      <c r="I261" s="75" t="s">
        <v>1486</v>
      </c>
      <c r="J261" s="76" t="s">
        <v>1487</v>
      </c>
      <c r="K261" s="75">
        <v>-7845</v>
      </c>
      <c r="L261" s="75" t="s">
        <v>534</v>
      </c>
      <c r="M261" s="76" t="s">
        <v>439</v>
      </c>
      <c r="N261" s="76"/>
      <c r="O261" s="77" t="s">
        <v>1474</v>
      </c>
      <c r="P261" s="77" t="s">
        <v>1475</v>
      </c>
    </row>
    <row r="262" spans="1:16" ht="13.5" thickBot="1" x14ac:dyDescent="0.25">
      <c r="A262" s="32" t="str">
        <f t="shared" si="18"/>
        <v> AOEB 1 </v>
      </c>
      <c r="B262" s="6" t="str">
        <f t="shared" si="19"/>
        <v>I</v>
      </c>
      <c r="C262" s="32">
        <f t="shared" si="20"/>
        <v>45977.63</v>
      </c>
      <c r="D262" s="53" t="str">
        <f t="shared" si="21"/>
        <v>vis</v>
      </c>
      <c r="E262" s="74">
        <f>VLOOKUP(C262,Active!C$21:E$966,3,FALSE)</f>
        <v>-7841.9909816201371</v>
      </c>
      <c r="F262" s="6" t="s">
        <v>263</v>
      </c>
      <c r="G262" s="53" t="str">
        <f t="shared" si="22"/>
        <v>45977.630</v>
      </c>
      <c r="H262" s="32">
        <f t="shared" si="23"/>
        <v>-7842</v>
      </c>
      <c r="I262" s="75" t="s">
        <v>1488</v>
      </c>
      <c r="J262" s="76" t="s">
        <v>1489</v>
      </c>
      <c r="K262" s="75">
        <v>-7842</v>
      </c>
      <c r="L262" s="75" t="s">
        <v>489</v>
      </c>
      <c r="M262" s="76" t="s">
        <v>439</v>
      </c>
      <c r="N262" s="76"/>
      <c r="O262" s="77" t="s">
        <v>733</v>
      </c>
      <c r="P262" s="77" t="s">
        <v>1176</v>
      </c>
    </row>
    <row r="263" spans="1:16" ht="13.5" thickBot="1" x14ac:dyDescent="0.25">
      <c r="A263" s="32" t="str">
        <f t="shared" si="18"/>
        <v> AOEB 1 </v>
      </c>
      <c r="B263" s="6" t="str">
        <f t="shared" si="19"/>
        <v>I</v>
      </c>
      <c r="C263" s="32">
        <f t="shared" si="20"/>
        <v>46018.563999999998</v>
      </c>
      <c r="D263" s="53" t="str">
        <f t="shared" si="21"/>
        <v>vis</v>
      </c>
      <c r="E263" s="74">
        <f>VLOOKUP(C263,Active!C$21:E$966,3,FALSE)</f>
        <v>-7804.9922683589893</v>
      </c>
      <c r="F263" s="6" t="s">
        <v>263</v>
      </c>
      <c r="G263" s="53" t="str">
        <f t="shared" si="22"/>
        <v>46018.564</v>
      </c>
      <c r="H263" s="32">
        <f t="shared" si="23"/>
        <v>-7805</v>
      </c>
      <c r="I263" s="75" t="s">
        <v>1490</v>
      </c>
      <c r="J263" s="76" t="s">
        <v>1491</v>
      </c>
      <c r="K263" s="75">
        <v>-7805</v>
      </c>
      <c r="L263" s="75" t="s">
        <v>527</v>
      </c>
      <c r="M263" s="76" t="s">
        <v>439</v>
      </c>
      <c r="N263" s="76"/>
      <c r="O263" s="77" t="s">
        <v>788</v>
      </c>
      <c r="P263" s="77" t="s">
        <v>1176</v>
      </c>
    </row>
    <row r="264" spans="1:16" ht="13.5" thickBot="1" x14ac:dyDescent="0.25">
      <c r="A264" s="32" t="str">
        <f t="shared" si="18"/>
        <v> AOEB 1 </v>
      </c>
      <c r="B264" s="6" t="str">
        <f t="shared" si="19"/>
        <v>I</v>
      </c>
      <c r="C264" s="32">
        <f t="shared" si="20"/>
        <v>46028.521999999997</v>
      </c>
      <c r="D264" s="53" t="str">
        <f t="shared" si="21"/>
        <v>vis</v>
      </c>
      <c r="E264" s="74">
        <f>VLOOKUP(C264,Active!C$21:E$966,3,FALSE)</f>
        <v>-7795.9916042007235</v>
      </c>
      <c r="F264" s="6" t="s">
        <v>263</v>
      </c>
      <c r="G264" s="53" t="str">
        <f t="shared" si="22"/>
        <v>46028.522</v>
      </c>
      <c r="H264" s="32">
        <f t="shared" si="23"/>
        <v>-7796</v>
      </c>
      <c r="I264" s="75" t="s">
        <v>1492</v>
      </c>
      <c r="J264" s="76" t="s">
        <v>1493</v>
      </c>
      <c r="K264" s="75">
        <v>-7796</v>
      </c>
      <c r="L264" s="75" t="s">
        <v>527</v>
      </c>
      <c r="M264" s="76" t="s">
        <v>439</v>
      </c>
      <c r="N264" s="76"/>
      <c r="O264" s="77" t="s">
        <v>788</v>
      </c>
      <c r="P264" s="77" t="s">
        <v>1176</v>
      </c>
    </row>
    <row r="265" spans="1:16" ht="13.5" thickBot="1" x14ac:dyDescent="0.25">
      <c r="A265" s="32" t="str">
        <f t="shared" si="18"/>
        <v> BBS 77 </v>
      </c>
      <c r="B265" s="6" t="str">
        <f t="shared" si="19"/>
        <v>I</v>
      </c>
      <c r="C265" s="32">
        <f t="shared" si="20"/>
        <v>46204.438999999998</v>
      </c>
      <c r="D265" s="53" t="str">
        <f t="shared" si="21"/>
        <v>vis</v>
      </c>
      <c r="E265" s="74">
        <f>VLOOKUP(C265,Active!C$21:E$966,3,FALSE)</f>
        <v>-7636.9868003515685</v>
      </c>
      <c r="F265" s="6" t="s">
        <v>263</v>
      </c>
      <c r="G265" s="53" t="str">
        <f t="shared" si="22"/>
        <v>46204.439</v>
      </c>
      <c r="H265" s="32">
        <f t="shared" si="23"/>
        <v>-7637</v>
      </c>
      <c r="I265" s="75" t="s">
        <v>1494</v>
      </c>
      <c r="J265" s="76" t="s">
        <v>1495</v>
      </c>
      <c r="K265" s="75">
        <v>-7637</v>
      </c>
      <c r="L265" s="75" t="s">
        <v>507</v>
      </c>
      <c r="M265" s="76" t="s">
        <v>439</v>
      </c>
      <c r="N265" s="76"/>
      <c r="O265" s="77" t="s">
        <v>1496</v>
      </c>
      <c r="P265" s="77" t="s">
        <v>1497</v>
      </c>
    </row>
    <row r="266" spans="1:16" ht="13.5" thickBot="1" x14ac:dyDescent="0.25">
      <c r="A266" s="32" t="str">
        <f t="shared" si="18"/>
        <v> BBS 77 </v>
      </c>
      <c r="B266" s="6" t="str">
        <f t="shared" si="19"/>
        <v>I</v>
      </c>
      <c r="C266" s="32">
        <f t="shared" si="20"/>
        <v>46204.44</v>
      </c>
      <c r="D266" s="53" t="str">
        <f t="shared" si="21"/>
        <v>vis</v>
      </c>
      <c r="E266" s="74">
        <f>VLOOKUP(C266,Active!C$21:E$966,3,FALSE)</f>
        <v>-7636.9858964889263</v>
      </c>
      <c r="F266" s="6" t="s">
        <v>263</v>
      </c>
      <c r="G266" s="53" t="str">
        <f t="shared" si="22"/>
        <v>46204.440</v>
      </c>
      <c r="H266" s="32">
        <f t="shared" si="23"/>
        <v>-7637</v>
      </c>
      <c r="I266" s="75" t="s">
        <v>1498</v>
      </c>
      <c r="J266" s="76" t="s">
        <v>1499</v>
      </c>
      <c r="K266" s="75">
        <v>-7637</v>
      </c>
      <c r="L266" s="75" t="s">
        <v>656</v>
      </c>
      <c r="M266" s="76" t="s">
        <v>439</v>
      </c>
      <c r="N266" s="76"/>
      <c r="O266" s="77" t="s">
        <v>1387</v>
      </c>
      <c r="P266" s="77" t="s">
        <v>1497</v>
      </c>
    </row>
    <row r="267" spans="1:16" ht="13.5" thickBot="1" x14ac:dyDescent="0.25">
      <c r="A267" s="32" t="str">
        <f t="shared" ref="A267:A330" si="24">P267</f>
        <v>BAVM 39 </v>
      </c>
      <c r="B267" s="6" t="str">
        <f t="shared" ref="B267:B330" si="25">IF(H267=INT(H267),"I","II")</f>
        <v>I</v>
      </c>
      <c r="C267" s="32">
        <f t="shared" ref="C267:C330" si="26">1*G267</f>
        <v>46205.540999999997</v>
      </c>
      <c r="D267" s="53" t="str">
        <f t="shared" ref="D267:D330" si="27">VLOOKUP(F267,I$1:J$5,2,FALSE)</f>
        <v>vis</v>
      </c>
      <c r="E267" s="74">
        <f>VLOOKUP(C267,Active!C$21:E$966,3,FALSE)</f>
        <v>-7635.9907437234906</v>
      </c>
      <c r="F267" s="6" t="s">
        <v>263</v>
      </c>
      <c r="G267" s="53" t="str">
        <f t="shared" ref="G267:G330" si="28">MID(I267,3,LEN(I267)-3)</f>
        <v>46205.541</v>
      </c>
      <c r="H267" s="32">
        <f t="shared" ref="H267:H330" si="29">1*K267</f>
        <v>-7636</v>
      </c>
      <c r="I267" s="75" t="s">
        <v>1500</v>
      </c>
      <c r="J267" s="76" t="s">
        <v>1501</v>
      </c>
      <c r="K267" s="75">
        <v>-7636</v>
      </c>
      <c r="L267" s="75" t="s">
        <v>489</v>
      </c>
      <c r="M267" s="76" t="s">
        <v>439</v>
      </c>
      <c r="N267" s="76"/>
      <c r="O267" s="77" t="s">
        <v>692</v>
      </c>
      <c r="P267" s="78" t="s">
        <v>1502</v>
      </c>
    </row>
    <row r="268" spans="1:16" ht="13.5" thickBot="1" x14ac:dyDescent="0.25">
      <c r="A268" s="32" t="str">
        <f t="shared" si="24"/>
        <v> AOEB 1 </v>
      </c>
      <c r="B268" s="6" t="str">
        <f t="shared" si="25"/>
        <v>I</v>
      </c>
      <c r="C268" s="32">
        <f t="shared" si="26"/>
        <v>46228.775000000001</v>
      </c>
      <c r="D268" s="53" t="str">
        <f t="shared" si="27"/>
        <v>vis</v>
      </c>
      <c r="E268" s="74">
        <f>VLOOKUP(C268,Active!C$21:E$966,3,FALSE)</f>
        <v>-7614.9903991710489</v>
      </c>
      <c r="F268" s="6" t="s">
        <v>263</v>
      </c>
      <c r="G268" s="53" t="str">
        <f t="shared" si="28"/>
        <v>46228.775</v>
      </c>
      <c r="H268" s="32">
        <f t="shared" si="29"/>
        <v>-7615</v>
      </c>
      <c r="I268" s="75" t="s">
        <v>1503</v>
      </c>
      <c r="J268" s="76" t="s">
        <v>1504</v>
      </c>
      <c r="K268" s="75">
        <v>-7615</v>
      </c>
      <c r="L268" s="75" t="s">
        <v>580</v>
      </c>
      <c r="M268" s="76" t="s">
        <v>439</v>
      </c>
      <c r="N268" s="76"/>
      <c r="O268" s="77" t="s">
        <v>1505</v>
      </c>
      <c r="P268" s="77" t="s">
        <v>1176</v>
      </c>
    </row>
    <row r="269" spans="1:16" ht="13.5" thickBot="1" x14ac:dyDescent="0.25">
      <c r="A269" s="32" t="str">
        <f t="shared" si="24"/>
        <v> BBS 77 </v>
      </c>
      <c r="B269" s="6" t="str">
        <f t="shared" si="25"/>
        <v>I</v>
      </c>
      <c r="C269" s="32">
        <f t="shared" si="26"/>
        <v>46235.404000000002</v>
      </c>
      <c r="D269" s="53" t="str">
        <f t="shared" si="27"/>
        <v>vis</v>
      </c>
      <c r="E269" s="74">
        <f>VLOOKUP(C269,Active!C$21:E$966,3,FALSE)</f>
        <v>-7608.9986937377134</v>
      </c>
      <c r="F269" s="6" t="s">
        <v>263</v>
      </c>
      <c r="G269" s="53" t="str">
        <f t="shared" si="28"/>
        <v>46235.404</v>
      </c>
      <c r="H269" s="32">
        <f t="shared" si="29"/>
        <v>-7609</v>
      </c>
      <c r="I269" s="75" t="s">
        <v>1506</v>
      </c>
      <c r="J269" s="76" t="s">
        <v>1507</v>
      </c>
      <c r="K269" s="75">
        <v>-7609</v>
      </c>
      <c r="L269" s="75" t="s">
        <v>479</v>
      </c>
      <c r="M269" s="76" t="s">
        <v>439</v>
      </c>
      <c r="N269" s="76"/>
      <c r="O269" s="77" t="s">
        <v>1411</v>
      </c>
      <c r="P269" s="77" t="s">
        <v>1497</v>
      </c>
    </row>
    <row r="270" spans="1:16" ht="13.5" thickBot="1" x14ac:dyDescent="0.25">
      <c r="A270" s="32" t="str">
        <f t="shared" si="24"/>
        <v> BBS 78 </v>
      </c>
      <c r="B270" s="6" t="str">
        <f t="shared" si="25"/>
        <v>I</v>
      </c>
      <c r="C270" s="32">
        <f t="shared" si="26"/>
        <v>46255.326999999997</v>
      </c>
      <c r="D270" s="53" t="str">
        <f t="shared" si="27"/>
        <v>vis</v>
      </c>
      <c r="E270" s="74">
        <f>VLOOKUP(C270,Active!C$21:E$966,3,FALSE)</f>
        <v>-7590.9910383827109</v>
      </c>
      <c r="F270" s="6" t="s">
        <v>263</v>
      </c>
      <c r="G270" s="53" t="str">
        <f t="shared" si="28"/>
        <v>46255.327</v>
      </c>
      <c r="H270" s="32">
        <f t="shared" si="29"/>
        <v>-7591</v>
      </c>
      <c r="I270" s="75" t="s">
        <v>1508</v>
      </c>
      <c r="J270" s="76" t="s">
        <v>1509</v>
      </c>
      <c r="K270" s="75">
        <v>-7591</v>
      </c>
      <c r="L270" s="75" t="s">
        <v>489</v>
      </c>
      <c r="M270" s="76" t="s">
        <v>439</v>
      </c>
      <c r="N270" s="76"/>
      <c r="O270" s="77" t="s">
        <v>1411</v>
      </c>
      <c r="P270" s="77" t="s">
        <v>1510</v>
      </c>
    </row>
    <row r="271" spans="1:16" ht="13.5" thickBot="1" x14ac:dyDescent="0.25">
      <c r="A271" s="32" t="str">
        <f t="shared" si="24"/>
        <v> AOEB 1 </v>
      </c>
      <c r="B271" s="6" t="str">
        <f t="shared" si="25"/>
        <v>I</v>
      </c>
      <c r="C271" s="32">
        <f t="shared" si="26"/>
        <v>46260.853999999999</v>
      </c>
      <c r="D271" s="53" t="str">
        <f t="shared" si="27"/>
        <v>vis</v>
      </c>
      <c r="E271" s="74">
        <f>VLOOKUP(C271,Active!C$21:E$966,3,FALSE)</f>
        <v>-7585.9953895774534</v>
      </c>
      <c r="F271" s="6" t="s">
        <v>263</v>
      </c>
      <c r="G271" s="53" t="str">
        <f t="shared" si="28"/>
        <v>46260.854</v>
      </c>
      <c r="H271" s="32">
        <f t="shared" si="29"/>
        <v>-7586</v>
      </c>
      <c r="I271" s="75" t="s">
        <v>1511</v>
      </c>
      <c r="J271" s="76" t="s">
        <v>1512</v>
      </c>
      <c r="K271" s="75">
        <v>-7586</v>
      </c>
      <c r="L271" s="75" t="s">
        <v>501</v>
      </c>
      <c r="M271" s="76" t="s">
        <v>439</v>
      </c>
      <c r="N271" s="76"/>
      <c r="O271" s="77" t="s">
        <v>1078</v>
      </c>
      <c r="P271" s="77" t="s">
        <v>1176</v>
      </c>
    </row>
    <row r="272" spans="1:16" ht="13.5" thickBot="1" x14ac:dyDescent="0.25">
      <c r="A272" s="32" t="str">
        <f t="shared" si="24"/>
        <v> AOEB 1 </v>
      </c>
      <c r="B272" s="6" t="str">
        <f t="shared" si="25"/>
        <v>I</v>
      </c>
      <c r="C272" s="32">
        <f t="shared" si="26"/>
        <v>46280.758999999998</v>
      </c>
      <c r="D272" s="53" t="str">
        <f t="shared" si="27"/>
        <v>vis</v>
      </c>
      <c r="E272" s="74">
        <f>VLOOKUP(C272,Active!C$21:E$966,3,FALSE)</f>
        <v>-7568.0040037499475</v>
      </c>
      <c r="F272" s="6" t="s">
        <v>263</v>
      </c>
      <c r="G272" s="53" t="str">
        <f t="shared" si="28"/>
        <v>46280.759</v>
      </c>
      <c r="H272" s="32">
        <f t="shared" si="29"/>
        <v>-7568</v>
      </c>
      <c r="I272" s="75" t="s">
        <v>1517</v>
      </c>
      <c r="J272" s="76" t="s">
        <v>1518</v>
      </c>
      <c r="K272" s="75">
        <v>-7568</v>
      </c>
      <c r="L272" s="75" t="s">
        <v>1074</v>
      </c>
      <c r="M272" s="76" t="s">
        <v>439</v>
      </c>
      <c r="N272" s="76"/>
      <c r="O272" s="77" t="s">
        <v>788</v>
      </c>
      <c r="P272" s="77" t="s">
        <v>1176</v>
      </c>
    </row>
    <row r="273" spans="1:16" ht="13.5" thickBot="1" x14ac:dyDescent="0.25">
      <c r="A273" s="32" t="str">
        <f t="shared" si="24"/>
        <v> BRNO 27 </v>
      </c>
      <c r="B273" s="6" t="str">
        <f t="shared" si="25"/>
        <v>I</v>
      </c>
      <c r="C273" s="32">
        <f t="shared" si="26"/>
        <v>46287.408000000003</v>
      </c>
      <c r="D273" s="53" t="str">
        <f t="shared" si="27"/>
        <v>vis</v>
      </c>
      <c r="E273" s="74">
        <f>VLOOKUP(C273,Active!C$21:E$966,3,FALSE)</f>
        <v>-7561.9942210638301</v>
      </c>
      <c r="F273" s="6" t="s">
        <v>263</v>
      </c>
      <c r="G273" s="53" t="str">
        <f t="shared" si="28"/>
        <v>46287.408</v>
      </c>
      <c r="H273" s="32">
        <f t="shared" si="29"/>
        <v>-7562</v>
      </c>
      <c r="I273" s="75" t="s">
        <v>1519</v>
      </c>
      <c r="J273" s="76" t="s">
        <v>1520</v>
      </c>
      <c r="K273" s="75">
        <v>-7562</v>
      </c>
      <c r="L273" s="75" t="s">
        <v>534</v>
      </c>
      <c r="M273" s="76" t="s">
        <v>439</v>
      </c>
      <c r="N273" s="76"/>
      <c r="O273" s="77" t="s">
        <v>1444</v>
      </c>
      <c r="P273" s="77" t="s">
        <v>1436</v>
      </c>
    </row>
    <row r="274" spans="1:16" ht="13.5" thickBot="1" x14ac:dyDescent="0.25">
      <c r="A274" s="32" t="str">
        <f t="shared" si="24"/>
        <v> AOEB 1 </v>
      </c>
      <c r="B274" s="6" t="str">
        <f t="shared" si="25"/>
        <v>I</v>
      </c>
      <c r="C274" s="32">
        <f t="shared" si="26"/>
        <v>46290.728999999999</v>
      </c>
      <c r="D274" s="53" t="str">
        <f t="shared" si="27"/>
        <v>vis</v>
      </c>
      <c r="E274" s="74">
        <f>VLOOKUP(C274,Active!C$21:E$966,3,FALSE)</f>
        <v>-7558.9924932400127</v>
      </c>
      <c r="F274" s="6" t="s">
        <v>263</v>
      </c>
      <c r="G274" s="53" t="str">
        <f t="shared" si="28"/>
        <v>46290.729</v>
      </c>
      <c r="H274" s="32">
        <f t="shared" si="29"/>
        <v>-7559</v>
      </c>
      <c r="I274" s="75" t="s">
        <v>1521</v>
      </c>
      <c r="J274" s="76" t="s">
        <v>1522</v>
      </c>
      <c r="K274" s="75">
        <v>-7559</v>
      </c>
      <c r="L274" s="75" t="s">
        <v>472</v>
      </c>
      <c r="M274" s="76" t="s">
        <v>439</v>
      </c>
      <c r="N274" s="76"/>
      <c r="O274" s="77" t="s">
        <v>1505</v>
      </c>
      <c r="P274" s="77" t="s">
        <v>1176</v>
      </c>
    </row>
    <row r="275" spans="1:16" ht="13.5" thickBot="1" x14ac:dyDescent="0.25">
      <c r="A275" s="32" t="str">
        <f t="shared" si="24"/>
        <v> AOEB 1 </v>
      </c>
      <c r="B275" s="6" t="str">
        <f t="shared" si="25"/>
        <v>I</v>
      </c>
      <c r="C275" s="32">
        <f t="shared" si="26"/>
        <v>46291.828999999998</v>
      </c>
      <c r="D275" s="53" t="str">
        <f t="shared" si="27"/>
        <v>vis</v>
      </c>
      <c r="E275" s="74">
        <f>VLOOKUP(C275,Active!C$21:E$966,3,FALSE)</f>
        <v>-7557.9982443372128</v>
      </c>
      <c r="F275" s="6" t="s">
        <v>263</v>
      </c>
      <c r="G275" s="53" t="str">
        <f t="shared" si="28"/>
        <v>46291.829</v>
      </c>
      <c r="H275" s="32">
        <f t="shared" si="29"/>
        <v>-7558</v>
      </c>
      <c r="I275" s="75" t="s">
        <v>1523</v>
      </c>
      <c r="J275" s="76" t="s">
        <v>1524</v>
      </c>
      <c r="K275" s="75">
        <v>-7558</v>
      </c>
      <c r="L275" s="75" t="s">
        <v>570</v>
      </c>
      <c r="M275" s="76" t="s">
        <v>439</v>
      </c>
      <c r="N275" s="76"/>
      <c r="O275" s="77" t="s">
        <v>1505</v>
      </c>
      <c r="P275" s="77" t="s">
        <v>1176</v>
      </c>
    </row>
    <row r="276" spans="1:16" ht="13.5" thickBot="1" x14ac:dyDescent="0.25">
      <c r="A276" s="32" t="str">
        <f t="shared" si="24"/>
        <v> BRNO 27 </v>
      </c>
      <c r="B276" s="6" t="str">
        <f t="shared" si="25"/>
        <v>I</v>
      </c>
      <c r="C276" s="32">
        <f t="shared" si="26"/>
        <v>46297.368000000002</v>
      </c>
      <c r="D276" s="53" t="str">
        <f t="shared" si="27"/>
        <v>vis</v>
      </c>
      <c r="E276" s="74">
        <f>VLOOKUP(C276,Active!C$21:E$966,3,FALSE)</f>
        <v>-7552.9917491802862</v>
      </c>
      <c r="F276" s="6" t="s">
        <v>263</v>
      </c>
      <c r="G276" s="53" t="str">
        <f t="shared" si="28"/>
        <v>46297.368</v>
      </c>
      <c r="H276" s="32">
        <f t="shared" si="29"/>
        <v>-7553</v>
      </c>
      <c r="I276" s="75" t="s">
        <v>1525</v>
      </c>
      <c r="J276" s="76" t="s">
        <v>1526</v>
      </c>
      <c r="K276" s="75">
        <v>-7553</v>
      </c>
      <c r="L276" s="75" t="s">
        <v>527</v>
      </c>
      <c r="M276" s="76" t="s">
        <v>439</v>
      </c>
      <c r="N276" s="76"/>
      <c r="O276" s="77" t="s">
        <v>1448</v>
      </c>
      <c r="P276" s="77" t="s">
        <v>1436</v>
      </c>
    </row>
    <row r="277" spans="1:16" ht="13.5" thickBot="1" x14ac:dyDescent="0.25">
      <c r="A277" s="32" t="str">
        <f t="shared" si="24"/>
        <v> BRNO 27 </v>
      </c>
      <c r="B277" s="6" t="str">
        <f t="shared" si="25"/>
        <v>I</v>
      </c>
      <c r="C277" s="32">
        <f t="shared" si="26"/>
        <v>46297.374000000003</v>
      </c>
      <c r="D277" s="53" t="str">
        <f t="shared" si="27"/>
        <v>vis</v>
      </c>
      <c r="E277" s="74">
        <f>VLOOKUP(C277,Active!C$21:E$966,3,FALSE)</f>
        <v>-7552.9863260044513</v>
      </c>
      <c r="F277" s="6" t="s">
        <v>263</v>
      </c>
      <c r="G277" s="53" t="str">
        <f t="shared" si="28"/>
        <v>46297.374</v>
      </c>
      <c r="H277" s="32">
        <f t="shared" si="29"/>
        <v>-7553</v>
      </c>
      <c r="I277" s="75" t="s">
        <v>1527</v>
      </c>
      <c r="J277" s="76" t="s">
        <v>1528</v>
      </c>
      <c r="K277" s="75">
        <v>-7553</v>
      </c>
      <c r="L277" s="75" t="s">
        <v>507</v>
      </c>
      <c r="M277" s="76" t="s">
        <v>439</v>
      </c>
      <c r="N277" s="76"/>
      <c r="O277" s="77" t="s">
        <v>1529</v>
      </c>
      <c r="P277" s="77" t="s">
        <v>1436</v>
      </c>
    </row>
    <row r="278" spans="1:16" ht="13.5" thickBot="1" x14ac:dyDescent="0.25">
      <c r="A278" s="32" t="str">
        <f t="shared" si="24"/>
        <v> BRNO 27 </v>
      </c>
      <c r="B278" s="6" t="str">
        <f t="shared" si="25"/>
        <v>I</v>
      </c>
      <c r="C278" s="32">
        <f t="shared" si="26"/>
        <v>46297.374000000003</v>
      </c>
      <c r="D278" s="53" t="str">
        <f t="shared" si="27"/>
        <v>vis</v>
      </c>
      <c r="E278" s="74">
        <f>VLOOKUP(C278,Active!C$21:E$966,3,FALSE)</f>
        <v>-7552.9863260044513</v>
      </c>
      <c r="F278" s="6" t="s">
        <v>263</v>
      </c>
      <c r="G278" s="53" t="str">
        <f t="shared" si="28"/>
        <v>46297.374</v>
      </c>
      <c r="H278" s="32">
        <f t="shared" si="29"/>
        <v>-7553</v>
      </c>
      <c r="I278" s="75" t="s">
        <v>1527</v>
      </c>
      <c r="J278" s="76" t="s">
        <v>1528</v>
      </c>
      <c r="K278" s="75">
        <v>-7553</v>
      </c>
      <c r="L278" s="75" t="s">
        <v>507</v>
      </c>
      <c r="M278" s="76" t="s">
        <v>439</v>
      </c>
      <c r="N278" s="76"/>
      <c r="O278" s="77" t="s">
        <v>1464</v>
      </c>
      <c r="P278" s="77" t="s">
        <v>1436</v>
      </c>
    </row>
    <row r="279" spans="1:16" ht="13.5" thickBot="1" x14ac:dyDescent="0.25">
      <c r="A279" s="32" t="str">
        <f t="shared" si="24"/>
        <v> BRNO 27 </v>
      </c>
      <c r="B279" s="6" t="str">
        <f t="shared" si="25"/>
        <v>I</v>
      </c>
      <c r="C279" s="32">
        <f t="shared" si="26"/>
        <v>46298.468999999997</v>
      </c>
      <c r="D279" s="53" t="str">
        <f t="shared" si="27"/>
        <v>vis</v>
      </c>
      <c r="E279" s="74">
        <f>VLOOKUP(C279,Active!C$21:E$966,3,FALSE)</f>
        <v>-7551.9965964148505</v>
      </c>
      <c r="F279" s="6" t="s">
        <v>263</v>
      </c>
      <c r="G279" s="53" t="str">
        <f t="shared" si="28"/>
        <v>46298.469</v>
      </c>
      <c r="H279" s="32">
        <f t="shared" si="29"/>
        <v>-7552</v>
      </c>
      <c r="I279" s="75" t="s">
        <v>1530</v>
      </c>
      <c r="J279" s="76" t="s">
        <v>1531</v>
      </c>
      <c r="K279" s="75">
        <v>-7552</v>
      </c>
      <c r="L279" s="75" t="s">
        <v>467</v>
      </c>
      <c r="M279" s="76" t="s">
        <v>439</v>
      </c>
      <c r="N279" s="76"/>
      <c r="O279" s="77" t="s">
        <v>1467</v>
      </c>
      <c r="P279" s="77" t="s">
        <v>1436</v>
      </c>
    </row>
    <row r="280" spans="1:16" ht="13.5" thickBot="1" x14ac:dyDescent="0.25">
      <c r="A280" s="32" t="str">
        <f t="shared" si="24"/>
        <v> BRNO 27 </v>
      </c>
      <c r="B280" s="6" t="str">
        <f t="shared" si="25"/>
        <v>I</v>
      </c>
      <c r="C280" s="32">
        <f t="shared" si="26"/>
        <v>46298.47</v>
      </c>
      <c r="D280" s="53" t="str">
        <f t="shared" si="27"/>
        <v>vis</v>
      </c>
      <c r="E280" s="74">
        <f>VLOOKUP(C280,Active!C$21:E$966,3,FALSE)</f>
        <v>-7551.9956925522074</v>
      </c>
      <c r="F280" s="6" t="s">
        <v>263</v>
      </c>
      <c r="G280" s="53" t="str">
        <f t="shared" si="28"/>
        <v>46298.470</v>
      </c>
      <c r="H280" s="32">
        <f t="shared" si="29"/>
        <v>-7552</v>
      </c>
      <c r="I280" s="75" t="s">
        <v>1532</v>
      </c>
      <c r="J280" s="76" t="s">
        <v>1533</v>
      </c>
      <c r="K280" s="75">
        <v>-7552</v>
      </c>
      <c r="L280" s="75" t="s">
        <v>501</v>
      </c>
      <c r="M280" s="76" t="s">
        <v>439</v>
      </c>
      <c r="N280" s="76"/>
      <c r="O280" s="77" t="s">
        <v>1451</v>
      </c>
      <c r="P280" s="77" t="s">
        <v>1436</v>
      </c>
    </row>
    <row r="281" spans="1:16" ht="13.5" thickBot="1" x14ac:dyDescent="0.25">
      <c r="A281" s="32" t="str">
        <f t="shared" si="24"/>
        <v> BRNO 27 </v>
      </c>
      <c r="B281" s="6" t="str">
        <f t="shared" si="25"/>
        <v>I</v>
      </c>
      <c r="C281" s="32">
        <f t="shared" si="26"/>
        <v>46298.470999999998</v>
      </c>
      <c r="D281" s="53" t="str">
        <f t="shared" si="27"/>
        <v>vis</v>
      </c>
      <c r="E281" s="74">
        <f>VLOOKUP(C281,Active!C$21:E$966,3,FALSE)</f>
        <v>-7551.9947886895725</v>
      </c>
      <c r="F281" s="6" t="s">
        <v>263</v>
      </c>
      <c r="G281" s="53" t="str">
        <f t="shared" si="28"/>
        <v>46298.471</v>
      </c>
      <c r="H281" s="32">
        <f t="shared" si="29"/>
        <v>-7552</v>
      </c>
      <c r="I281" s="75" t="s">
        <v>1534</v>
      </c>
      <c r="J281" s="76" t="s">
        <v>1535</v>
      </c>
      <c r="K281" s="75">
        <v>-7552</v>
      </c>
      <c r="L281" s="75" t="s">
        <v>534</v>
      </c>
      <c r="M281" s="76" t="s">
        <v>439</v>
      </c>
      <c r="N281" s="76"/>
      <c r="O281" s="77" t="s">
        <v>1536</v>
      </c>
      <c r="P281" s="77" t="s">
        <v>1436</v>
      </c>
    </row>
    <row r="282" spans="1:16" ht="13.5" thickBot="1" x14ac:dyDescent="0.25">
      <c r="A282" s="32" t="str">
        <f t="shared" si="24"/>
        <v> BRNO 27 </v>
      </c>
      <c r="B282" s="6" t="str">
        <f t="shared" si="25"/>
        <v>I</v>
      </c>
      <c r="C282" s="32">
        <f t="shared" si="26"/>
        <v>46298.472000000002</v>
      </c>
      <c r="D282" s="53" t="str">
        <f t="shared" si="27"/>
        <v>vis</v>
      </c>
      <c r="E282" s="74">
        <f>VLOOKUP(C282,Active!C$21:E$966,3,FALSE)</f>
        <v>-7551.9938848269294</v>
      </c>
      <c r="F282" s="6" t="s">
        <v>263</v>
      </c>
      <c r="G282" s="53" t="str">
        <f t="shared" si="28"/>
        <v>46298.472</v>
      </c>
      <c r="H282" s="32">
        <f t="shared" si="29"/>
        <v>-7552</v>
      </c>
      <c r="I282" s="75" t="s">
        <v>1537</v>
      </c>
      <c r="J282" s="76" t="s">
        <v>1538</v>
      </c>
      <c r="K282" s="75">
        <v>-7552</v>
      </c>
      <c r="L282" s="75" t="s">
        <v>464</v>
      </c>
      <c r="M282" s="76" t="s">
        <v>439</v>
      </c>
      <c r="N282" s="76"/>
      <c r="O282" s="77" t="s">
        <v>1464</v>
      </c>
      <c r="P282" s="77" t="s">
        <v>1436</v>
      </c>
    </row>
    <row r="283" spans="1:16" ht="13.5" thickBot="1" x14ac:dyDescent="0.25">
      <c r="A283" s="32" t="str">
        <f t="shared" si="24"/>
        <v> BRNO 27 </v>
      </c>
      <c r="B283" s="6" t="str">
        <f t="shared" si="25"/>
        <v>I</v>
      </c>
      <c r="C283" s="32">
        <f t="shared" si="26"/>
        <v>46298.476000000002</v>
      </c>
      <c r="D283" s="53" t="str">
        <f t="shared" si="27"/>
        <v>vis</v>
      </c>
      <c r="E283" s="74">
        <f>VLOOKUP(C283,Active!C$21:E$966,3,FALSE)</f>
        <v>-7551.9902693763734</v>
      </c>
      <c r="F283" s="6" t="s">
        <v>263</v>
      </c>
      <c r="G283" s="53" t="str">
        <f t="shared" si="28"/>
        <v>46298.476</v>
      </c>
      <c r="H283" s="32">
        <f t="shared" si="29"/>
        <v>-7552</v>
      </c>
      <c r="I283" s="75" t="s">
        <v>1539</v>
      </c>
      <c r="J283" s="76" t="s">
        <v>1540</v>
      </c>
      <c r="K283" s="75">
        <v>-7552</v>
      </c>
      <c r="L283" s="75" t="s">
        <v>580</v>
      </c>
      <c r="M283" s="76" t="s">
        <v>439</v>
      </c>
      <c r="N283" s="76"/>
      <c r="O283" s="77" t="s">
        <v>1481</v>
      </c>
      <c r="P283" s="77" t="s">
        <v>1436</v>
      </c>
    </row>
    <row r="284" spans="1:16" ht="13.5" thickBot="1" x14ac:dyDescent="0.25">
      <c r="A284" s="32" t="str">
        <f t="shared" si="24"/>
        <v> BRNO 27 </v>
      </c>
      <c r="B284" s="6" t="str">
        <f t="shared" si="25"/>
        <v>I</v>
      </c>
      <c r="C284" s="32">
        <f t="shared" si="26"/>
        <v>46298.476000000002</v>
      </c>
      <c r="D284" s="53" t="str">
        <f t="shared" si="27"/>
        <v>vis</v>
      </c>
      <c r="E284" s="74">
        <f>VLOOKUP(C284,Active!C$21:E$966,3,FALSE)</f>
        <v>-7551.9902693763734</v>
      </c>
      <c r="F284" s="6" t="s">
        <v>263</v>
      </c>
      <c r="G284" s="53" t="str">
        <f t="shared" si="28"/>
        <v>46298.476</v>
      </c>
      <c r="H284" s="32">
        <f t="shared" si="29"/>
        <v>-7552</v>
      </c>
      <c r="I284" s="75" t="s">
        <v>1539</v>
      </c>
      <c r="J284" s="76" t="s">
        <v>1540</v>
      </c>
      <c r="K284" s="75">
        <v>-7552</v>
      </c>
      <c r="L284" s="75" t="s">
        <v>580</v>
      </c>
      <c r="M284" s="76" t="s">
        <v>439</v>
      </c>
      <c r="N284" s="76"/>
      <c r="O284" s="77" t="s">
        <v>1529</v>
      </c>
      <c r="P284" s="77" t="s">
        <v>1436</v>
      </c>
    </row>
    <row r="285" spans="1:16" ht="13.5" thickBot="1" x14ac:dyDescent="0.25">
      <c r="A285" s="32" t="str">
        <f t="shared" si="24"/>
        <v> BRNO 27 </v>
      </c>
      <c r="B285" s="6" t="str">
        <f t="shared" si="25"/>
        <v>I</v>
      </c>
      <c r="C285" s="32">
        <f t="shared" si="26"/>
        <v>46298.476999999999</v>
      </c>
      <c r="D285" s="53" t="str">
        <f t="shared" si="27"/>
        <v>vis</v>
      </c>
      <c r="E285" s="74">
        <f>VLOOKUP(C285,Active!C$21:E$966,3,FALSE)</f>
        <v>-7551.9893655137375</v>
      </c>
      <c r="F285" s="6" t="s">
        <v>263</v>
      </c>
      <c r="G285" s="53" t="str">
        <f t="shared" si="28"/>
        <v>46298.477</v>
      </c>
      <c r="H285" s="32">
        <f t="shared" si="29"/>
        <v>-7552</v>
      </c>
      <c r="I285" s="75" t="s">
        <v>1541</v>
      </c>
      <c r="J285" s="76" t="s">
        <v>1542</v>
      </c>
      <c r="K285" s="75">
        <v>-7552</v>
      </c>
      <c r="L285" s="75" t="s">
        <v>504</v>
      </c>
      <c r="M285" s="76" t="s">
        <v>439</v>
      </c>
      <c r="N285" s="76"/>
      <c r="O285" s="77" t="s">
        <v>1543</v>
      </c>
      <c r="P285" s="77" t="s">
        <v>1436</v>
      </c>
    </row>
    <row r="286" spans="1:16" ht="13.5" thickBot="1" x14ac:dyDescent="0.25">
      <c r="A286" s="32" t="str">
        <f t="shared" si="24"/>
        <v> BRNO 27 </v>
      </c>
      <c r="B286" s="6" t="str">
        <f t="shared" si="25"/>
        <v>I</v>
      </c>
      <c r="C286" s="32">
        <f t="shared" si="26"/>
        <v>46298.476999999999</v>
      </c>
      <c r="D286" s="53" t="str">
        <f t="shared" si="27"/>
        <v>vis</v>
      </c>
      <c r="E286" s="74">
        <f>VLOOKUP(C286,Active!C$21:E$966,3,FALSE)</f>
        <v>-7551.9893655137375</v>
      </c>
      <c r="F286" s="6" t="s">
        <v>263</v>
      </c>
      <c r="G286" s="53" t="str">
        <f t="shared" si="28"/>
        <v>46298.477</v>
      </c>
      <c r="H286" s="32">
        <f t="shared" si="29"/>
        <v>-7552</v>
      </c>
      <c r="I286" s="75" t="s">
        <v>1541</v>
      </c>
      <c r="J286" s="76" t="s">
        <v>1542</v>
      </c>
      <c r="K286" s="75">
        <v>-7552</v>
      </c>
      <c r="L286" s="75" t="s">
        <v>504</v>
      </c>
      <c r="M286" s="76" t="s">
        <v>439</v>
      </c>
      <c r="N286" s="76"/>
      <c r="O286" s="77" t="s">
        <v>1544</v>
      </c>
      <c r="P286" s="77" t="s">
        <v>1436</v>
      </c>
    </row>
    <row r="287" spans="1:16" ht="13.5" thickBot="1" x14ac:dyDescent="0.25">
      <c r="A287" s="32" t="str">
        <f t="shared" si="24"/>
        <v> BRNO 27 </v>
      </c>
      <c r="B287" s="6" t="str">
        <f t="shared" si="25"/>
        <v>I</v>
      </c>
      <c r="C287" s="32">
        <f t="shared" si="26"/>
        <v>46298.478000000003</v>
      </c>
      <c r="D287" s="53" t="str">
        <f t="shared" si="27"/>
        <v>vis</v>
      </c>
      <c r="E287" s="74">
        <f>VLOOKUP(C287,Active!C$21:E$966,3,FALSE)</f>
        <v>-7551.9884616510953</v>
      </c>
      <c r="F287" s="6" t="s">
        <v>263</v>
      </c>
      <c r="G287" s="53" t="str">
        <f t="shared" si="28"/>
        <v>46298.478</v>
      </c>
      <c r="H287" s="32">
        <f t="shared" si="29"/>
        <v>-7552</v>
      </c>
      <c r="I287" s="75" t="s">
        <v>1545</v>
      </c>
      <c r="J287" s="76" t="s">
        <v>1546</v>
      </c>
      <c r="K287" s="75">
        <v>-7552</v>
      </c>
      <c r="L287" s="75" t="s">
        <v>606</v>
      </c>
      <c r="M287" s="76" t="s">
        <v>439</v>
      </c>
      <c r="N287" s="76"/>
      <c r="O287" s="77" t="s">
        <v>1448</v>
      </c>
      <c r="P287" s="77" t="s">
        <v>1436</v>
      </c>
    </row>
    <row r="288" spans="1:16" ht="13.5" thickBot="1" x14ac:dyDescent="0.25">
      <c r="A288" s="32" t="str">
        <f t="shared" si="24"/>
        <v> BRNO 27 </v>
      </c>
      <c r="B288" s="6" t="str">
        <f t="shared" si="25"/>
        <v>I</v>
      </c>
      <c r="C288" s="32">
        <f t="shared" si="26"/>
        <v>46308.438000000002</v>
      </c>
      <c r="D288" s="53" t="str">
        <f t="shared" si="27"/>
        <v>vis</v>
      </c>
      <c r="E288" s="74">
        <f>VLOOKUP(C288,Active!C$21:E$966,3,FALSE)</f>
        <v>-7542.9859897675506</v>
      </c>
      <c r="F288" s="6" t="s">
        <v>263</v>
      </c>
      <c r="G288" s="53" t="str">
        <f t="shared" si="28"/>
        <v>46308.438</v>
      </c>
      <c r="H288" s="32">
        <f t="shared" si="29"/>
        <v>-7543</v>
      </c>
      <c r="I288" s="75" t="s">
        <v>1547</v>
      </c>
      <c r="J288" s="76" t="s">
        <v>1548</v>
      </c>
      <c r="K288" s="75">
        <v>-7543</v>
      </c>
      <c r="L288" s="75" t="s">
        <v>656</v>
      </c>
      <c r="M288" s="76" t="s">
        <v>439</v>
      </c>
      <c r="N288" s="76"/>
      <c r="O288" s="77" t="s">
        <v>1443</v>
      </c>
      <c r="P288" s="77" t="s">
        <v>1436</v>
      </c>
    </row>
    <row r="289" spans="1:16" ht="13.5" thickBot="1" x14ac:dyDescent="0.25">
      <c r="A289" s="32" t="str">
        <f t="shared" si="24"/>
        <v> BRNO 27 </v>
      </c>
      <c r="B289" s="6" t="str">
        <f t="shared" si="25"/>
        <v>I</v>
      </c>
      <c r="C289" s="32">
        <f t="shared" si="26"/>
        <v>46308.438000000002</v>
      </c>
      <c r="D289" s="53" t="str">
        <f t="shared" si="27"/>
        <v>vis</v>
      </c>
      <c r="E289" s="74">
        <f>VLOOKUP(C289,Active!C$21:E$966,3,FALSE)</f>
        <v>-7542.9859897675506</v>
      </c>
      <c r="F289" s="6" t="s">
        <v>263</v>
      </c>
      <c r="G289" s="53" t="str">
        <f t="shared" si="28"/>
        <v>46308.438</v>
      </c>
      <c r="H289" s="32">
        <f t="shared" si="29"/>
        <v>-7543</v>
      </c>
      <c r="I289" s="75" t="s">
        <v>1547</v>
      </c>
      <c r="J289" s="76" t="s">
        <v>1548</v>
      </c>
      <c r="K289" s="75">
        <v>-7543</v>
      </c>
      <c r="L289" s="75" t="s">
        <v>656</v>
      </c>
      <c r="M289" s="76" t="s">
        <v>439</v>
      </c>
      <c r="N289" s="76"/>
      <c r="O289" s="77" t="s">
        <v>1549</v>
      </c>
      <c r="P289" s="77" t="s">
        <v>1436</v>
      </c>
    </row>
    <row r="290" spans="1:16" ht="13.5" thickBot="1" x14ac:dyDescent="0.25">
      <c r="A290" s="32" t="str">
        <f t="shared" si="24"/>
        <v> AOEB 1 </v>
      </c>
      <c r="B290" s="6" t="str">
        <f t="shared" si="25"/>
        <v>I</v>
      </c>
      <c r="C290" s="32">
        <f t="shared" si="26"/>
        <v>46310.646000000001</v>
      </c>
      <c r="D290" s="53" t="str">
        <f t="shared" si="27"/>
        <v>vis</v>
      </c>
      <c r="E290" s="74">
        <f>VLOOKUP(C290,Active!C$21:E$966,3,FALSE)</f>
        <v>-7540.9902610608387</v>
      </c>
      <c r="F290" s="6" t="s">
        <v>263</v>
      </c>
      <c r="G290" s="53" t="str">
        <f t="shared" si="28"/>
        <v>46310.646</v>
      </c>
      <c r="H290" s="32">
        <f t="shared" si="29"/>
        <v>-7541</v>
      </c>
      <c r="I290" s="75" t="s">
        <v>1550</v>
      </c>
      <c r="J290" s="76" t="s">
        <v>1551</v>
      </c>
      <c r="K290" s="75">
        <v>-7541</v>
      </c>
      <c r="L290" s="75" t="s">
        <v>580</v>
      </c>
      <c r="M290" s="76" t="s">
        <v>439</v>
      </c>
      <c r="N290" s="76"/>
      <c r="O290" s="77" t="s">
        <v>900</v>
      </c>
      <c r="P290" s="77" t="s">
        <v>1176</v>
      </c>
    </row>
    <row r="291" spans="1:16" ht="13.5" thickBot="1" x14ac:dyDescent="0.25">
      <c r="A291" s="32" t="str">
        <f t="shared" si="24"/>
        <v> AOEB 1 </v>
      </c>
      <c r="B291" s="6" t="str">
        <f t="shared" si="25"/>
        <v>I</v>
      </c>
      <c r="C291" s="32">
        <f t="shared" si="26"/>
        <v>46311.752</v>
      </c>
      <c r="D291" s="53" t="str">
        <f t="shared" si="27"/>
        <v>vis</v>
      </c>
      <c r="E291" s="74">
        <f>VLOOKUP(C291,Active!C$21:E$966,3,FALSE)</f>
        <v>-7539.9905889822039</v>
      </c>
      <c r="F291" s="6" t="s">
        <v>263</v>
      </c>
      <c r="G291" s="53" t="str">
        <f t="shared" si="28"/>
        <v>46311.752</v>
      </c>
      <c r="H291" s="32">
        <f t="shared" si="29"/>
        <v>-7540</v>
      </c>
      <c r="I291" s="75" t="s">
        <v>1552</v>
      </c>
      <c r="J291" s="76" t="s">
        <v>1553</v>
      </c>
      <c r="K291" s="75">
        <v>-7540</v>
      </c>
      <c r="L291" s="75" t="s">
        <v>489</v>
      </c>
      <c r="M291" s="76" t="s">
        <v>439</v>
      </c>
      <c r="N291" s="76"/>
      <c r="O291" s="77" t="s">
        <v>788</v>
      </c>
      <c r="P291" s="77" t="s">
        <v>1176</v>
      </c>
    </row>
    <row r="292" spans="1:16" ht="13.5" thickBot="1" x14ac:dyDescent="0.25">
      <c r="A292" s="32" t="str">
        <f t="shared" si="24"/>
        <v>BAVM 43 </v>
      </c>
      <c r="B292" s="6" t="str">
        <f t="shared" si="25"/>
        <v>I</v>
      </c>
      <c r="C292" s="32">
        <f t="shared" si="26"/>
        <v>46318.381000000001</v>
      </c>
      <c r="D292" s="53" t="str">
        <f t="shared" si="27"/>
        <v>vis</v>
      </c>
      <c r="E292" s="74">
        <f>VLOOKUP(C292,Active!C$21:E$966,3,FALSE)</f>
        <v>-7533.9988835488684</v>
      </c>
      <c r="F292" s="6" t="s">
        <v>263</v>
      </c>
      <c r="G292" s="53" t="str">
        <f t="shared" si="28"/>
        <v>46318.381</v>
      </c>
      <c r="H292" s="32">
        <f t="shared" si="29"/>
        <v>-7534</v>
      </c>
      <c r="I292" s="75" t="s">
        <v>1554</v>
      </c>
      <c r="J292" s="76" t="s">
        <v>1555</v>
      </c>
      <c r="K292" s="75">
        <v>-7534</v>
      </c>
      <c r="L292" s="75" t="s">
        <v>479</v>
      </c>
      <c r="M292" s="76" t="s">
        <v>439</v>
      </c>
      <c r="N292" s="76"/>
      <c r="O292" s="77" t="s">
        <v>1556</v>
      </c>
      <c r="P292" s="78" t="s">
        <v>1557</v>
      </c>
    </row>
    <row r="293" spans="1:16" ht="13.5" thickBot="1" x14ac:dyDescent="0.25">
      <c r="A293" s="32" t="str">
        <f t="shared" si="24"/>
        <v> AOEB 1 </v>
      </c>
      <c r="B293" s="6" t="str">
        <f t="shared" si="25"/>
        <v>I</v>
      </c>
      <c r="C293" s="32">
        <f t="shared" si="26"/>
        <v>46321.707000000002</v>
      </c>
      <c r="D293" s="53" t="str">
        <f t="shared" si="27"/>
        <v>vis</v>
      </c>
      <c r="E293" s="74">
        <f>VLOOKUP(C293,Active!C$21:E$966,3,FALSE)</f>
        <v>-7530.9926364118519</v>
      </c>
      <c r="F293" s="6" t="s">
        <v>263</v>
      </c>
      <c r="G293" s="53" t="str">
        <f t="shared" si="28"/>
        <v>46321.707</v>
      </c>
      <c r="H293" s="32">
        <f t="shared" si="29"/>
        <v>-7531</v>
      </c>
      <c r="I293" s="75" t="s">
        <v>1558</v>
      </c>
      <c r="J293" s="76" t="s">
        <v>1559</v>
      </c>
      <c r="K293" s="75">
        <v>-7531</v>
      </c>
      <c r="L293" s="75" t="s">
        <v>472</v>
      </c>
      <c r="M293" s="76" t="s">
        <v>439</v>
      </c>
      <c r="N293" s="76"/>
      <c r="O293" s="77" t="s">
        <v>1505</v>
      </c>
      <c r="P293" s="77" t="s">
        <v>1176</v>
      </c>
    </row>
    <row r="294" spans="1:16" ht="13.5" thickBot="1" x14ac:dyDescent="0.25">
      <c r="A294" s="32" t="str">
        <f t="shared" si="24"/>
        <v>BAVM 43 </v>
      </c>
      <c r="B294" s="6" t="str">
        <f t="shared" si="25"/>
        <v>I</v>
      </c>
      <c r="C294" s="32">
        <f t="shared" si="26"/>
        <v>46328.347000000002</v>
      </c>
      <c r="D294" s="53" t="str">
        <f t="shared" si="27"/>
        <v>vis</v>
      </c>
      <c r="E294" s="74">
        <f>VLOOKUP(C294,Active!C$21:E$966,3,FALSE)</f>
        <v>-7524.9909884894896</v>
      </c>
      <c r="F294" s="6" t="s">
        <v>263</v>
      </c>
      <c r="G294" s="53" t="str">
        <f t="shared" si="28"/>
        <v>46328.347</v>
      </c>
      <c r="H294" s="32">
        <f t="shared" si="29"/>
        <v>-7525</v>
      </c>
      <c r="I294" s="75" t="s">
        <v>1560</v>
      </c>
      <c r="J294" s="76" t="s">
        <v>1561</v>
      </c>
      <c r="K294" s="75">
        <v>-7525</v>
      </c>
      <c r="L294" s="75" t="s">
        <v>489</v>
      </c>
      <c r="M294" s="76" t="s">
        <v>439</v>
      </c>
      <c r="N294" s="76"/>
      <c r="O294" s="77" t="s">
        <v>1556</v>
      </c>
      <c r="P294" s="78" t="s">
        <v>1557</v>
      </c>
    </row>
    <row r="295" spans="1:16" ht="13.5" thickBot="1" x14ac:dyDescent="0.25">
      <c r="A295" s="32" t="str">
        <f t="shared" si="24"/>
        <v> BBS 78 </v>
      </c>
      <c r="B295" s="6" t="str">
        <f t="shared" si="25"/>
        <v>I</v>
      </c>
      <c r="C295" s="32">
        <f t="shared" si="26"/>
        <v>46338.3</v>
      </c>
      <c r="D295" s="53" t="str">
        <f t="shared" si="27"/>
        <v>vis</v>
      </c>
      <c r="E295" s="74">
        <f>VLOOKUP(C295,Active!C$21:E$966,3,FALSE)</f>
        <v>-7515.9948436444156</v>
      </c>
      <c r="F295" s="6" t="s">
        <v>263</v>
      </c>
      <c r="G295" s="53" t="str">
        <f t="shared" si="28"/>
        <v>46338.300</v>
      </c>
      <c r="H295" s="32">
        <f t="shared" si="29"/>
        <v>-7516</v>
      </c>
      <c r="I295" s="75" t="s">
        <v>1562</v>
      </c>
      <c r="J295" s="76" t="s">
        <v>1563</v>
      </c>
      <c r="K295" s="75">
        <v>-7516</v>
      </c>
      <c r="L295" s="75" t="s">
        <v>534</v>
      </c>
      <c r="M295" s="76" t="s">
        <v>439</v>
      </c>
      <c r="N295" s="76"/>
      <c r="O295" s="77" t="s">
        <v>878</v>
      </c>
      <c r="P295" s="77" t="s">
        <v>1510</v>
      </c>
    </row>
    <row r="296" spans="1:16" ht="13.5" thickBot="1" x14ac:dyDescent="0.25">
      <c r="A296" s="32" t="str">
        <f t="shared" si="24"/>
        <v>BAVM 43 </v>
      </c>
      <c r="B296" s="6" t="str">
        <f t="shared" si="25"/>
        <v>I</v>
      </c>
      <c r="C296" s="32">
        <f t="shared" si="26"/>
        <v>46339.409</v>
      </c>
      <c r="D296" s="53" t="str">
        <f t="shared" si="27"/>
        <v>vis</v>
      </c>
      <c r="E296" s="74">
        <f>VLOOKUP(C296,Active!C$21:E$966,3,FALSE)</f>
        <v>-7514.9924599778678</v>
      </c>
      <c r="F296" s="6" t="s">
        <v>263</v>
      </c>
      <c r="G296" s="53" t="str">
        <f t="shared" si="28"/>
        <v>46339.409</v>
      </c>
      <c r="H296" s="32">
        <f t="shared" si="29"/>
        <v>-7515</v>
      </c>
      <c r="I296" s="75" t="s">
        <v>1564</v>
      </c>
      <c r="J296" s="76" t="s">
        <v>1565</v>
      </c>
      <c r="K296" s="75">
        <v>-7515</v>
      </c>
      <c r="L296" s="75" t="s">
        <v>472</v>
      </c>
      <c r="M296" s="76" t="s">
        <v>439</v>
      </c>
      <c r="N296" s="76"/>
      <c r="O296" s="77" t="s">
        <v>1566</v>
      </c>
      <c r="P296" s="78" t="s">
        <v>1557</v>
      </c>
    </row>
    <row r="297" spans="1:16" ht="13.5" thickBot="1" x14ac:dyDescent="0.25">
      <c r="A297" s="32" t="str">
        <f t="shared" si="24"/>
        <v> VSSC 63.21 </v>
      </c>
      <c r="B297" s="6" t="str">
        <f t="shared" si="25"/>
        <v>I</v>
      </c>
      <c r="C297" s="32">
        <f t="shared" si="26"/>
        <v>46380.339</v>
      </c>
      <c r="D297" s="53" t="str">
        <f t="shared" si="27"/>
        <v>vis</v>
      </c>
      <c r="E297" s="74">
        <f>VLOOKUP(C297,Active!C$21:E$966,3,FALSE)</f>
        <v>-7477.9973621672752</v>
      </c>
      <c r="F297" s="6" t="s">
        <v>263</v>
      </c>
      <c r="G297" s="53" t="str">
        <f t="shared" si="28"/>
        <v>46380.339</v>
      </c>
      <c r="H297" s="32">
        <f t="shared" si="29"/>
        <v>-7478</v>
      </c>
      <c r="I297" s="75" t="s">
        <v>1567</v>
      </c>
      <c r="J297" s="76" t="s">
        <v>1568</v>
      </c>
      <c r="K297" s="75">
        <v>-7478</v>
      </c>
      <c r="L297" s="75" t="s">
        <v>516</v>
      </c>
      <c r="M297" s="76" t="s">
        <v>439</v>
      </c>
      <c r="N297" s="76"/>
      <c r="O297" s="77" t="s">
        <v>1474</v>
      </c>
      <c r="P297" s="77" t="s">
        <v>1569</v>
      </c>
    </row>
    <row r="298" spans="1:16" ht="13.5" thickBot="1" x14ac:dyDescent="0.25">
      <c r="A298" s="32" t="str">
        <f t="shared" si="24"/>
        <v>BAVM 46 </v>
      </c>
      <c r="B298" s="6" t="str">
        <f t="shared" si="25"/>
        <v>I</v>
      </c>
      <c r="C298" s="32">
        <f t="shared" si="26"/>
        <v>46610.47</v>
      </c>
      <c r="D298" s="53" t="str">
        <f t="shared" si="27"/>
        <v>vis</v>
      </c>
      <c r="E298" s="74">
        <f>VLOOKUP(C298,Active!C$21:E$966,3,FALSE)</f>
        <v>-7269.9905492122471</v>
      </c>
      <c r="F298" s="6" t="s">
        <v>263</v>
      </c>
      <c r="G298" s="53" t="str">
        <f t="shared" si="28"/>
        <v>46610.470</v>
      </c>
      <c r="H298" s="32">
        <f t="shared" si="29"/>
        <v>-7270</v>
      </c>
      <c r="I298" s="75" t="s">
        <v>1570</v>
      </c>
      <c r="J298" s="76" t="s">
        <v>1571</v>
      </c>
      <c r="K298" s="75">
        <v>-7270</v>
      </c>
      <c r="L298" s="75" t="s">
        <v>489</v>
      </c>
      <c r="M298" s="76" t="s">
        <v>439</v>
      </c>
      <c r="N298" s="76"/>
      <c r="O298" s="77" t="s">
        <v>1572</v>
      </c>
      <c r="P298" s="78" t="s">
        <v>1573</v>
      </c>
    </row>
    <row r="299" spans="1:16" ht="13.5" thickBot="1" x14ac:dyDescent="0.25">
      <c r="A299" s="32" t="str">
        <f t="shared" si="24"/>
        <v>BAVM 46 </v>
      </c>
      <c r="B299" s="6" t="str">
        <f t="shared" si="25"/>
        <v>I</v>
      </c>
      <c r="C299" s="32">
        <f t="shared" si="26"/>
        <v>46610.470999999998</v>
      </c>
      <c r="D299" s="53" t="str">
        <f t="shared" si="27"/>
        <v>vis</v>
      </c>
      <c r="E299" s="74">
        <f>VLOOKUP(C299,Active!C$21:E$966,3,FALSE)</f>
        <v>-7269.9896453496112</v>
      </c>
      <c r="F299" s="6" t="s">
        <v>263</v>
      </c>
      <c r="G299" s="53" t="str">
        <f t="shared" si="28"/>
        <v>46610.471</v>
      </c>
      <c r="H299" s="32">
        <f t="shared" si="29"/>
        <v>-7270</v>
      </c>
      <c r="I299" s="75" t="s">
        <v>1574</v>
      </c>
      <c r="J299" s="76" t="s">
        <v>1575</v>
      </c>
      <c r="K299" s="75">
        <v>-7270</v>
      </c>
      <c r="L299" s="75" t="s">
        <v>580</v>
      </c>
      <c r="M299" s="76" t="s">
        <v>439</v>
      </c>
      <c r="N299" s="76"/>
      <c r="O299" s="77" t="s">
        <v>1576</v>
      </c>
      <c r="P299" s="78" t="s">
        <v>1573</v>
      </c>
    </row>
    <row r="300" spans="1:16" ht="13.5" thickBot="1" x14ac:dyDescent="0.25">
      <c r="A300" s="32" t="str">
        <f t="shared" si="24"/>
        <v> AOEB 1 </v>
      </c>
      <c r="B300" s="6" t="str">
        <f t="shared" si="25"/>
        <v>I</v>
      </c>
      <c r="C300" s="32">
        <f t="shared" si="26"/>
        <v>46623.745999999999</v>
      </c>
      <c r="D300" s="53" t="str">
        <f t="shared" si="27"/>
        <v>vis</v>
      </c>
      <c r="E300" s="74">
        <f>VLOOKUP(C300,Active!C$21:E$966,3,FALSE)</f>
        <v>-7257.9908688180785</v>
      </c>
      <c r="F300" s="6" t="s">
        <v>263</v>
      </c>
      <c r="G300" s="53" t="str">
        <f t="shared" si="28"/>
        <v>46623.746</v>
      </c>
      <c r="H300" s="32">
        <f t="shared" si="29"/>
        <v>-7258</v>
      </c>
      <c r="I300" s="75" t="s">
        <v>1577</v>
      </c>
      <c r="J300" s="76" t="s">
        <v>1578</v>
      </c>
      <c r="K300" s="75">
        <v>-7258</v>
      </c>
      <c r="L300" s="75" t="s">
        <v>489</v>
      </c>
      <c r="M300" s="76" t="s">
        <v>439</v>
      </c>
      <c r="N300" s="76"/>
      <c r="O300" s="77" t="s">
        <v>1078</v>
      </c>
      <c r="P300" s="77" t="s">
        <v>1176</v>
      </c>
    </row>
    <row r="301" spans="1:16" ht="13.5" thickBot="1" x14ac:dyDescent="0.25">
      <c r="A301" s="32" t="str">
        <f t="shared" si="24"/>
        <v> BBS 81 </v>
      </c>
      <c r="B301" s="6" t="str">
        <f t="shared" si="25"/>
        <v>I</v>
      </c>
      <c r="C301" s="32">
        <f t="shared" si="26"/>
        <v>46681.279000000002</v>
      </c>
      <c r="D301" s="53" t="str">
        <f t="shared" si="27"/>
        <v>vis</v>
      </c>
      <c r="E301" s="74">
        <f>VLOOKUP(C301,Active!C$21:E$966,3,FALSE)</f>
        <v>-7205.9889396136587</v>
      </c>
      <c r="F301" s="6" t="s">
        <v>263</v>
      </c>
      <c r="G301" s="53" t="str">
        <f t="shared" si="28"/>
        <v>46681.279</v>
      </c>
      <c r="H301" s="32">
        <f t="shared" si="29"/>
        <v>-7206</v>
      </c>
      <c r="I301" s="75" t="s">
        <v>1579</v>
      </c>
      <c r="J301" s="76" t="s">
        <v>1580</v>
      </c>
      <c r="K301" s="75">
        <v>-7206</v>
      </c>
      <c r="L301" s="75" t="s">
        <v>504</v>
      </c>
      <c r="M301" s="76" t="s">
        <v>439</v>
      </c>
      <c r="N301" s="76"/>
      <c r="O301" s="77" t="s">
        <v>1387</v>
      </c>
      <c r="P301" s="77" t="s">
        <v>1581</v>
      </c>
    </row>
    <row r="302" spans="1:16" ht="13.5" thickBot="1" x14ac:dyDescent="0.25">
      <c r="A302" s="32" t="str">
        <f t="shared" si="24"/>
        <v> BBS 81 </v>
      </c>
      <c r="B302" s="6" t="str">
        <f t="shared" si="25"/>
        <v>I</v>
      </c>
      <c r="C302" s="32">
        <f t="shared" si="26"/>
        <v>46692.343000000001</v>
      </c>
      <c r="D302" s="53" t="str">
        <f t="shared" si="27"/>
        <v>vis</v>
      </c>
      <c r="E302" s="74">
        <f>VLOOKUP(C302,Active!C$21:E$966,3,FALSE)</f>
        <v>-7195.9886033767589</v>
      </c>
      <c r="F302" s="6" t="s">
        <v>263</v>
      </c>
      <c r="G302" s="53" t="str">
        <f t="shared" si="28"/>
        <v>46692.343</v>
      </c>
      <c r="H302" s="32">
        <f t="shared" si="29"/>
        <v>-7196</v>
      </c>
      <c r="I302" s="75" t="s">
        <v>1582</v>
      </c>
      <c r="J302" s="76" t="s">
        <v>1583</v>
      </c>
      <c r="K302" s="75">
        <v>-7196</v>
      </c>
      <c r="L302" s="75" t="s">
        <v>606</v>
      </c>
      <c r="M302" s="76" t="s">
        <v>439</v>
      </c>
      <c r="N302" s="76"/>
      <c r="O302" s="77" t="s">
        <v>1387</v>
      </c>
      <c r="P302" s="77" t="s">
        <v>1581</v>
      </c>
    </row>
    <row r="303" spans="1:16" ht="13.5" thickBot="1" x14ac:dyDescent="0.25">
      <c r="A303" s="32" t="str">
        <f t="shared" si="24"/>
        <v> BBS 81 </v>
      </c>
      <c r="B303" s="6" t="str">
        <f t="shared" si="25"/>
        <v>I</v>
      </c>
      <c r="C303" s="32">
        <f t="shared" si="26"/>
        <v>46713.35</v>
      </c>
      <c r="D303" s="53" t="str">
        <f t="shared" si="27"/>
        <v>vis</v>
      </c>
      <c r="E303" s="74">
        <f>VLOOKUP(C303,Active!C$21:E$966,3,FALSE)</f>
        <v>-7177.0011609211761</v>
      </c>
      <c r="F303" s="6" t="s">
        <v>263</v>
      </c>
      <c r="G303" s="53" t="str">
        <f t="shared" si="28"/>
        <v>46713.350</v>
      </c>
      <c r="H303" s="32">
        <f t="shared" si="29"/>
        <v>-7177</v>
      </c>
      <c r="I303" s="75" t="s">
        <v>1584</v>
      </c>
      <c r="J303" s="76" t="s">
        <v>1585</v>
      </c>
      <c r="K303" s="75">
        <v>-7177</v>
      </c>
      <c r="L303" s="75" t="s">
        <v>564</v>
      </c>
      <c r="M303" s="76" t="s">
        <v>439</v>
      </c>
      <c r="N303" s="76"/>
      <c r="O303" s="77" t="s">
        <v>1387</v>
      </c>
      <c r="P303" s="77" t="s">
        <v>1581</v>
      </c>
    </row>
    <row r="304" spans="1:16" ht="13.5" thickBot="1" x14ac:dyDescent="0.25">
      <c r="A304" s="32" t="str">
        <f t="shared" si="24"/>
        <v> VSSC 70.18 </v>
      </c>
      <c r="B304" s="6" t="str">
        <f t="shared" si="25"/>
        <v>I</v>
      </c>
      <c r="C304" s="32">
        <f t="shared" si="26"/>
        <v>46963.398999999998</v>
      </c>
      <c r="D304" s="53" t="str">
        <f t="shared" si="27"/>
        <v>vis</v>
      </c>
      <c r="E304" s="74">
        <f>VLOOKUP(C304,Active!C$21:E$966,3,FALSE)</f>
        <v>-6950.9912119243372</v>
      </c>
      <c r="F304" s="6" t="s">
        <v>263</v>
      </c>
      <c r="G304" s="53" t="str">
        <f t="shared" si="28"/>
        <v>46963.399</v>
      </c>
      <c r="H304" s="32">
        <f t="shared" si="29"/>
        <v>-6951</v>
      </c>
      <c r="I304" s="75" t="s">
        <v>1586</v>
      </c>
      <c r="J304" s="76" t="s">
        <v>1587</v>
      </c>
      <c r="K304" s="75">
        <v>-6951</v>
      </c>
      <c r="L304" s="75" t="s">
        <v>489</v>
      </c>
      <c r="M304" s="76" t="s">
        <v>439</v>
      </c>
      <c r="N304" s="76"/>
      <c r="O304" s="77" t="s">
        <v>1588</v>
      </c>
      <c r="P304" s="77" t="s">
        <v>1589</v>
      </c>
    </row>
    <row r="305" spans="1:16" ht="13.5" thickBot="1" x14ac:dyDescent="0.25">
      <c r="A305" s="32" t="str">
        <f t="shared" si="24"/>
        <v> VSSC 70.18 </v>
      </c>
      <c r="B305" s="6" t="str">
        <f t="shared" si="25"/>
        <v>I</v>
      </c>
      <c r="C305" s="32">
        <f t="shared" si="26"/>
        <v>46964.5</v>
      </c>
      <c r="D305" s="53" t="str">
        <f t="shared" si="27"/>
        <v>vis</v>
      </c>
      <c r="E305" s="74">
        <f>VLOOKUP(C305,Active!C$21:E$966,3,FALSE)</f>
        <v>-6949.9960591588952</v>
      </c>
      <c r="F305" s="6" t="s">
        <v>263</v>
      </c>
      <c r="G305" s="53" t="str">
        <f t="shared" si="28"/>
        <v>46964.500</v>
      </c>
      <c r="H305" s="32">
        <f t="shared" si="29"/>
        <v>-6950</v>
      </c>
      <c r="I305" s="75" t="s">
        <v>1590</v>
      </c>
      <c r="J305" s="76" t="s">
        <v>1591</v>
      </c>
      <c r="K305" s="75">
        <v>-6950</v>
      </c>
      <c r="L305" s="75" t="s">
        <v>467</v>
      </c>
      <c r="M305" s="76" t="s">
        <v>439</v>
      </c>
      <c r="N305" s="76"/>
      <c r="O305" s="77" t="s">
        <v>1588</v>
      </c>
      <c r="P305" s="77" t="s">
        <v>1589</v>
      </c>
    </row>
    <row r="306" spans="1:16" ht="13.5" thickBot="1" x14ac:dyDescent="0.25">
      <c r="A306" s="32" t="str">
        <f t="shared" si="24"/>
        <v> BBS 84 </v>
      </c>
      <c r="B306" s="6" t="str">
        <f t="shared" si="25"/>
        <v>I</v>
      </c>
      <c r="C306" s="32">
        <f t="shared" si="26"/>
        <v>46973.357000000004</v>
      </c>
      <c r="D306" s="53" t="str">
        <f t="shared" si="27"/>
        <v>vis</v>
      </c>
      <c r="E306" s="74">
        <f>VLOOKUP(C306,Active!C$21:E$966,3,FALSE)</f>
        <v>-6941.990547766065</v>
      </c>
      <c r="F306" s="6" t="s">
        <v>263</v>
      </c>
      <c r="G306" s="53" t="str">
        <f t="shared" si="28"/>
        <v>46973.357</v>
      </c>
      <c r="H306" s="32">
        <f t="shared" si="29"/>
        <v>-6942</v>
      </c>
      <c r="I306" s="75" t="s">
        <v>1592</v>
      </c>
      <c r="J306" s="76" t="s">
        <v>1593</v>
      </c>
      <c r="K306" s="75">
        <v>-6942</v>
      </c>
      <c r="L306" s="75" t="s">
        <v>489</v>
      </c>
      <c r="M306" s="76" t="s">
        <v>439</v>
      </c>
      <c r="N306" s="76"/>
      <c r="O306" s="77" t="s">
        <v>1387</v>
      </c>
      <c r="P306" s="77" t="s">
        <v>1596</v>
      </c>
    </row>
    <row r="307" spans="1:16" ht="13.5" thickBot="1" x14ac:dyDescent="0.25">
      <c r="A307" s="32" t="str">
        <f t="shared" si="24"/>
        <v> BBS 84 </v>
      </c>
      <c r="B307" s="6" t="str">
        <f t="shared" si="25"/>
        <v>I</v>
      </c>
      <c r="C307" s="32">
        <f t="shared" si="26"/>
        <v>46974.468000000001</v>
      </c>
      <c r="D307" s="53" t="str">
        <f t="shared" si="27"/>
        <v>vis</v>
      </c>
      <c r="E307" s="74">
        <f>VLOOKUP(C307,Active!C$21:E$966,3,FALSE)</f>
        <v>-6940.9863563742383</v>
      </c>
      <c r="F307" s="6" t="s">
        <v>263</v>
      </c>
      <c r="G307" s="53" t="str">
        <f t="shared" si="28"/>
        <v>46974.468</v>
      </c>
      <c r="H307" s="32">
        <f t="shared" si="29"/>
        <v>-6941</v>
      </c>
      <c r="I307" s="75" t="s">
        <v>1597</v>
      </c>
      <c r="J307" s="76" t="s">
        <v>1598</v>
      </c>
      <c r="K307" s="75">
        <v>-6941</v>
      </c>
      <c r="L307" s="75" t="s">
        <v>507</v>
      </c>
      <c r="M307" s="76" t="s">
        <v>439</v>
      </c>
      <c r="N307" s="76"/>
      <c r="O307" s="77" t="s">
        <v>1387</v>
      </c>
      <c r="P307" s="77" t="s">
        <v>1596</v>
      </c>
    </row>
    <row r="308" spans="1:16" ht="13.5" thickBot="1" x14ac:dyDescent="0.25">
      <c r="A308" s="32" t="str">
        <f t="shared" si="24"/>
        <v> AOEB 1 </v>
      </c>
      <c r="B308" s="6" t="str">
        <f t="shared" si="25"/>
        <v>I</v>
      </c>
      <c r="C308" s="32">
        <f t="shared" si="26"/>
        <v>46997.697999999997</v>
      </c>
      <c r="D308" s="53" t="str">
        <f t="shared" si="27"/>
        <v>vis</v>
      </c>
      <c r="E308" s="74">
        <f>VLOOKUP(C308,Active!C$21:E$966,3,FALSE)</f>
        <v>-6919.9896272723599</v>
      </c>
      <c r="F308" s="6" t="s">
        <v>263</v>
      </c>
      <c r="G308" s="53" t="str">
        <f t="shared" si="28"/>
        <v>46997.698</v>
      </c>
      <c r="H308" s="32">
        <f t="shared" si="29"/>
        <v>-6920</v>
      </c>
      <c r="I308" s="75" t="s">
        <v>1599</v>
      </c>
      <c r="J308" s="76" t="s">
        <v>1600</v>
      </c>
      <c r="K308" s="75">
        <v>-6920</v>
      </c>
      <c r="L308" s="75" t="s">
        <v>580</v>
      </c>
      <c r="M308" s="76" t="s">
        <v>439</v>
      </c>
      <c r="N308" s="76"/>
      <c r="O308" s="77" t="s">
        <v>788</v>
      </c>
      <c r="P308" s="77" t="s">
        <v>1176</v>
      </c>
    </row>
    <row r="309" spans="1:16" ht="13.5" thickBot="1" x14ac:dyDescent="0.25">
      <c r="A309" s="32" t="str">
        <f t="shared" si="24"/>
        <v> BBS 86 </v>
      </c>
      <c r="B309" s="6" t="str">
        <f t="shared" si="25"/>
        <v>I</v>
      </c>
      <c r="C309" s="32">
        <f t="shared" si="26"/>
        <v>47005.447</v>
      </c>
      <c r="D309" s="53" t="str">
        <f t="shared" si="27"/>
        <v>vis</v>
      </c>
      <c r="E309" s="74">
        <f>VLOOKUP(C309,Active!C$21:E$966,3,FALSE)</f>
        <v>-6912.9855956834417</v>
      </c>
      <c r="F309" s="6" t="s">
        <v>263</v>
      </c>
      <c r="G309" s="53" t="str">
        <f t="shared" si="28"/>
        <v>47005.447</v>
      </c>
      <c r="H309" s="32">
        <f t="shared" si="29"/>
        <v>-6913</v>
      </c>
      <c r="I309" s="75" t="s">
        <v>1601</v>
      </c>
      <c r="J309" s="76" t="s">
        <v>1602</v>
      </c>
      <c r="K309" s="75">
        <v>-6913</v>
      </c>
      <c r="L309" s="75" t="s">
        <v>656</v>
      </c>
      <c r="M309" s="76" t="s">
        <v>439</v>
      </c>
      <c r="N309" s="76"/>
      <c r="O309" s="77" t="s">
        <v>1387</v>
      </c>
      <c r="P309" s="77" t="s">
        <v>1603</v>
      </c>
    </row>
    <row r="310" spans="1:16" ht="13.5" thickBot="1" x14ac:dyDescent="0.25">
      <c r="A310" s="32" t="str">
        <f t="shared" si="24"/>
        <v> BBS 86 </v>
      </c>
      <c r="B310" s="6" t="str">
        <f t="shared" si="25"/>
        <v>I</v>
      </c>
      <c r="C310" s="32">
        <f t="shared" si="26"/>
        <v>47056.332999999999</v>
      </c>
      <c r="D310" s="53" t="str">
        <f t="shared" si="27"/>
        <v>vis</v>
      </c>
      <c r="E310" s="74">
        <f>VLOOKUP(C310,Active!C$21:E$966,3,FALSE)</f>
        <v>-6866.9916414398622</v>
      </c>
      <c r="F310" s="6" t="s">
        <v>263</v>
      </c>
      <c r="G310" s="53" t="str">
        <f t="shared" si="28"/>
        <v>47056.333</v>
      </c>
      <c r="H310" s="32">
        <f t="shared" si="29"/>
        <v>-6867</v>
      </c>
      <c r="I310" s="75" t="s">
        <v>1604</v>
      </c>
      <c r="J310" s="76" t="s">
        <v>1605</v>
      </c>
      <c r="K310" s="75">
        <v>-6867</v>
      </c>
      <c r="L310" s="75" t="s">
        <v>527</v>
      </c>
      <c r="M310" s="76" t="s">
        <v>439</v>
      </c>
      <c r="N310" s="76"/>
      <c r="O310" s="77" t="s">
        <v>1387</v>
      </c>
      <c r="P310" s="77" t="s">
        <v>1603</v>
      </c>
    </row>
    <row r="311" spans="1:16" ht="13.5" thickBot="1" x14ac:dyDescent="0.25">
      <c r="A311" s="32" t="str">
        <f t="shared" si="24"/>
        <v> BBS 86 </v>
      </c>
      <c r="B311" s="6" t="str">
        <f t="shared" si="25"/>
        <v>I</v>
      </c>
      <c r="C311" s="32">
        <f t="shared" si="26"/>
        <v>47056.336000000003</v>
      </c>
      <c r="D311" s="53" t="str">
        <f t="shared" si="27"/>
        <v>vis</v>
      </c>
      <c r="E311" s="74">
        <f>VLOOKUP(C311,Active!C$21:E$966,3,FALSE)</f>
        <v>-6866.988929851942</v>
      </c>
      <c r="F311" s="6" t="s">
        <v>263</v>
      </c>
      <c r="G311" s="53" t="str">
        <f t="shared" si="28"/>
        <v>47056.336</v>
      </c>
      <c r="H311" s="32">
        <f t="shared" si="29"/>
        <v>-6867</v>
      </c>
      <c r="I311" s="75" t="s">
        <v>1606</v>
      </c>
      <c r="J311" s="76" t="s">
        <v>1607</v>
      </c>
      <c r="K311" s="75">
        <v>-6867</v>
      </c>
      <c r="L311" s="75" t="s">
        <v>504</v>
      </c>
      <c r="M311" s="76" t="s">
        <v>439</v>
      </c>
      <c r="N311" s="76"/>
      <c r="O311" s="77" t="s">
        <v>1608</v>
      </c>
      <c r="P311" s="77" t="s">
        <v>1603</v>
      </c>
    </row>
    <row r="312" spans="1:16" ht="13.5" thickBot="1" x14ac:dyDescent="0.25">
      <c r="A312" s="32" t="str">
        <f t="shared" si="24"/>
        <v> BBS 86 </v>
      </c>
      <c r="B312" s="6" t="str">
        <f t="shared" si="25"/>
        <v>I</v>
      </c>
      <c r="C312" s="32">
        <f t="shared" si="26"/>
        <v>47087.345000000001</v>
      </c>
      <c r="D312" s="53" t="str">
        <f t="shared" si="27"/>
        <v>vis</v>
      </c>
      <c r="E312" s="74">
        <f>VLOOKUP(C312,Active!C$21:E$966,3,FALSE)</f>
        <v>-6838.9610532819797</v>
      </c>
      <c r="F312" s="6" t="s">
        <v>263</v>
      </c>
      <c r="G312" s="53" t="str">
        <f t="shared" si="28"/>
        <v>47087.345</v>
      </c>
      <c r="H312" s="32">
        <f t="shared" si="29"/>
        <v>-6839</v>
      </c>
      <c r="I312" s="75" t="s">
        <v>1609</v>
      </c>
      <c r="J312" s="76" t="s">
        <v>1610</v>
      </c>
      <c r="K312" s="75">
        <v>-6839</v>
      </c>
      <c r="L312" s="75" t="s">
        <v>1611</v>
      </c>
      <c r="M312" s="76" t="s">
        <v>439</v>
      </c>
      <c r="N312" s="76"/>
      <c r="O312" s="77" t="s">
        <v>1608</v>
      </c>
      <c r="P312" s="77" t="s">
        <v>1603</v>
      </c>
    </row>
    <row r="313" spans="1:16" ht="13.5" thickBot="1" x14ac:dyDescent="0.25">
      <c r="A313" s="32" t="str">
        <f t="shared" si="24"/>
        <v>BAVM 52 </v>
      </c>
      <c r="B313" s="6" t="str">
        <f t="shared" si="25"/>
        <v>I</v>
      </c>
      <c r="C313" s="32">
        <f t="shared" si="26"/>
        <v>47349.519</v>
      </c>
      <c r="D313" s="53" t="str">
        <f t="shared" si="27"/>
        <v>vis</v>
      </c>
      <c r="E313" s="74">
        <f>VLOOKUP(C313,Active!C$21:E$966,3,FALSE)</f>
        <v>-6601.9917697883557</v>
      </c>
      <c r="F313" s="6" t="s">
        <v>263</v>
      </c>
      <c r="G313" s="53" t="str">
        <f t="shared" si="28"/>
        <v>47349.519</v>
      </c>
      <c r="H313" s="32">
        <f t="shared" si="29"/>
        <v>-6602</v>
      </c>
      <c r="I313" s="75" t="s">
        <v>1612</v>
      </c>
      <c r="J313" s="76" t="s">
        <v>1613</v>
      </c>
      <c r="K313" s="75">
        <v>-6602</v>
      </c>
      <c r="L313" s="75" t="s">
        <v>527</v>
      </c>
      <c r="M313" s="76" t="s">
        <v>439</v>
      </c>
      <c r="N313" s="76"/>
      <c r="O313" s="77" t="s">
        <v>1614</v>
      </c>
      <c r="P313" s="78" t="s">
        <v>1615</v>
      </c>
    </row>
    <row r="314" spans="1:16" ht="13.5" thickBot="1" x14ac:dyDescent="0.25">
      <c r="A314" s="32" t="str">
        <f t="shared" si="24"/>
        <v> BRNO 30 </v>
      </c>
      <c r="B314" s="6" t="str">
        <f t="shared" si="25"/>
        <v>I</v>
      </c>
      <c r="C314" s="32">
        <f t="shared" si="26"/>
        <v>47359.476000000002</v>
      </c>
      <c r="D314" s="53" t="str">
        <f t="shared" si="27"/>
        <v>vis</v>
      </c>
      <c r="E314" s="74">
        <f>VLOOKUP(C314,Active!C$21:E$966,3,FALSE)</f>
        <v>-6592.9920094927256</v>
      </c>
      <c r="F314" s="6" t="s">
        <v>263</v>
      </c>
      <c r="G314" s="53" t="str">
        <f t="shared" si="28"/>
        <v>47359.476</v>
      </c>
      <c r="H314" s="32">
        <f t="shared" si="29"/>
        <v>-6593</v>
      </c>
      <c r="I314" s="75" t="s">
        <v>1616</v>
      </c>
      <c r="J314" s="76" t="s">
        <v>1617</v>
      </c>
      <c r="K314" s="75">
        <v>-6593</v>
      </c>
      <c r="L314" s="75" t="s">
        <v>527</v>
      </c>
      <c r="M314" s="76" t="s">
        <v>439</v>
      </c>
      <c r="N314" s="76"/>
      <c r="O314" s="77" t="s">
        <v>1618</v>
      </c>
      <c r="P314" s="77" t="s">
        <v>1619</v>
      </c>
    </row>
    <row r="315" spans="1:16" ht="13.5" thickBot="1" x14ac:dyDescent="0.25">
      <c r="A315" s="32" t="str">
        <f t="shared" si="24"/>
        <v> BRNO 30 </v>
      </c>
      <c r="B315" s="6" t="str">
        <f t="shared" si="25"/>
        <v>I</v>
      </c>
      <c r="C315" s="32">
        <f t="shared" si="26"/>
        <v>47359.485000000001</v>
      </c>
      <c r="D315" s="53" t="str">
        <f t="shared" si="27"/>
        <v>vis</v>
      </c>
      <c r="E315" s="74">
        <f>VLOOKUP(C315,Active!C$21:E$966,3,FALSE)</f>
        <v>-6592.9838747289768</v>
      </c>
      <c r="F315" s="6" t="s">
        <v>263</v>
      </c>
      <c r="G315" s="53" t="str">
        <f t="shared" si="28"/>
        <v>47359.485</v>
      </c>
      <c r="H315" s="32">
        <f t="shared" si="29"/>
        <v>-6593</v>
      </c>
      <c r="I315" s="75" t="s">
        <v>1620</v>
      </c>
      <c r="J315" s="76" t="s">
        <v>1621</v>
      </c>
      <c r="K315" s="75">
        <v>-6593</v>
      </c>
      <c r="L315" s="75" t="s">
        <v>945</v>
      </c>
      <c r="M315" s="76" t="s">
        <v>439</v>
      </c>
      <c r="N315" s="76"/>
      <c r="O315" s="77" t="s">
        <v>1622</v>
      </c>
      <c r="P315" s="77" t="s">
        <v>1619</v>
      </c>
    </row>
    <row r="316" spans="1:16" ht="13.5" thickBot="1" x14ac:dyDescent="0.25">
      <c r="A316" s="32" t="str">
        <f t="shared" si="24"/>
        <v>BAVM 52 </v>
      </c>
      <c r="B316" s="6" t="str">
        <f t="shared" si="25"/>
        <v>I</v>
      </c>
      <c r="C316" s="32">
        <f t="shared" si="26"/>
        <v>47369.432000000001</v>
      </c>
      <c r="D316" s="53" t="str">
        <f t="shared" si="27"/>
        <v>vis</v>
      </c>
      <c r="E316" s="74">
        <f>VLOOKUP(C316,Active!C$21:E$966,3,FALSE)</f>
        <v>-6583.9931530597378</v>
      </c>
      <c r="F316" s="6" t="s">
        <v>263</v>
      </c>
      <c r="G316" s="53" t="str">
        <f t="shared" si="28"/>
        <v>47369.432</v>
      </c>
      <c r="H316" s="32">
        <f t="shared" si="29"/>
        <v>-6584</v>
      </c>
      <c r="I316" s="75" t="s">
        <v>1623</v>
      </c>
      <c r="J316" s="76" t="s">
        <v>1624</v>
      </c>
      <c r="K316" s="75">
        <v>-6584</v>
      </c>
      <c r="L316" s="75" t="s">
        <v>472</v>
      </c>
      <c r="M316" s="76" t="s">
        <v>439</v>
      </c>
      <c r="N316" s="76"/>
      <c r="O316" s="77" t="s">
        <v>1614</v>
      </c>
      <c r="P316" s="78" t="s">
        <v>1615</v>
      </c>
    </row>
    <row r="317" spans="1:16" ht="13.5" thickBot="1" x14ac:dyDescent="0.25">
      <c r="A317" s="32" t="str">
        <f t="shared" si="24"/>
        <v> BRNO 30 </v>
      </c>
      <c r="B317" s="6" t="str">
        <f t="shared" si="25"/>
        <v>I</v>
      </c>
      <c r="C317" s="32">
        <f t="shared" si="26"/>
        <v>47369.442999999999</v>
      </c>
      <c r="D317" s="53" t="str">
        <f t="shared" si="27"/>
        <v>vis</v>
      </c>
      <c r="E317" s="74">
        <f>VLOOKUP(C317,Active!C$21:E$966,3,FALSE)</f>
        <v>-6583.983210570711</v>
      </c>
      <c r="F317" s="6" t="s">
        <v>263</v>
      </c>
      <c r="G317" s="53" t="str">
        <f t="shared" si="28"/>
        <v>47369.443</v>
      </c>
      <c r="H317" s="32">
        <f t="shared" si="29"/>
        <v>-6584</v>
      </c>
      <c r="I317" s="75" t="s">
        <v>1625</v>
      </c>
      <c r="J317" s="76" t="s">
        <v>1626</v>
      </c>
      <c r="K317" s="75">
        <v>-6584</v>
      </c>
      <c r="L317" s="75" t="s">
        <v>867</v>
      </c>
      <c r="M317" s="76" t="s">
        <v>439</v>
      </c>
      <c r="N317" s="76"/>
      <c r="O317" s="77" t="s">
        <v>1627</v>
      </c>
      <c r="P317" s="77" t="s">
        <v>1619</v>
      </c>
    </row>
    <row r="318" spans="1:16" ht="13.5" thickBot="1" x14ac:dyDescent="0.25">
      <c r="A318" s="32" t="str">
        <f t="shared" si="24"/>
        <v> BBS 89 </v>
      </c>
      <c r="B318" s="6" t="str">
        <f t="shared" si="25"/>
        <v>I</v>
      </c>
      <c r="C318" s="32">
        <f t="shared" si="26"/>
        <v>47379.392</v>
      </c>
      <c r="D318" s="53" t="str">
        <f t="shared" si="27"/>
        <v>vis</v>
      </c>
      <c r="E318" s="74">
        <f>VLOOKUP(C318,Active!C$21:E$966,3,FALSE)</f>
        <v>-6574.9906811761939</v>
      </c>
      <c r="F318" s="6" t="s">
        <v>263</v>
      </c>
      <c r="G318" s="53" t="str">
        <f t="shared" si="28"/>
        <v>47379.392</v>
      </c>
      <c r="H318" s="32">
        <f t="shared" si="29"/>
        <v>-6575</v>
      </c>
      <c r="I318" s="75" t="s">
        <v>1628</v>
      </c>
      <c r="J318" s="76" t="s">
        <v>1629</v>
      </c>
      <c r="K318" s="75">
        <v>-6575</v>
      </c>
      <c r="L318" s="75" t="s">
        <v>489</v>
      </c>
      <c r="M318" s="76" t="s">
        <v>439</v>
      </c>
      <c r="N318" s="76"/>
      <c r="O318" s="77" t="s">
        <v>1387</v>
      </c>
      <c r="P318" s="77" t="s">
        <v>1630</v>
      </c>
    </row>
    <row r="319" spans="1:16" ht="13.5" thickBot="1" x14ac:dyDescent="0.25">
      <c r="A319" s="32" t="str">
        <f t="shared" si="24"/>
        <v>BAVM 52 </v>
      </c>
      <c r="B319" s="6" t="str">
        <f t="shared" si="25"/>
        <v>I</v>
      </c>
      <c r="C319" s="32">
        <f t="shared" si="26"/>
        <v>47380.49</v>
      </c>
      <c r="D319" s="53" t="str">
        <f t="shared" si="27"/>
        <v>vis</v>
      </c>
      <c r="E319" s="74">
        <f>VLOOKUP(C319,Active!C$21:E$966,3,FALSE)</f>
        <v>-6573.998239998672</v>
      </c>
      <c r="F319" s="6" t="s">
        <v>263</v>
      </c>
      <c r="G319" s="53" t="str">
        <f t="shared" si="28"/>
        <v>47380.490</v>
      </c>
      <c r="H319" s="32">
        <f t="shared" si="29"/>
        <v>-6574</v>
      </c>
      <c r="I319" s="75" t="s">
        <v>1631</v>
      </c>
      <c r="J319" s="76" t="s">
        <v>1632</v>
      </c>
      <c r="K319" s="75">
        <v>-6574</v>
      </c>
      <c r="L319" s="75" t="s">
        <v>570</v>
      </c>
      <c r="M319" s="76" t="s">
        <v>428</v>
      </c>
      <c r="N319" s="76"/>
      <c r="O319" s="77" t="s">
        <v>1633</v>
      </c>
      <c r="P319" s="78" t="s">
        <v>1615</v>
      </c>
    </row>
    <row r="320" spans="1:16" ht="13.5" thickBot="1" x14ac:dyDescent="0.25">
      <c r="A320" s="32" t="str">
        <f t="shared" si="24"/>
        <v>BAVM 52 </v>
      </c>
      <c r="B320" s="6" t="str">
        <f t="shared" si="25"/>
        <v>I</v>
      </c>
      <c r="C320" s="32">
        <f t="shared" si="26"/>
        <v>47380.493999999999</v>
      </c>
      <c r="D320" s="53" t="str">
        <f t="shared" si="27"/>
        <v>vis</v>
      </c>
      <c r="E320" s="74">
        <f>VLOOKUP(C320,Active!C$21:E$966,3,FALSE)</f>
        <v>-6573.994624548116</v>
      </c>
      <c r="F320" s="6" t="s">
        <v>263</v>
      </c>
      <c r="G320" s="53" t="str">
        <f t="shared" si="28"/>
        <v>47380.494</v>
      </c>
      <c r="H320" s="32">
        <f t="shared" si="29"/>
        <v>-6574</v>
      </c>
      <c r="I320" s="75" t="s">
        <v>1634</v>
      </c>
      <c r="J320" s="76" t="s">
        <v>1635</v>
      </c>
      <c r="K320" s="75">
        <v>-6574</v>
      </c>
      <c r="L320" s="75" t="s">
        <v>534</v>
      </c>
      <c r="M320" s="76" t="s">
        <v>439</v>
      </c>
      <c r="N320" s="76"/>
      <c r="O320" s="77" t="s">
        <v>1636</v>
      </c>
      <c r="P320" s="78" t="s">
        <v>1615</v>
      </c>
    </row>
    <row r="321" spans="1:16" ht="13.5" thickBot="1" x14ac:dyDescent="0.25">
      <c r="A321" s="32" t="str">
        <f t="shared" si="24"/>
        <v>BAVM 52 </v>
      </c>
      <c r="B321" s="6" t="str">
        <f t="shared" si="25"/>
        <v>I</v>
      </c>
      <c r="C321" s="32">
        <f t="shared" si="26"/>
        <v>47380.495000000003</v>
      </c>
      <c r="D321" s="53" t="str">
        <f t="shared" si="27"/>
        <v>vis</v>
      </c>
      <c r="E321" s="74">
        <f>VLOOKUP(C321,Active!C$21:E$966,3,FALSE)</f>
        <v>-6573.9937206854738</v>
      </c>
      <c r="F321" s="6" t="s">
        <v>263</v>
      </c>
      <c r="G321" s="53" t="str">
        <f t="shared" si="28"/>
        <v>47380.495</v>
      </c>
      <c r="H321" s="32">
        <f t="shared" si="29"/>
        <v>-6574</v>
      </c>
      <c r="I321" s="75" t="s">
        <v>1637</v>
      </c>
      <c r="J321" s="76" t="s">
        <v>1638</v>
      </c>
      <c r="K321" s="75">
        <v>-6574</v>
      </c>
      <c r="L321" s="75" t="s">
        <v>464</v>
      </c>
      <c r="M321" s="76" t="s">
        <v>439</v>
      </c>
      <c r="N321" s="76"/>
      <c r="O321" s="77" t="s">
        <v>1614</v>
      </c>
      <c r="P321" s="78" t="s">
        <v>1615</v>
      </c>
    </row>
    <row r="322" spans="1:16" ht="13.5" thickBot="1" x14ac:dyDescent="0.25">
      <c r="A322" s="32" t="str">
        <f t="shared" si="24"/>
        <v> VSSC 72.24 </v>
      </c>
      <c r="B322" s="6" t="str">
        <f t="shared" si="25"/>
        <v>I</v>
      </c>
      <c r="C322" s="32">
        <f t="shared" si="26"/>
        <v>47380.498</v>
      </c>
      <c r="D322" s="53" t="str">
        <f t="shared" si="27"/>
        <v>vis</v>
      </c>
      <c r="E322" s="74">
        <f>VLOOKUP(C322,Active!C$21:E$966,3,FALSE)</f>
        <v>-6573.99100909756</v>
      </c>
      <c r="F322" s="6" t="s">
        <v>263</v>
      </c>
      <c r="G322" s="53" t="str">
        <f t="shared" si="28"/>
        <v>47380.498</v>
      </c>
      <c r="H322" s="32">
        <f t="shared" si="29"/>
        <v>-6574</v>
      </c>
      <c r="I322" s="75" t="s">
        <v>1639</v>
      </c>
      <c r="J322" s="76" t="s">
        <v>1640</v>
      </c>
      <c r="K322" s="75">
        <v>-6574</v>
      </c>
      <c r="L322" s="75" t="s">
        <v>489</v>
      </c>
      <c r="M322" s="76" t="s">
        <v>439</v>
      </c>
      <c r="N322" s="76"/>
      <c r="O322" s="77" t="s">
        <v>1641</v>
      </c>
      <c r="P322" s="77" t="s">
        <v>1642</v>
      </c>
    </row>
    <row r="323" spans="1:16" ht="13.5" thickBot="1" x14ac:dyDescent="0.25">
      <c r="A323" s="32" t="str">
        <f t="shared" si="24"/>
        <v> AOEB 1 </v>
      </c>
      <c r="B323" s="6" t="str">
        <f t="shared" si="25"/>
        <v>I</v>
      </c>
      <c r="C323" s="32">
        <f t="shared" si="26"/>
        <v>47382.707000000002</v>
      </c>
      <c r="D323" s="53" t="str">
        <f t="shared" si="27"/>
        <v>vis</v>
      </c>
      <c r="E323" s="74">
        <f>VLOOKUP(C323,Active!C$21:E$966,3,FALSE)</f>
        <v>-6571.9943765282051</v>
      </c>
      <c r="F323" s="6" t="s">
        <v>263</v>
      </c>
      <c r="G323" s="53" t="str">
        <f t="shared" si="28"/>
        <v>47382.707</v>
      </c>
      <c r="H323" s="32">
        <f t="shared" si="29"/>
        <v>-6572</v>
      </c>
      <c r="I323" s="75" t="s">
        <v>1643</v>
      </c>
      <c r="J323" s="76" t="s">
        <v>1644</v>
      </c>
      <c r="K323" s="75">
        <v>-6572</v>
      </c>
      <c r="L323" s="75" t="s">
        <v>534</v>
      </c>
      <c r="M323" s="76" t="s">
        <v>439</v>
      </c>
      <c r="N323" s="76"/>
      <c r="O323" s="77" t="s">
        <v>788</v>
      </c>
      <c r="P323" s="77" t="s">
        <v>1176</v>
      </c>
    </row>
    <row r="324" spans="1:16" ht="13.5" thickBot="1" x14ac:dyDescent="0.25">
      <c r="A324" s="32" t="str">
        <f t="shared" si="24"/>
        <v>BAVM 52 </v>
      </c>
      <c r="B324" s="6" t="str">
        <f t="shared" si="25"/>
        <v>I</v>
      </c>
      <c r="C324" s="32">
        <f t="shared" si="26"/>
        <v>47390.453500000003</v>
      </c>
      <c r="D324" s="53" t="str">
        <f t="shared" si="27"/>
        <v>vis</v>
      </c>
      <c r="E324" s="74">
        <f>VLOOKUP(C324,Active!C$21:E$966,3,FALSE)</f>
        <v>-6564.9926045958864</v>
      </c>
      <c r="F324" s="6" t="s">
        <v>263</v>
      </c>
      <c r="G324" s="53" t="str">
        <f t="shared" si="28"/>
        <v>47390.4535</v>
      </c>
      <c r="H324" s="32">
        <f t="shared" si="29"/>
        <v>-6565</v>
      </c>
      <c r="I324" s="75" t="s">
        <v>1645</v>
      </c>
      <c r="J324" s="76" t="s">
        <v>1646</v>
      </c>
      <c r="K324" s="75">
        <v>-6565</v>
      </c>
      <c r="L324" s="75" t="s">
        <v>1647</v>
      </c>
      <c r="M324" s="76" t="s">
        <v>647</v>
      </c>
      <c r="N324" s="76" t="s">
        <v>1648</v>
      </c>
      <c r="O324" s="77" t="s">
        <v>1576</v>
      </c>
      <c r="P324" s="78" t="s">
        <v>1615</v>
      </c>
    </row>
    <row r="325" spans="1:16" ht="13.5" thickBot="1" x14ac:dyDescent="0.25">
      <c r="A325" s="32" t="str">
        <f t="shared" si="24"/>
        <v> AOEB 1 </v>
      </c>
      <c r="B325" s="6" t="str">
        <f t="shared" si="25"/>
        <v>I</v>
      </c>
      <c r="C325" s="32">
        <f t="shared" si="26"/>
        <v>47393.764000000003</v>
      </c>
      <c r="D325" s="53" t="str">
        <f t="shared" si="27"/>
        <v>vis</v>
      </c>
      <c r="E325" s="74">
        <f>VLOOKUP(C325,Active!C$21:E$966,3,FALSE)</f>
        <v>-6562.0003673297751</v>
      </c>
      <c r="F325" s="6" t="s">
        <v>263</v>
      </c>
      <c r="G325" s="53" t="str">
        <f t="shared" si="28"/>
        <v>47393.764</v>
      </c>
      <c r="H325" s="32">
        <f t="shared" si="29"/>
        <v>-6562</v>
      </c>
      <c r="I325" s="75" t="s">
        <v>1649</v>
      </c>
      <c r="J325" s="76" t="s">
        <v>1650</v>
      </c>
      <c r="K325" s="75">
        <v>-6562</v>
      </c>
      <c r="L325" s="75" t="s">
        <v>476</v>
      </c>
      <c r="M325" s="76" t="s">
        <v>439</v>
      </c>
      <c r="N325" s="76"/>
      <c r="O325" s="77" t="s">
        <v>1078</v>
      </c>
      <c r="P325" s="77" t="s">
        <v>1176</v>
      </c>
    </row>
    <row r="326" spans="1:16" ht="13.5" thickBot="1" x14ac:dyDescent="0.25">
      <c r="A326" s="32" t="str">
        <f t="shared" si="24"/>
        <v> VSSC 72.24 </v>
      </c>
      <c r="B326" s="6" t="str">
        <f t="shared" si="25"/>
        <v>I</v>
      </c>
      <c r="C326" s="32">
        <f t="shared" si="26"/>
        <v>47411.476000000002</v>
      </c>
      <c r="D326" s="53" t="str">
        <f t="shared" si="27"/>
        <v>vis</v>
      </c>
      <c r="E326" s="74">
        <f>VLOOKUP(C326,Active!C$21:E$966,3,FALSE)</f>
        <v>-6545.9911522693992</v>
      </c>
      <c r="F326" s="6" t="s">
        <v>263</v>
      </c>
      <c r="G326" s="53" t="str">
        <f t="shared" si="28"/>
        <v>47411.476</v>
      </c>
      <c r="H326" s="32">
        <f t="shared" si="29"/>
        <v>-6546</v>
      </c>
      <c r="I326" s="75" t="s">
        <v>1651</v>
      </c>
      <c r="J326" s="76" t="s">
        <v>1652</v>
      </c>
      <c r="K326" s="75">
        <v>-6546</v>
      </c>
      <c r="L326" s="75" t="s">
        <v>489</v>
      </c>
      <c r="M326" s="76" t="s">
        <v>439</v>
      </c>
      <c r="N326" s="76"/>
      <c r="O326" s="77" t="s">
        <v>1653</v>
      </c>
      <c r="P326" s="77" t="s">
        <v>1642</v>
      </c>
    </row>
    <row r="327" spans="1:16" ht="13.5" thickBot="1" x14ac:dyDescent="0.25">
      <c r="A327" s="32" t="str">
        <f t="shared" si="24"/>
        <v> AOEB 1 </v>
      </c>
      <c r="B327" s="6" t="str">
        <f t="shared" si="25"/>
        <v>I</v>
      </c>
      <c r="C327" s="32">
        <f t="shared" si="26"/>
        <v>47412.578999999998</v>
      </c>
      <c r="D327" s="53" t="str">
        <f t="shared" si="27"/>
        <v>vis</v>
      </c>
      <c r="E327" s="74">
        <f>VLOOKUP(C327,Active!C$21:E$966,3,FALSE)</f>
        <v>-6544.9941917786855</v>
      </c>
      <c r="F327" s="6" t="s">
        <v>263</v>
      </c>
      <c r="G327" s="53" t="str">
        <f t="shared" si="28"/>
        <v>47412.579</v>
      </c>
      <c r="H327" s="32">
        <f t="shared" si="29"/>
        <v>-6545</v>
      </c>
      <c r="I327" s="75" t="s">
        <v>1654</v>
      </c>
      <c r="J327" s="76" t="s">
        <v>1655</v>
      </c>
      <c r="K327" s="75">
        <v>-6545</v>
      </c>
      <c r="L327" s="75" t="s">
        <v>534</v>
      </c>
      <c r="M327" s="76" t="s">
        <v>439</v>
      </c>
      <c r="N327" s="76"/>
      <c r="O327" s="77" t="s">
        <v>1656</v>
      </c>
      <c r="P327" s="77" t="s">
        <v>1176</v>
      </c>
    </row>
    <row r="328" spans="1:16" ht="13.5" thickBot="1" x14ac:dyDescent="0.25">
      <c r="A328" s="32" t="str">
        <f t="shared" si="24"/>
        <v> AOEB 1 </v>
      </c>
      <c r="B328" s="6" t="str">
        <f t="shared" si="25"/>
        <v>I</v>
      </c>
      <c r="C328" s="32">
        <f t="shared" si="26"/>
        <v>47413.684999999998</v>
      </c>
      <c r="D328" s="53" t="str">
        <f t="shared" si="27"/>
        <v>vis</v>
      </c>
      <c r="E328" s="74">
        <f>VLOOKUP(C328,Active!C$21:E$966,3,FALSE)</f>
        <v>-6543.9945197000507</v>
      </c>
      <c r="F328" s="6" t="s">
        <v>263</v>
      </c>
      <c r="G328" s="53" t="str">
        <f t="shared" si="28"/>
        <v>47413.685</v>
      </c>
      <c r="H328" s="32">
        <f t="shared" si="29"/>
        <v>-6544</v>
      </c>
      <c r="I328" s="75" t="s">
        <v>1657</v>
      </c>
      <c r="J328" s="76" t="s">
        <v>1658</v>
      </c>
      <c r="K328" s="75">
        <v>-6544</v>
      </c>
      <c r="L328" s="75" t="s">
        <v>534</v>
      </c>
      <c r="M328" s="76" t="s">
        <v>439</v>
      </c>
      <c r="N328" s="76"/>
      <c r="O328" s="77" t="s">
        <v>788</v>
      </c>
      <c r="P328" s="77" t="s">
        <v>1176</v>
      </c>
    </row>
    <row r="329" spans="1:16" ht="13.5" thickBot="1" x14ac:dyDescent="0.25">
      <c r="A329" s="32" t="str">
        <f t="shared" si="24"/>
        <v> AOEB 1 </v>
      </c>
      <c r="B329" s="6" t="str">
        <f t="shared" si="25"/>
        <v>I</v>
      </c>
      <c r="C329" s="32">
        <f t="shared" si="26"/>
        <v>47413.690999999999</v>
      </c>
      <c r="D329" s="53" t="str">
        <f t="shared" si="27"/>
        <v>vis</v>
      </c>
      <c r="E329" s="74">
        <f>VLOOKUP(C329,Active!C$21:E$966,3,FALSE)</f>
        <v>-6543.9890965242166</v>
      </c>
      <c r="F329" s="6" t="s">
        <v>263</v>
      </c>
      <c r="G329" s="53" t="str">
        <f t="shared" si="28"/>
        <v>47413.691</v>
      </c>
      <c r="H329" s="32">
        <f t="shared" si="29"/>
        <v>-6544</v>
      </c>
      <c r="I329" s="75" t="s">
        <v>1659</v>
      </c>
      <c r="J329" s="76" t="s">
        <v>1660</v>
      </c>
      <c r="K329" s="75">
        <v>-6544</v>
      </c>
      <c r="L329" s="75" t="s">
        <v>504</v>
      </c>
      <c r="M329" s="76" t="s">
        <v>439</v>
      </c>
      <c r="N329" s="76"/>
      <c r="O329" s="77" t="s">
        <v>1661</v>
      </c>
      <c r="P329" s="77" t="s">
        <v>1176</v>
      </c>
    </row>
    <row r="330" spans="1:16" ht="13.5" thickBot="1" x14ac:dyDescent="0.25">
      <c r="A330" s="32" t="str">
        <f t="shared" si="24"/>
        <v> BBS 90 </v>
      </c>
      <c r="B330" s="6" t="str">
        <f t="shared" si="25"/>
        <v>I</v>
      </c>
      <c r="C330" s="32">
        <f t="shared" si="26"/>
        <v>47431.392999999996</v>
      </c>
      <c r="D330" s="53" t="str">
        <f t="shared" si="27"/>
        <v>vis</v>
      </c>
      <c r="E330" s="74">
        <f>VLOOKUP(C330,Active!C$21:E$966,3,FALSE)</f>
        <v>-6527.9889200902317</v>
      </c>
      <c r="F330" s="6" t="s">
        <v>263</v>
      </c>
      <c r="G330" s="53" t="str">
        <f t="shared" si="28"/>
        <v>47431.393</v>
      </c>
      <c r="H330" s="32">
        <f t="shared" si="29"/>
        <v>-6528</v>
      </c>
      <c r="I330" s="75" t="s">
        <v>1662</v>
      </c>
      <c r="J330" s="76" t="s">
        <v>1663</v>
      </c>
      <c r="K330" s="75">
        <v>-6528</v>
      </c>
      <c r="L330" s="75" t="s">
        <v>504</v>
      </c>
      <c r="M330" s="76" t="s">
        <v>439</v>
      </c>
      <c r="N330" s="76"/>
      <c r="O330" s="77" t="s">
        <v>1608</v>
      </c>
      <c r="P330" s="77" t="s">
        <v>1664</v>
      </c>
    </row>
    <row r="331" spans="1:16" ht="13.5" thickBot="1" x14ac:dyDescent="0.25">
      <c r="A331" s="32" t="str">
        <f t="shared" ref="A331:A394" si="30">P331</f>
        <v> BBS 89 </v>
      </c>
      <c r="B331" s="6" t="str">
        <f t="shared" ref="B331:B394" si="31">IF(H331=INT(H331),"I","II")</f>
        <v>I</v>
      </c>
      <c r="C331" s="32">
        <f t="shared" ref="C331:C394" si="32">1*G331</f>
        <v>47431.394</v>
      </c>
      <c r="D331" s="53" t="str">
        <f t="shared" ref="D331:D394" si="33">VLOOKUP(F331,I$1:J$5,2,FALSE)</f>
        <v>vis</v>
      </c>
      <c r="E331" s="74">
        <f>VLOOKUP(C331,Active!C$21:E$966,3,FALSE)</f>
        <v>-6527.9880162275895</v>
      </c>
      <c r="F331" s="6" t="s">
        <v>263</v>
      </c>
      <c r="G331" s="53" t="str">
        <f t="shared" ref="G331:G394" si="34">MID(I331,3,LEN(I331)-3)</f>
        <v>47431.394</v>
      </c>
      <c r="H331" s="32">
        <f t="shared" ref="H331:H394" si="35">1*K331</f>
        <v>-6528</v>
      </c>
      <c r="I331" s="75" t="s">
        <v>1665</v>
      </c>
      <c r="J331" s="76" t="s">
        <v>1666</v>
      </c>
      <c r="K331" s="75">
        <v>-6528</v>
      </c>
      <c r="L331" s="75" t="s">
        <v>606</v>
      </c>
      <c r="M331" s="76" t="s">
        <v>439</v>
      </c>
      <c r="N331" s="76"/>
      <c r="O331" s="77" t="s">
        <v>891</v>
      </c>
      <c r="P331" s="77" t="s">
        <v>1630</v>
      </c>
    </row>
    <row r="332" spans="1:16" ht="13.5" thickBot="1" x14ac:dyDescent="0.25">
      <c r="A332" s="32" t="str">
        <f t="shared" si="30"/>
        <v> AOEB 1 </v>
      </c>
      <c r="B332" s="6" t="str">
        <f t="shared" si="31"/>
        <v>I</v>
      </c>
      <c r="C332" s="32">
        <f t="shared" si="32"/>
        <v>47434.705999999998</v>
      </c>
      <c r="D332" s="53" t="str">
        <f t="shared" si="33"/>
        <v>vis</v>
      </c>
      <c r="E332" s="74">
        <f>VLOOKUP(C332,Active!C$21:E$966,3,FALSE)</f>
        <v>-6524.9944231675208</v>
      </c>
      <c r="F332" s="6" t="s">
        <v>263</v>
      </c>
      <c r="G332" s="53" t="str">
        <f t="shared" si="34"/>
        <v>47434.706</v>
      </c>
      <c r="H332" s="32">
        <f t="shared" si="35"/>
        <v>-6525</v>
      </c>
      <c r="I332" s="75" t="s">
        <v>1667</v>
      </c>
      <c r="J332" s="76" t="s">
        <v>1668</v>
      </c>
      <c r="K332" s="75">
        <v>-6525</v>
      </c>
      <c r="L332" s="75" t="s">
        <v>534</v>
      </c>
      <c r="M332" s="76" t="s">
        <v>439</v>
      </c>
      <c r="N332" s="76"/>
      <c r="O332" s="77" t="s">
        <v>1661</v>
      </c>
      <c r="P332" s="77" t="s">
        <v>1176</v>
      </c>
    </row>
    <row r="333" spans="1:16" ht="13.5" thickBot="1" x14ac:dyDescent="0.25">
      <c r="A333" s="32" t="str">
        <f t="shared" si="30"/>
        <v> AOEB 1 </v>
      </c>
      <c r="B333" s="6" t="str">
        <f t="shared" si="31"/>
        <v>I</v>
      </c>
      <c r="C333" s="32">
        <f t="shared" si="32"/>
        <v>47444.667999999998</v>
      </c>
      <c r="D333" s="53" t="str">
        <f t="shared" si="33"/>
        <v>vis</v>
      </c>
      <c r="E333" s="74">
        <f>VLOOKUP(C333,Active!C$21:E$966,3,FALSE)</f>
        <v>-6515.990143558698</v>
      </c>
      <c r="F333" s="6" t="s">
        <v>263</v>
      </c>
      <c r="G333" s="53" t="str">
        <f t="shared" si="34"/>
        <v>47444.668</v>
      </c>
      <c r="H333" s="32">
        <f t="shared" si="35"/>
        <v>-6516</v>
      </c>
      <c r="I333" s="75" t="s">
        <v>1669</v>
      </c>
      <c r="J333" s="76" t="s">
        <v>1670</v>
      </c>
      <c r="K333" s="75">
        <v>-6516</v>
      </c>
      <c r="L333" s="75" t="s">
        <v>580</v>
      </c>
      <c r="M333" s="76" t="s">
        <v>439</v>
      </c>
      <c r="N333" s="76"/>
      <c r="O333" s="77" t="s">
        <v>1661</v>
      </c>
      <c r="P333" s="77" t="s">
        <v>1176</v>
      </c>
    </row>
    <row r="334" spans="1:16" ht="13.5" thickBot="1" x14ac:dyDescent="0.25">
      <c r="A334" s="32" t="str">
        <f t="shared" si="30"/>
        <v> BBS 90 </v>
      </c>
      <c r="B334" s="6" t="str">
        <f t="shared" si="31"/>
        <v>I</v>
      </c>
      <c r="C334" s="32">
        <f t="shared" si="32"/>
        <v>47461.260999999999</v>
      </c>
      <c r="D334" s="53" t="str">
        <f t="shared" si="33"/>
        <v>vis</v>
      </c>
      <c r="E334" s="74">
        <f>VLOOKUP(C334,Active!C$21:E$966,3,FALSE)</f>
        <v>-6500.9923507912617</v>
      </c>
      <c r="F334" s="6" t="s">
        <v>263</v>
      </c>
      <c r="G334" s="53" t="str">
        <f t="shared" si="34"/>
        <v>47461.261</v>
      </c>
      <c r="H334" s="32">
        <f t="shared" si="35"/>
        <v>-6501</v>
      </c>
      <c r="I334" s="75" t="s">
        <v>1671</v>
      </c>
      <c r="J334" s="76" t="s">
        <v>1672</v>
      </c>
      <c r="K334" s="75">
        <v>-6501</v>
      </c>
      <c r="L334" s="75" t="s">
        <v>472</v>
      </c>
      <c r="M334" s="76" t="s">
        <v>439</v>
      </c>
      <c r="N334" s="76"/>
      <c r="O334" s="77" t="s">
        <v>891</v>
      </c>
      <c r="P334" s="77" t="s">
        <v>1664</v>
      </c>
    </row>
    <row r="335" spans="1:16" ht="13.5" thickBot="1" x14ac:dyDescent="0.25">
      <c r="A335" s="32" t="str">
        <f t="shared" si="30"/>
        <v> AOEB 1 </v>
      </c>
      <c r="B335" s="6" t="str">
        <f t="shared" si="31"/>
        <v>I</v>
      </c>
      <c r="C335" s="32">
        <f t="shared" si="32"/>
        <v>47465.678</v>
      </c>
      <c r="D335" s="53" t="str">
        <f t="shared" si="33"/>
        <v>vis</v>
      </c>
      <c r="E335" s="74">
        <f>VLOOKUP(C335,Active!C$21:E$966,3,FALSE)</f>
        <v>-6496.9999895151941</v>
      </c>
      <c r="F335" s="6" t="s">
        <v>263</v>
      </c>
      <c r="G335" s="53" t="str">
        <f t="shared" si="34"/>
        <v>47465.678</v>
      </c>
      <c r="H335" s="32">
        <f t="shared" si="35"/>
        <v>-6497</v>
      </c>
      <c r="I335" s="75" t="s">
        <v>1673</v>
      </c>
      <c r="J335" s="76" t="s">
        <v>1674</v>
      </c>
      <c r="K335" s="75">
        <v>-6497</v>
      </c>
      <c r="L335" s="75" t="s">
        <v>453</v>
      </c>
      <c r="M335" s="76" t="s">
        <v>439</v>
      </c>
      <c r="N335" s="76"/>
      <c r="O335" s="77" t="s">
        <v>1661</v>
      </c>
      <c r="P335" s="77" t="s">
        <v>1176</v>
      </c>
    </row>
    <row r="336" spans="1:16" ht="13.5" thickBot="1" x14ac:dyDescent="0.25">
      <c r="A336" s="32" t="str">
        <f t="shared" si="30"/>
        <v> AOEB 1 </v>
      </c>
      <c r="B336" s="6" t="str">
        <f t="shared" si="31"/>
        <v>I</v>
      </c>
      <c r="C336" s="32">
        <f t="shared" si="32"/>
        <v>47492.241000000002</v>
      </c>
      <c r="D336" s="53" t="str">
        <f t="shared" si="33"/>
        <v>vis</v>
      </c>
      <c r="E336" s="74">
        <f>VLOOKUP(C336,Active!C$21:E$966,3,FALSE)</f>
        <v>-6472.990686237823</v>
      </c>
      <c r="F336" s="6" t="s">
        <v>263</v>
      </c>
      <c r="G336" s="53" t="str">
        <f t="shared" si="34"/>
        <v>47492.241</v>
      </c>
      <c r="H336" s="32">
        <f t="shared" si="35"/>
        <v>-6473</v>
      </c>
      <c r="I336" s="75" t="s">
        <v>1675</v>
      </c>
      <c r="J336" s="76" t="s">
        <v>1676</v>
      </c>
      <c r="K336" s="75">
        <v>-6473</v>
      </c>
      <c r="L336" s="75" t="s">
        <v>489</v>
      </c>
      <c r="M336" s="76" t="s">
        <v>439</v>
      </c>
      <c r="N336" s="76"/>
      <c r="O336" s="77" t="s">
        <v>1193</v>
      </c>
      <c r="P336" s="77" t="s">
        <v>1176</v>
      </c>
    </row>
    <row r="337" spans="1:16" ht="13.5" thickBot="1" x14ac:dyDescent="0.25">
      <c r="A337" s="32" t="str">
        <f t="shared" si="30"/>
        <v> AOEB 1 </v>
      </c>
      <c r="B337" s="6" t="str">
        <f t="shared" si="31"/>
        <v>I</v>
      </c>
      <c r="C337" s="32">
        <f t="shared" si="32"/>
        <v>47506.625</v>
      </c>
      <c r="D337" s="53" t="str">
        <f t="shared" si="33"/>
        <v>vis</v>
      </c>
      <c r="E337" s="74">
        <f>VLOOKUP(C337,Active!C$21:E$966,3,FALSE)</f>
        <v>-6459.9895260397416</v>
      </c>
      <c r="F337" s="6" t="s">
        <v>263</v>
      </c>
      <c r="G337" s="53" t="str">
        <f t="shared" si="34"/>
        <v>47506.625</v>
      </c>
      <c r="H337" s="32">
        <f t="shared" si="35"/>
        <v>-6460</v>
      </c>
      <c r="I337" s="75" t="s">
        <v>1677</v>
      </c>
      <c r="J337" s="76" t="s">
        <v>1678</v>
      </c>
      <c r="K337" s="75">
        <v>-6460</v>
      </c>
      <c r="L337" s="75" t="s">
        <v>504</v>
      </c>
      <c r="M337" s="76" t="s">
        <v>439</v>
      </c>
      <c r="N337" s="76"/>
      <c r="O337" s="77" t="s">
        <v>1661</v>
      </c>
      <c r="P337" s="77" t="s">
        <v>1176</v>
      </c>
    </row>
    <row r="338" spans="1:16" ht="13.5" thickBot="1" x14ac:dyDescent="0.25">
      <c r="A338" s="32" t="str">
        <f t="shared" si="30"/>
        <v> BBS 92 </v>
      </c>
      <c r="B338" s="6" t="str">
        <f t="shared" si="31"/>
        <v>I</v>
      </c>
      <c r="C338" s="32">
        <f t="shared" si="32"/>
        <v>47702.451999999997</v>
      </c>
      <c r="D338" s="53" t="str">
        <f t="shared" si="33"/>
        <v>vis</v>
      </c>
      <c r="E338" s="74">
        <f>VLOOKUP(C338,Active!C$21:E$966,3,FALSE)</f>
        <v>-6282.9888170498898</v>
      </c>
      <c r="F338" s="6" t="s">
        <v>263</v>
      </c>
      <c r="G338" s="53" t="str">
        <f t="shared" si="34"/>
        <v>47702.452</v>
      </c>
      <c r="H338" s="32">
        <f t="shared" si="35"/>
        <v>-6283</v>
      </c>
      <c r="I338" s="75" t="s">
        <v>1679</v>
      </c>
      <c r="J338" s="76" t="s">
        <v>1680</v>
      </c>
      <c r="K338" s="75">
        <v>-6283</v>
      </c>
      <c r="L338" s="75" t="s">
        <v>504</v>
      </c>
      <c r="M338" s="76" t="s">
        <v>439</v>
      </c>
      <c r="N338" s="76"/>
      <c r="O338" s="77" t="s">
        <v>891</v>
      </c>
      <c r="P338" s="77" t="s">
        <v>1681</v>
      </c>
    </row>
    <row r="339" spans="1:16" ht="13.5" thickBot="1" x14ac:dyDescent="0.25">
      <c r="A339" s="32" t="str">
        <f t="shared" si="30"/>
        <v>IBVS 4027 </v>
      </c>
      <c r="B339" s="6" t="str">
        <f t="shared" si="31"/>
        <v>I</v>
      </c>
      <c r="C339" s="32">
        <f t="shared" si="32"/>
        <v>47713.510499999997</v>
      </c>
      <c r="D339" s="53" t="str">
        <f t="shared" si="33"/>
        <v>vis</v>
      </c>
      <c r="E339" s="74">
        <f>VLOOKUP(C339,Active!C$21:E$966,3,FALSE)</f>
        <v>-6272.9934520575025</v>
      </c>
      <c r="F339" s="6" t="s">
        <v>263</v>
      </c>
      <c r="G339" s="53" t="str">
        <f t="shared" si="34"/>
        <v>47713.5105</v>
      </c>
      <c r="H339" s="32">
        <f t="shared" si="35"/>
        <v>-6273</v>
      </c>
      <c r="I339" s="75" t="s">
        <v>1682</v>
      </c>
      <c r="J339" s="76" t="s">
        <v>1683</v>
      </c>
      <c r="K339" s="75">
        <v>-6273</v>
      </c>
      <c r="L339" s="75" t="s">
        <v>1684</v>
      </c>
      <c r="M339" s="76" t="s">
        <v>647</v>
      </c>
      <c r="N339" s="76" t="s">
        <v>648</v>
      </c>
      <c r="O339" s="77" t="s">
        <v>1685</v>
      </c>
      <c r="P339" s="78" t="s">
        <v>1686</v>
      </c>
    </row>
    <row r="340" spans="1:16" ht="13.5" thickBot="1" x14ac:dyDescent="0.25">
      <c r="A340" s="32" t="str">
        <f t="shared" si="30"/>
        <v> BBS 92 </v>
      </c>
      <c r="B340" s="6" t="str">
        <f t="shared" si="31"/>
        <v>I</v>
      </c>
      <c r="C340" s="32">
        <f t="shared" si="32"/>
        <v>47743.387999999999</v>
      </c>
      <c r="D340" s="53" t="str">
        <f t="shared" si="33"/>
        <v>vis</v>
      </c>
      <c r="E340" s="74">
        <f>VLOOKUP(C340,Active!C$21:E$966,3,FALSE)</f>
        <v>-6245.9882960634632</v>
      </c>
      <c r="F340" s="6" t="s">
        <v>263</v>
      </c>
      <c r="G340" s="53" t="str">
        <f t="shared" si="34"/>
        <v>47743.388</v>
      </c>
      <c r="H340" s="32">
        <f t="shared" si="35"/>
        <v>-6246</v>
      </c>
      <c r="I340" s="75" t="s">
        <v>1691</v>
      </c>
      <c r="J340" s="76" t="s">
        <v>1692</v>
      </c>
      <c r="K340" s="75">
        <v>-6246</v>
      </c>
      <c r="L340" s="75" t="s">
        <v>606</v>
      </c>
      <c r="M340" s="76" t="s">
        <v>439</v>
      </c>
      <c r="N340" s="76"/>
      <c r="O340" s="77" t="s">
        <v>891</v>
      </c>
      <c r="P340" s="77" t="s">
        <v>1681</v>
      </c>
    </row>
    <row r="341" spans="1:16" ht="13.5" thickBot="1" x14ac:dyDescent="0.25">
      <c r="A341" s="32" t="str">
        <f t="shared" si="30"/>
        <v> BBS 93 </v>
      </c>
      <c r="B341" s="6" t="str">
        <f t="shared" si="31"/>
        <v>I</v>
      </c>
      <c r="C341" s="32">
        <f t="shared" si="32"/>
        <v>47743.39</v>
      </c>
      <c r="D341" s="53" t="str">
        <f t="shared" si="33"/>
        <v>vis</v>
      </c>
      <c r="E341" s="74">
        <f>VLOOKUP(C341,Active!C$21:E$966,3,FALSE)</f>
        <v>-6245.9864883381852</v>
      </c>
      <c r="F341" s="6" t="s">
        <v>263</v>
      </c>
      <c r="G341" s="53" t="str">
        <f t="shared" si="34"/>
        <v>47743.39</v>
      </c>
      <c r="H341" s="32">
        <f t="shared" si="35"/>
        <v>-6246</v>
      </c>
      <c r="I341" s="75" t="s">
        <v>1693</v>
      </c>
      <c r="J341" s="76" t="s">
        <v>1694</v>
      </c>
      <c r="K341" s="75">
        <v>-6246</v>
      </c>
      <c r="L341" s="75" t="s">
        <v>1695</v>
      </c>
      <c r="M341" s="76" t="s">
        <v>439</v>
      </c>
      <c r="N341" s="76"/>
      <c r="O341" s="77" t="s">
        <v>1608</v>
      </c>
      <c r="P341" s="77" t="s">
        <v>1696</v>
      </c>
    </row>
    <row r="342" spans="1:16" ht="13.5" thickBot="1" x14ac:dyDescent="0.25">
      <c r="A342" s="32" t="str">
        <f t="shared" si="30"/>
        <v> BBS 92 </v>
      </c>
      <c r="B342" s="6" t="str">
        <f t="shared" si="31"/>
        <v>I</v>
      </c>
      <c r="C342" s="32">
        <f t="shared" si="32"/>
        <v>47775.466999999997</v>
      </c>
      <c r="D342" s="53" t="str">
        <f t="shared" si="33"/>
        <v>vis</v>
      </c>
      <c r="E342" s="74">
        <f>VLOOKUP(C342,Active!C$21:E$966,3,FALSE)</f>
        <v>-6216.9932864698667</v>
      </c>
      <c r="F342" s="6" t="s">
        <v>263</v>
      </c>
      <c r="G342" s="53" t="str">
        <f t="shared" si="34"/>
        <v>47775.467</v>
      </c>
      <c r="H342" s="32">
        <f t="shared" si="35"/>
        <v>-6217</v>
      </c>
      <c r="I342" s="75" t="s">
        <v>1697</v>
      </c>
      <c r="J342" s="76" t="s">
        <v>1698</v>
      </c>
      <c r="K342" s="75">
        <v>-6217</v>
      </c>
      <c r="L342" s="75" t="s">
        <v>464</v>
      </c>
      <c r="M342" s="76" t="s">
        <v>439</v>
      </c>
      <c r="N342" s="76"/>
      <c r="O342" s="77" t="s">
        <v>891</v>
      </c>
      <c r="P342" s="77" t="s">
        <v>1681</v>
      </c>
    </row>
    <row r="343" spans="1:16" ht="13.5" thickBot="1" x14ac:dyDescent="0.25">
      <c r="A343" s="32" t="str">
        <f t="shared" si="30"/>
        <v> AOEB 1 </v>
      </c>
      <c r="B343" s="6" t="str">
        <f t="shared" si="31"/>
        <v>I</v>
      </c>
      <c r="C343" s="32">
        <f t="shared" si="32"/>
        <v>47777.677000000003</v>
      </c>
      <c r="D343" s="53" t="str">
        <f t="shared" si="33"/>
        <v>vis</v>
      </c>
      <c r="E343" s="74">
        <f>VLOOKUP(C343,Active!C$21:E$966,3,FALSE)</f>
        <v>-6214.9957500378696</v>
      </c>
      <c r="F343" s="6" t="s">
        <v>263</v>
      </c>
      <c r="G343" s="53" t="str">
        <f t="shared" si="34"/>
        <v>47777.677</v>
      </c>
      <c r="H343" s="32">
        <f t="shared" si="35"/>
        <v>-6215</v>
      </c>
      <c r="I343" s="75" t="s">
        <v>1699</v>
      </c>
      <c r="J343" s="76" t="s">
        <v>1700</v>
      </c>
      <c r="K343" s="75">
        <v>-6215</v>
      </c>
      <c r="L343" s="75" t="s">
        <v>501</v>
      </c>
      <c r="M343" s="76" t="s">
        <v>439</v>
      </c>
      <c r="N343" s="76"/>
      <c r="O343" s="77" t="s">
        <v>788</v>
      </c>
      <c r="P343" s="77" t="s">
        <v>1176</v>
      </c>
    </row>
    <row r="344" spans="1:16" ht="13.5" thickBot="1" x14ac:dyDescent="0.25">
      <c r="A344" s="32" t="str">
        <f t="shared" si="30"/>
        <v>BAVM 56 </v>
      </c>
      <c r="B344" s="6" t="str">
        <f t="shared" si="31"/>
        <v>I</v>
      </c>
      <c r="C344" s="32">
        <f t="shared" si="32"/>
        <v>47805.339</v>
      </c>
      <c r="D344" s="53" t="str">
        <f t="shared" si="33"/>
        <v>vis</v>
      </c>
      <c r="E344" s="74">
        <f>VLOOKUP(C344,Active!C$21:E$966,3,FALSE)</f>
        <v>-6189.9931017203407</v>
      </c>
      <c r="F344" s="6" t="s">
        <v>263</v>
      </c>
      <c r="G344" s="53" t="str">
        <f t="shared" si="34"/>
        <v>47805.339</v>
      </c>
      <c r="H344" s="32">
        <f t="shared" si="35"/>
        <v>-6190</v>
      </c>
      <c r="I344" s="75" t="s">
        <v>1701</v>
      </c>
      <c r="J344" s="76" t="s">
        <v>1702</v>
      </c>
      <c r="K344" s="75">
        <v>-6190</v>
      </c>
      <c r="L344" s="75" t="s">
        <v>472</v>
      </c>
      <c r="M344" s="76" t="s">
        <v>439</v>
      </c>
      <c r="N344" s="76"/>
      <c r="O344" s="77" t="s">
        <v>1703</v>
      </c>
      <c r="P344" s="78" t="s">
        <v>1704</v>
      </c>
    </row>
    <row r="345" spans="1:16" ht="13.5" thickBot="1" x14ac:dyDescent="0.25">
      <c r="A345" s="32" t="str">
        <f t="shared" si="30"/>
        <v> BBS 93 </v>
      </c>
      <c r="B345" s="6" t="str">
        <f t="shared" si="31"/>
        <v>I</v>
      </c>
      <c r="C345" s="32">
        <f t="shared" si="32"/>
        <v>47815.296000000002</v>
      </c>
      <c r="D345" s="53" t="str">
        <f t="shared" si="33"/>
        <v>vis</v>
      </c>
      <c r="E345" s="74">
        <f>VLOOKUP(C345,Active!C$21:E$966,3,FALSE)</f>
        <v>-6180.9933414247107</v>
      </c>
      <c r="F345" s="6" t="s">
        <v>263</v>
      </c>
      <c r="G345" s="53" t="str">
        <f t="shared" si="34"/>
        <v>47815.296</v>
      </c>
      <c r="H345" s="32">
        <f t="shared" si="35"/>
        <v>-6181</v>
      </c>
      <c r="I345" s="75" t="s">
        <v>1705</v>
      </c>
      <c r="J345" s="76" t="s">
        <v>1706</v>
      </c>
      <c r="K345" s="75">
        <v>-6181</v>
      </c>
      <c r="L345" s="75" t="s">
        <v>464</v>
      </c>
      <c r="M345" s="76" t="s">
        <v>439</v>
      </c>
      <c r="N345" s="76"/>
      <c r="O345" s="77" t="s">
        <v>891</v>
      </c>
      <c r="P345" s="77" t="s">
        <v>1696</v>
      </c>
    </row>
    <row r="346" spans="1:16" ht="13.5" thickBot="1" x14ac:dyDescent="0.25">
      <c r="A346" s="32" t="str">
        <f t="shared" si="30"/>
        <v> BBS 93 </v>
      </c>
      <c r="B346" s="6" t="str">
        <f t="shared" si="31"/>
        <v>I</v>
      </c>
      <c r="C346" s="32">
        <f t="shared" si="32"/>
        <v>47846.275000000001</v>
      </c>
      <c r="D346" s="53" t="str">
        <f t="shared" si="33"/>
        <v>vis</v>
      </c>
      <c r="E346" s="74">
        <f>VLOOKUP(C346,Active!C$21:E$966,3,FALSE)</f>
        <v>-6152.9925807339141</v>
      </c>
      <c r="F346" s="6" t="s">
        <v>263</v>
      </c>
      <c r="G346" s="53" t="str">
        <f t="shared" si="34"/>
        <v>47846.275</v>
      </c>
      <c r="H346" s="32">
        <f t="shared" si="35"/>
        <v>-6153</v>
      </c>
      <c r="I346" s="75" t="s">
        <v>1707</v>
      </c>
      <c r="J346" s="76" t="s">
        <v>1708</v>
      </c>
      <c r="K346" s="75">
        <v>-6153</v>
      </c>
      <c r="L346" s="75" t="s">
        <v>472</v>
      </c>
      <c r="M346" s="76" t="s">
        <v>439</v>
      </c>
      <c r="N346" s="76"/>
      <c r="O346" s="77" t="s">
        <v>891</v>
      </c>
      <c r="P346" s="77" t="s">
        <v>1696</v>
      </c>
    </row>
    <row r="347" spans="1:16" ht="13.5" thickBot="1" x14ac:dyDescent="0.25">
      <c r="A347" s="32" t="str">
        <f t="shared" si="30"/>
        <v>BAVM 59 </v>
      </c>
      <c r="B347" s="6" t="str">
        <f t="shared" si="31"/>
        <v>I</v>
      </c>
      <c r="C347" s="32">
        <f t="shared" si="32"/>
        <v>48087.462</v>
      </c>
      <c r="D347" s="53" t="str">
        <f t="shared" si="33"/>
        <v>vis</v>
      </c>
      <c r="E347" s="74">
        <f>VLOOKUP(C347,Active!C$21:E$966,3,FALSE)</f>
        <v>-5934.9926624430991</v>
      </c>
      <c r="F347" s="6" t="s">
        <v>263</v>
      </c>
      <c r="G347" s="53" t="str">
        <f t="shared" si="34"/>
        <v>48087.462</v>
      </c>
      <c r="H347" s="32">
        <f t="shared" si="35"/>
        <v>-5935</v>
      </c>
      <c r="I347" s="75" t="s">
        <v>1709</v>
      </c>
      <c r="J347" s="76" t="s">
        <v>1710</v>
      </c>
      <c r="K347" s="75">
        <v>-5935</v>
      </c>
      <c r="L347" s="75" t="s">
        <v>472</v>
      </c>
      <c r="M347" s="76" t="s">
        <v>439</v>
      </c>
      <c r="N347" s="76"/>
      <c r="O347" s="77" t="s">
        <v>1703</v>
      </c>
      <c r="P347" s="78" t="s">
        <v>1711</v>
      </c>
    </row>
    <row r="348" spans="1:16" ht="13.5" thickBot="1" x14ac:dyDescent="0.25">
      <c r="A348" s="32" t="str">
        <f t="shared" si="30"/>
        <v> AOEB 1 </v>
      </c>
      <c r="B348" s="6" t="str">
        <f t="shared" si="31"/>
        <v>I</v>
      </c>
      <c r="C348" s="32">
        <f t="shared" si="32"/>
        <v>48089.673000000003</v>
      </c>
      <c r="D348" s="53" t="str">
        <f t="shared" si="33"/>
        <v>vis</v>
      </c>
      <c r="E348" s="74">
        <f>VLOOKUP(C348,Active!C$21:E$966,3,FALSE)</f>
        <v>-5932.9942221484662</v>
      </c>
      <c r="F348" s="6" t="s">
        <v>263</v>
      </c>
      <c r="G348" s="53" t="str">
        <f t="shared" si="34"/>
        <v>48089.673</v>
      </c>
      <c r="H348" s="32">
        <f t="shared" si="35"/>
        <v>-5933</v>
      </c>
      <c r="I348" s="75" t="s">
        <v>1712</v>
      </c>
      <c r="J348" s="76" t="s">
        <v>1713</v>
      </c>
      <c r="K348" s="75">
        <v>-5933</v>
      </c>
      <c r="L348" s="75" t="s">
        <v>534</v>
      </c>
      <c r="M348" s="76" t="s">
        <v>439</v>
      </c>
      <c r="N348" s="76"/>
      <c r="O348" s="77" t="s">
        <v>788</v>
      </c>
      <c r="P348" s="77" t="s">
        <v>1176</v>
      </c>
    </row>
    <row r="349" spans="1:16" ht="13.5" thickBot="1" x14ac:dyDescent="0.25">
      <c r="A349" s="32" t="str">
        <f t="shared" si="30"/>
        <v>IBVS 3615 </v>
      </c>
      <c r="B349" s="6" t="str">
        <f t="shared" si="31"/>
        <v>I</v>
      </c>
      <c r="C349" s="32">
        <f t="shared" si="32"/>
        <v>48097.4182</v>
      </c>
      <c r="D349" s="53" t="str">
        <f t="shared" si="33"/>
        <v>vis</v>
      </c>
      <c r="E349" s="74">
        <f>VLOOKUP(C349,Active!C$21:E$966,3,FALSE)</f>
        <v>-5925.993625237581</v>
      </c>
      <c r="F349" s="6" t="s">
        <v>263</v>
      </c>
      <c r="G349" s="53" t="str">
        <f t="shared" si="34"/>
        <v>48097.4182</v>
      </c>
      <c r="H349" s="32">
        <f t="shared" si="35"/>
        <v>-5926</v>
      </c>
      <c r="I349" s="75" t="s">
        <v>1714</v>
      </c>
      <c r="J349" s="76" t="s">
        <v>1715</v>
      </c>
      <c r="K349" s="75">
        <v>-5926</v>
      </c>
      <c r="L349" s="75" t="s">
        <v>1716</v>
      </c>
      <c r="M349" s="76" t="s">
        <v>647</v>
      </c>
      <c r="N349" s="76" t="s">
        <v>648</v>
      </c>
      <c r="O349" s="77" t="s">
        <v>1543</v>
      </c>
      <c r="P349" s="78" t="s">
        <v>1717</v>
      </c>
    </row>
    <row r="350" spans="1:16" ht="13.5" thickBot="1" x14ac:dyDescent="0.25">
      <c r="A350" s="32" t="str">
        <f t="shared" si="30"/>
        <v> BRNO 31 </v>
      </c>
      <c r="B350" s="6" t="str">
        <f t="shared" si="31"/>
        <v>I</v>
      </c>
      <c r="C350" s="32">
        <f t="shared" si="32"/>
        <v>48097.425000000003</v>
      </c>
      <c r="D350" s="53" t="str">
        <f t="shared" si="33"/>
        <v>vis</v>
      </c>
      <c r="E350" s="74">
        <f>VLOOKUP(C350,Active!C$21:E$966,3,FALSE)</f>
        <v>-5925.9874789716341</v>
      </c>
      <c r="F350" s="6" t="s">
        <v>263</v>
      </c>
      <c r="G350" s="53" t="str">
        <f t="shared" si="34"/>
        <v>48097.425</v>
      </c>
      <c r="H350" s="32">
        <f t="shared" si="35"/>
        <v>-5926</v>
      </c>
      <c r="I350" s="75" t="s">
        <v>1718</v>
      </c>
      <c r="J350" s="76" t="s">
        <v>1719</v>
      </c>
      <c r="K350" s="75">
        <v>-5926</v>
      </c>
      <c r="L350" s="75" t="s">
        <v>558</v>
      </c>
      <c r="M350" s="76" t="s">
        <v>439</v>
      </c>
      <c r="N350" s="76"/>
      <c r="O350" s="77" t="s">
        <v>1720</v>
      </c>
      <c r="P350" s="77" t="s">
        <v>1721</v>
      </c>
    </row>
    <row r="351" spans="1:16" ht="13.5" thickBot="1" x14ac:dyDescent="0.25">
      <c r="A351" s="32" t="str">
        <f t="shared" si="30"/>
        <v> BBS 96 </v>
      </c>
      <c r="B351" s="6" t="str">
        <f t="shared" si="31"/>
        <v>I</v>
      </c>
      <c r="C351" s="32">
        <f t="shared" si="32"/>
        <v>48107.385999999999</v>
      </c>
      <c r="D351" s="53" t="str">
        <f t="shared" si="33"/>
        <v>vis</v>
      </c>
      <c r="E351" s="74">
        <f>VLOOKUP(C351,Active!C$21:E$966,3,FALSE)</f>
        <v>-5916.9841032254544</v>
      </c>
      <c r="F351" s="6" t="s">
        <v>263</v>
      </c>
      <c r="G351" s="53" t="str">
        <f t="shared" si="34"/>
        <v>48107.386</v>
      </c>
      <c r="H351" s="32">
        <f t="shared" si="35"/>
        <v>-5917</v>
      </c>
      <c r="I351" s="75" t="s">
        <v>1722</v>
      </c>
      <c r="J351" s="76" t="s">
        <v>1723</v>
      </c>
      <c r="K351" s="75">
        <v>-5917</v>
      </c>
      <c r="L351" s="75" t="s">
        <v>945</v>
      </c>
      <c r="M351" s="76" t="s">
        <v>439</v>
      </c>
      <c r="N351" s="76"/>
      <c r="O351" s="77" t="s">
        <v>891</v>
      </c>
      <c r="P351" s="77" t="s">
        <v>1724</v>
      </c>
    </row>
    <row r="352" spans="1:16" ht="13.5" thickBot="1" x14ac:dyDescent="0.25">
      <c r="A352" s="32" t="str">
        <f t="shared" si="30"/>
        <v> AOEB 1 </v>
      </c>
      <c r="B352" s="6" t="str">
        <f t="shared" si="31"/>
        <v>I</v>
      </c>
      <c r="C352" s="32">
        <f t="shared" si="32"/>
        <v>48130.608999999997</v>
      </c>
      <c r="D352" s="53" t="str">
        <f t="shared" si="33"/>
        <v>vis</v>
      </c>
      <c r="E352" s="74">
        <f>VLOOKUP(C352,Active!C$21:E$966,3,FALSE)</f>
        <v>-5895.9937011620459</v>
      </c>
      <c r="F352" s="6" t="s">
        <v>263</v>
      </c>
      <c r="G352" s="53" t="str">
        <f t="shared" si="34"/>
        <v>48130.609</v>
      </c>
      <c r="H352" s="32">
        <f t="shared" si="35"/>
        <v>-5896</v>
      </c>
      <c r="I352" s="75" t="s">
        <v>1725</v>
      </c>
      <c r="J352" s="76" t="s">
        <v>1726</v>
      </c>
      <c r="K352" s="75">
        <v>-5896</v>
      </c>
      <c r="L352" s="75" t="s">
        <v>464</v>
      </c>
      <c r="M352" s="76" t="s">
        <v>439</v>
      </c>
      <c r="N352" s="76"/>
      <c r="O352" s="77" t="s">
        <v>788</v>
      </c>
      <c r="P352" s="77" t="s">
        <v>1176</v>
      </c>
    </row>
    <row r="353" spans="1:16" ht="13.5" thickBot="1" x14ac:dyDescent="0.25">
      <c r="A353" s="32" t="str">
        <f t="shared" si="30"/>
        <v> AOEB 1 </v>
      </c>
      <c r="B353" s="6" t="str">
        <f t="shared" si="31"/>
        <v>I</v>
      </c>
      <c r="C353" s="32">
        <f t="shared" si="32"/>
        <v>48151.625999999997</v>
      </c>
      <c r="D353" s="53" t="str">
        <f t="shared" si="33"/>
        <v>vis</v>
      </c>
      <c r="E353" s="74">
        <f>VLOOKUP(C353,Active!C$21:E$966,3,FALSE)</f>
        <v>-5876.9972200800721</v>
      </c>
      <c r="F353" s="6" t="s">
        <v>263</v>
      </c>
      <c r="G353" s="53" t="str">
        <f t="shared" si="34"/>
        <v>48151.626</v>
      </c>
      <c r="H353" s="32">
        <f t="shared" si="35"/>
        <v>-5877</v>
      </c>
      <c r="I353" s="75" t="s">
        <v>1727</v>
      </c>
      <c r="J353" s="76" t="s">
        <v>1728</v>
      </c>
      <c r="K353" s="75">
        <v>-5877</v>
      </c>
      <c r="L353" s="75" t="s">
        <v>516</v>
      </c>
      <c r="M353" s="76" t="s">
        <v>439</v>
      </c>
      <c r="N353" s="76"/>
      <c r="O353" s="77" t="s">
        <v>788</v>
      </c>
      <c r="P353" s="77" t="s">
        <v>1176</v>
      </c>
    </row>
    <row r="354" spans="1:16" ht="13.5" thickBot="1" x14ac:dyDescent="0.25">
      <c r="A354" s="32" t="str">
        <f t="shared" si="30"/>
        <v> AOEB 1 </v>
      </c>
      <c r="B354" s="6" t="str">
        <f t="shared" si="31"/>
        <v>I</v>
      </c>
      <c r="C354" s="32">
        <f t="shared" si="32"/>
        <v>48161.59</v>
      </c>
      <c r="D354" s="53" t="str">
        <f t="shared" si="33"/>
        <v>vis</v>
      </c>
      <c r="E354" s="74">
        <f>VLOOKUP(C354,Active!C$21:E$966,3,FALSE)</f>
        <v>-5867.9911327459713</v>
      </c>
      <c r="F354" s="6" t="s">
        <v>263</v>
      </c>
      <c r="G354" s="53" t="str">
        <f t="shared" si="34"/>
        <v>48161.590</v>
      </c>
      <c r="H354" s="32">
        <f t="shared" si="35"/>
        <v>-5868</v>
      </c>
      <c r="I354" s="75" t="s">
        <v>1729</v>
      </c>
      <c r="J354" s="76" t="s">
        <v>1730</v>
      </c>
      <c r="K354" s="75">
        <v>-5868</v>
      </c>
      <c r="L354" s="75" t="s">
        <v>489</v>
      </c>
      <c r="M354" s="76" t="s">
        <v>439</v>
      </c>
      <c r="N354" s="76"/>
      <c r="O354" s="77" t="s">
        <v>1193</v>
      </c>
      <c r="P354" s="77" t="s">
        <v>1176</v>
      </c>
    </row>
    <row r="355" spans="1:16" ht="13.5" thickBot="1" x14ac:dyDescent="0.25">
      <c r="A355" s="32" t="str">
        <f t="shared" si="30"/>
        <v> AOEB 1 </v>
      </c>
      <c r="B355" s="6" t="str">
        <f t="shared" si="31"/>
        <v>I</v>
      </c>
      <c r="C355" s="32">
        <f t="shared" si="32"/>
        <v>48412.73</v>
      </c>
      <c r="D355" s="53" t="str">
        <f t="shared" si="33"/>
        <v>vis</v>
      </c>
      <c r="E355" s="74">
        <f>VLOOKUP(C355,Active!C$21:E$966,3,FALSE)</f>
        <v>-5640.995069610075</v>
      </c>
      <c r="F355" s="6" t="s">
        <v>263</v>
      </c>
      <c r="G355" s="53" t="str">
        <f t="shared" si="34"/>
        <v>48412.730</v>
      </c>
      <c r="H355" s="32">
        <f t="shared" si="35"/>
        <v>-5641</v>
      </c>
      <c r="I355" s="75" t="s">
        <v>1731</v>
      </c>
      <c r="J355" s="76" t="s">
        <v>1732</v>
      </c>
      <c r="K355" s="75">
        <v>-5641</v>
      </c>
      <c r="L355" s="75" t="s">
        <v>501</v>
      </c>
      <c r="M355" s="76" t="s">
        <v>439</v>
      </c>
      <c r="N355" s="76"/>
      <c r="O355" s="77" t="s">
        <v>788</v>
      </c>
      <c r="P355" s="77" t="s">
        <v>1176</v>
      </c>
    </row>
    <row r="356" spans="1:16" ht="13.5" thickBot="1" x14ac:dyDescent="0.25">
      <c r="A356" s="32" t="str">
        <f t="shared" si="30"/>
        <v> AOEB 1 </v>
      </c>
      <c r="B356" s="6" t="str">
        <f t="shared" si="31"/>
        <v>I</v>
      </c>
      <c r="C356" s="32">
        <f t="shared" si="32"/>
        <v>48453.673000000003</v>
      </c>
      <c r="D356" s="53" t="str">
        <f t="shared" si="33"/>
        <v>vis</v>
      </c>
      <c r="E356" s="74">
        <f>VLOOKUP(C356,Active!C$21:E$966,3,FALSE)</f>
        <v>-5603.9882215851785</v>
      </c>
      <c r="F356" s="6" t="s">
        <v>263</v>
      </c>
      <c r="G356" s="53" t="str">
        <f t="shared" si="34"/>
        <v>48453.673</v>
      </c>
      <c r="H356" s="32">
        <f t="shared" si="35"/>
        <v>-5604</v>
      </c>
      <c r="I356" s="75" t="s">
        <v>1733</v>
      </c>
      <c r="J356" s="76" t="s">
        <v>1734</v>
      </c>
      <c r="K356" s="75">
        <v>-5604</v>
      </c>
      <c r="L356" s="75" t="s">
        <v>606</v>
      </c>
      <c r="M356" s="76" t="s">
        <v>439</v>
      </c>
      <c r="N356" s="76"/>
      <c r="O356" s="77" t="s">
        <v>788</v>
      </c>
      <c r="P356" s="77" t="s">
        <v>1176</v>
      </c>
    </row>
    <row r="357" spans="1:16" ht="13.5" thickBot="1" x14ac:dyDescent="0.25">
      <c r="A357" s="32" t="str">
        <f t="shared" si="30"/>
        <v> BRNO 31 </v>
      </c>
      <c r="B357" s="6" t="str">
        <f t="shared" si="31"/>
        <v>I</v>
      </c>
      <c r="C357" s="32">
        <f t="shared" si="32"/>
        <v>48482.42</v>
      </c>
      <c r="D357" s="53" t="str">
        <f t="shared" si="33"/>
        <v>vis</v>
      </c>
      <c r="E357" s="74">
        <f>VLOOKUP(C357,Active!C$21:E$966,3,FALSE)</f>
        <v>-5578.0048823044326</v>
      </c>
      <c r="F357" s="6" t="s">
        <v>263</v>
      </c>
      <c r="G357" s="53" t="str">
        <f t="shared" si="34"/>
        <v>48482.420</v>
      </c>
      <c r="H357" s="32">
        <f t="shared" si="35"/>
        <v>-5578</v>
      </c>
      <c r="I357" s="75" t="s">
        <v>1735</v>
      </c>
      <c r="J357" s="76" t="s">
        <v>1736</v>
      </c>
      <c r="K357" s="75">
        <v>-5578</v>
      </c>
      <c r="L357" s="75" t="s">
        <v>438</v>
      </c>
      <c r="M357" s="76" t="s">
        <v>439</v>
      </c>
      <c r="N357" s="76"/>
      <c r="O357" s="77" t="s">
        <v>1737</v>
      </c>
      <c r="P357" s="77" t="s">
        <v>1721</v>
      </c>
    </row>
    <row r="358" spans="1:16" ht="13.5" thickBot="1" x14ac:dyDescent="0.25">
      <c r="A358" s="32" t="str">
        <f t="shared" si="30"/>
        <v> BRNO 31 </v>
      </c>
      <c r="B358" s="6" t="str">
        <f t="shared" si="31"/>
        <v>I</v>
      </c>
      <c r="C358" s="32">
        <f t="shared" si="32"/>
        <v>48482.425999999999</v>
      </c>
      <c r="D358" s="53" t="str">
        <f t="shared" si="33"/>
        <v>vis</v>
      </c>
      <c r="E358" s="74">
        <f>VLOOKUP(C358,Active!C$21:E$966,3,FALSE)</f>
        <v>-5577.9994591285986</v>
      </c>
      <c r="F358" s="6" t="s">
        <v>263</v>
      </c>
      <c r="G358" s="53" t="str">
        <f t="shared" si="34"/>
        <v>48482.426</v>
      </c>
      <c r="H358" s="32">
        <f t="shared" si="35"/>
        <v>-5578</v>
      </c>
      <c r="I358" s="75" t="s">
        <v>1738</v>
      </c>
      <c r="J358" s="76" t="s">
        <v>1739</v>
      </c>
      <c r="K358" s="75">
        <v>-5578</v>
      </c>
      <c r="L358" s="75" t="s">
        <v>479</v>
      </c>
      <c r="M358" s="76" t="s">
        <v>439</v>
      </c>
      <c r="N358" s="76"/>
      <c r="O358" s="77" t="s">
        <v>1740</v>
      </c>
      <c r="P358" s="77" t="s">
        <v>1721</v>
      </c>
    </row>
    <row r="359" spans="1:16" ht="13.5" thickBot="1" x14ac:dyDescent="0.25">
      <c r="A359" s="32" t="str">
        <f t="shared" si="30"/>
        <v> BRNO 31 </v>
      </c>
      <c r="B359" s="6" t="str">
        <f t="shared" si="31"/>
        <v>I</v>
      </c>
      <c r="C359" s="32">
        <f t="shared" si="32"/>
        <v>48482.432000000001</v>
      </c>
      <c r="D359" s="53" t="str">
        <f t="shared" si="33"/>
        <v>vis</v>
      </c>
      <c r="E359" s="74">
        <f>VLOOKUP(C359,Active!C$21:E$966,3,FALSE)</f>
        <v>-5577.9940359527636</v>
      </c>
      <c r="F359" s="6" t="s">
        <v>263</v>
      </c>
      <c r="G359" s="53" t="str">
        <f t="shared" si="34"/>
        <v>48482.432</v>
      </c>
      <c r="H359" s="32">
        <f t="shared" si="35"/>
        <v>-5578</v>
      </c>
      <c r="I359" s="75" t="s">
        <v>1741</v>
      </c>
      <c r="J359" s="76" t="s">
        <v>1742</v>
      </c>
      <c r="K359" s="75">
        <v>-5578</v>
      </c>
      <c r="L359" s="75" t="s">
        <v>464</v>
      </c>
      <c r="M359" s="76" t="s">
        <v>439</v>
      </c>
      <c r="N359" s="76"/>
      <c r="O359" s="77" t="s">
        <v>1743</v>
      </c>
      <c r="P359" s="77" t="s">
        <v>1721</v>
      </c>
    </row>
    <row r="360" spans="1:16" ht="13.5" thickBot="1" x14ac:dyDescent="0.25">
      <c r="A360" s="32" t="str">
        <f t="shared" si="30"/>
        <v>IBVS 3760 </v>
      </c>
      <c r="B360" s="6" t="str">
        <f t="shared" si="31"/>
        <v>I</v>
      </c>
      <c r="C360" s="32">
        <f t="shared" si="32"/>
        <v>48482.432500000003</v>
      </c>
      <c r="D360" s="53" t="str">
        <f t="shared" si="33"/>
        <v>vis</v>
      </c>
      <c r="E360" s="74">
        <f>VLOOKUP(C360,Active!C$21:E$966,3,FALSE)</f>
        <v>-5577.993584021443</v>
      </c>
      <c r="F360" s="6" t="s">
        <v>263</v>
      </c>
      <c r="G360" s="53" t="str">
        <f t="shared" si="34"/>
        <v>48482.4325</v>
      </c>
      <c r="H360" s="32">
        <f t="shared" si="35"/>
        <v>-5578</v>
      </c>
      <c r="I360" s="75" t="s">
        <v>1744</v>
      </c>
      <c r="J360" s="76" t="s">
        <v>1742</v>
      </c>
      <c r="K360" s="75">
        <v>-5578</v>
      </c>
      <c r="L360" s="75" t="s">
        <v>1716</v>
      </c>
      <c r="M360" s="76" t="s">
        <v>647</v>
      </c>
      <c r="N360" s="76" t="s">
        <v>1745</v>
      </c>
      <c r="O360" s="77" t="s">
        <v>1746</v>
      </c>
      <c r="P360" s="78" t="s">
        <v>1747</v>
      </c>
    </row>
    <row r="361" spans="1:16" ht="13.5" thickBot="1" x14ac:dyDescent="0.25">
      <c r="A361" s="32" t="str">
        <f t="shared" si="30"/>
        <v> BRNO 31 </v>
      </c>
      <c r="B361" s="6" t="str">
        <f t="shared" si="31"/>
        <v>I</v>
      </c>
      <c r="C361" s="32">
        <f t="shared" si="32"/>
        <v>48482.44</v>
      </c>
      <c r="D361" s="53" t="str">
        <f t="shared" si="33"/>
        <v>vis</v>
      </c>
      <c r="E361" s="74">
        <f>VLOOKUP(C361,Active!C$21:E$966,3,FALSE)</f>
        <v>-5577.9868050516507</v>
      </c>
      <c r="F361" s="6" t="s">
        <v>263</v>
      </c>
      <c r="G361" s="53" t="str">
        <f t="shared" si="34"/>
        <v>48482.440</v>
      </c>
      <c r="H361" s="32">
        <f t="shared" si="35"/>
        <v>-5578</v>
      </c>
      <c r="I361" s="75" t="s">
        <v>1748</v>
      </c>
      <c r="J361" s="76" t="s">
        <v>1749</v>
      </c>
      <c r="K361" s="75">
        <v>-5578</v>
      </c>
      <c r="L361" s="75" t="s">
        <v>507</v>
      </c>
      <c r="M361" s="76" t="s">
        <v>439</v>
      </c>
      <c r="N361" s="76"/>
      <c r="O361" s="77" t="s">
        <v>1750</v>
      </c>
      <c r="P361" s="77" t="s">
        <v>1721</v>
      </c>
    </row>
    <row r="362" spans="1:16" ht="13.5" thickBot="1" x14ac:dyDescent="0.25">
      <c r="A362" s="32" t="str">
        <f t="shared" si="30"/>
        <v> AOEB 1 </v>
      </c>
      <c r="B362" s="6" t="str">
        <f t="shared" si="31"/>
        <v>I</v>
      </c>
      <c r="C362" s="32">
        <f t="shared" si="32"/>
        <v>48484.646999999997</v>
      </c>
      <c r="D362" s="53" t="str">
        <f t="shared" si="33"/>
        <v>vis</v>
      </c>
      <c r="E362" s="74">
        <f>VLOOKUP(C362,Active!C$21:E$966,3,FALSE)</f>
        <v>-5575.991980207581</v>
      </c>
      <c r="F362" s="6" t="s">
        <v>263</v>
      </c>
      <c r="G362" s="53" t="str">
        <f t="shared" si="34"/>
        <v>48484.647</v>
      </c>
      <c r="H362" s="32">
        <f t="shared" si="35"/>
        <v>-5576</v>
      </c>
      <c r="I362" s="75" t="s">
        <v>1751</v>
      </c>
      <c r="J362" s="76" t="s">
        <v>1752</v>
      </c>
      <c r="K362" s="75">
        <v>-5576</v>
      </c>
      <c r="L362" s="75" t="s">
        <v>527</v>
      </c>
      <c r="M362" s="76" t="s">
        <v>439</v>
      </c>
      <c r="N362" s="76"/>
      <c r="O362" s="77" t="s">
        <v>788</v>
      </c>
      <c r="P362" s="77" t="s">
        <v>1176</v>
      </c>
    </row>
    <row r="363" spans="1:16" ht="13.5" thickBot="1" x14ac:dyDescent="0.25">
      <c r="A363" s="32" t="str">
        <f t="shared" si="30"/>
        <v> BRNO 31 </v>
      </c>
      <c r="B363" s="6" t="str">
        <f t="shared" si="31"/>
        <v>I</v>
      </c>
      <c r="C363" s="32">
        <f t="shared" si="32"/>
        <v>48503.457000000002</v>
      </c>
      <c r="D363" s="53" t="str">
        <f t="shared" si="33"/>
        <v>vis</v>
      </c>
      <c r="E363" s="74">
        <f>VLOOKUP(C363,Active!C$21:E$966,3,FALSE)</f>
        <v>-5558.9903239696769</v>
      </c>
      <c r="F363" s="6" t="s">
        <v>263</v>
      </c>
      <c r="G363" s="53" t="str">
        <f t="shared" si="34"/>
        <v>48503.457</v>
      </c>
      <c r="H363" s="32">
        <f t="shared" si="35"/>
        <v>-5559</v>
      </c>
      <c r="I363" s="75" t="s">
        <v>1753</v>
      </c>
      <c r="J363" s="76" t="s">
        <v>1754</v>
      </c>
      <c r="K363" s="75">
        <v>-5559</v>
      </c>
      <c r="L363" s="75" t="s">
        <v>580</v>
      </c>
      <c r="M363" s="76" t="s">
        <v>439</v>
      </c>
      <c r="N363" s="76"/>
      <c r="O363" s="77" t="s">
        <v>1755</v>
      </c>
      <c r="P363" s="77" t="s">
        <v>1721</v>
      </c>
    </row>
    <row r="364" spans="1:16" ht="13.5" thickBot="1" x14ac:dyDescent="0.25">
      <c r="A364" s="32" t="str">
        <f t="shared" si="30"/>
        <v> BBS 99 </v>
      </c>
      <c r="B364" s="6" t="str">
        <f t="shared" si="31"/>
        <v>I</v>
      </c>
      <c r="C364" s="32">
        <f t="shared" si="32"/>
        <v>48503.462</v>
      </c>
      <c r="D364" s="53" t="str">
        <f t="shared" si="33"/>
        <v>vis</v>
      </c>
      <c r="E364" s="74">
        <f>VLOOKUP(C364,Active!C$21:E$966,3,FALSE)</f>
        <v>-5558.985804656485</v>
      </c>
      <c r="F364" s="6" t="s">
        <v>263</v>
      </c>
      <c r="G364" s="53" t="str">
        <f t="shared" si="34"/>
        <v>48503.462</v>
      </c>
      <c r="H364" s="32">
        <f t="shared" si="35"/>
        <v>-5559</v>
      </c>
      <c r="I364" s="75" t="s">
        <v>1756</v>
      </c>
      <c r="J364" s="76" t="s">
        <v>1757</v>
      </c>
      <c r="K364" s="75">
        <v>-5559</v>
      </c>
      <c r="L364" s="75" t="s">
        <v>656</v>
      </c>
      <c r="M364" s="76" t="s">
        <v>439</v>
      </c>
      <c r="N364" s="76"/>
      <c r="O364" s="77" t="s">
        <v>891</v>
      </c>
      <c r="P364" s="77" t="s">
        <v>1758</v>
      </c>
    </row>
    <row r="365" spans="1:16" ht="13.5" thickBot="1" x14ac:dyDescent="0.25">
      <c r="A365" s="32" t="str">
        <f t="shared" si="30"/>
        <v> BRNO 31 </v>
      </c>
      <c r="B365" s="6" t="str">
        <f t="shared" si="31"/>
        <v>I</v>
      </c>
      <c r="C365" s="32">
        <f t="shared" si="32"/>
        <v>48503.464999999997</v>
      </c>
      <c r="D365" s="53" t="str">
        <f t="shared" si="33"/>
        <v>vis</v>
      </c>
      <c r="E365" s="74">
        <f>VLOOKUP(C365,Active!C$21:E$966,3,FALSE)</f>
        <v>-5558.9830930685712</v>
      </c>
      <c r="F365" s="6" t="s">
        <v>263</v>
      </c>
      <c r="G365" s="53" t="str">
        <f t="shared" si="34"/>
        <v>48503.465</v>
      </c>
      <c r="H365" s="32">
        <f t="shared" si="35"/>
        <v>-5559</v>
      </c>
      <c r="I365" s="75" t="s">
        <v>1759</v>
      </c>
      <c r="J365" s="76" t="s">
        <v>1760</v>
      </c>
      <c r="K365" s="75">
        <v>-5559</v>
      </c>
      <c r="L365" s="75" t="s">
        <v>867</v>
      </c>
      <c r="M365" s="76" t="s">
        <v>439</v>
      </c>
      <c r="N365" s="76"/>
      <c r="O365" s="77" t="s">
        <v>1761</v>
      </c>
      <c r="P365" s="77" t="s">
        <v>1721</v>
      </c>
    </row>
    <row r="366" spans="1:16" ht="13.5" thickBot="1" x14ac:dyDescent="0.25">
      <c r="A366" s="32" t="str">
        <f t="shared" si="30"/>
        <v> AOEB 4 </v>
      </c>
      <c r="B366" s="6" t="str">
        <f t="shared" si="31"/>
        <v>I</v>
      </c>
      <c r="C366" s="32">
        <f t="shared" si="32"/>
        <v>48505.67</v>
      </c>
      <c r="D366" s="53" t="str">
        <f t="shared" si="33"/>
        <v>vis</v>
      </c>
      <c r="E366" s="74">
        <f>VLOOKUP(C366,Active!C$21:E$966,3,FALSE)</f>
        <v>-5556.9900759497723</v>
      </c>
      <c r="F366" s="6" t="s">
        <v>263</v>
      </c>
      <c r="G366" s="53" t="str">
        <f t="shared" si="34"/>
        <v>48505.670</v>
      </c>
      <c r="H366" s="32">
        <f t="shared" si="35"/>
        <v>-5557</v>
      </c>
      <c r="I366" s="75" t="s">
        <v>1762</v>
      </c>
      <c r="J366" s="76" t="s">
        <v>1763</v>
      </c>
      <c r="K366" s="75">
        <v>-5557</v>
      </c>
      <c r="L366" s="75" t="s">
        <v>580</v>
      </c>
      <c r="M366" s="76" t="s">
        <v>439</v>
      </c>
      <c r="N366" s="76"/>
      <c r="O366" s="77" t="s">
        <v>733</v>
      </c>
      <c r="P366" s="77" t="s">
        <v>1764</v>
      </c>
    </row>
    <row r="367" spans="1:16" ht="13.5" thickBot="1" x14ac:dyDescent="0.25">
      <c r="A367" s="32" t="str">
        <f t="shared" si="30"/>
        <v> AOEB 1 </v>
      </c>
      <c r="B367" s="6" t="str">
        <f t="shared" si="31"/>
        <v>I</v>
      </c>
      <c r="C367" s="32">
        <f t="shared" si="32"/>
        <v>48506.775000000001</v>
      </c>
      <c r="D367" s="53" t="str">
        <f t="shared" si="33"/>
        <v>vis</v>
      </c>
      <c r="E367" s="74">
        <f>VLOOKUP(C367,Active!C$21:E$966,3,FALSE)</f>
        <v>-5555.9913077337742</v>
      </c>
      <c r="F367" s="6" t="s">
        <v>263</v>
      </c>
      <c r="G367" s="53" t="str">
        <f t="shared" si="34"/>
        <v>48506.775</v>
      </c>
      <c r="H367" s="32">
        <f t="shared" si="35"/>
        <v>-5556</v>
      </c>
      <c r="I367" s="75" t="s">
        <v>1765</v>
      </c>
      <c r="J367" s="76" t="s">
        <v>1766</v>
      </c>
      <c r="K367" s="75">
        <v>-5556</v>
      </c>
      <c r="L367" s="75" t="s">
        <v>489</v>
      </c>
      <c r="M367" s="76" t="s">
        <v>439</v>
      </c>
      <c r="N367" s="76"/>
      <c r="O367" s="77" t="s">
        <v>1193</v>
      </c>
      <c r="P367" s="77" t="s">
        <v>1176</v>
      </c>
    </row>
    <row r="368" spans="1:16" ht="13.5" thickBot="1" x14ac:dyDescent="0.25">
      <c r="A368" s="32" t="str">
        <f t="shared" si="30"/>
        <v>BAVM 60 </v>
      </c>
      <c r="B368" s="6" t="str">
        <f t="shared" si="31"/>
        <v>I</v>
      </c>
      <c r="C368" s="32">
        <f t="shared" si="32"/>
        <v>48513.413</v>
      </c>
      <c r="D368" s="53" t="str">
        <f t="shared" si="33"/>
        <v>vis</v>
      </c>
      <c r="E368" s="74">
        <f>VLOOKUP(C368,Active!C$21:E$966,3,FALSE)</f>
        <v>-5549.991467536689</v>
      </c>
      <c r="F368" s="6" t="s">
        <v>263</v>
      </c>
      <c r="G368" s="53" t="str">
        <f t="shared" si="34"/>
        <v>48513.413</v>
      </c>
      <c r="H368" s="32">
        <f t="shared" si="35"/>
        <v>-5550</v>
      </c>
      <c r="I368" s="75" t="s">
        <v>1767</v>
      </c>
      <c r="J368" s="76" t="s">
        <v>1768</v>
      </c>
      <c r="K368" s="75">
        <v>-5550</v>
      </c>
      <c r="L368" s="75" t="s">
        <v>527</v>
      </c>
      <c r="M368" s="76" t="s">
        <v>439</v>
      </c>
      <c r="N368" s="76"/>
      <c r="O368" s="77" t="s">
        <v>1769</v>
      </c>
      <c r="P368" s="78" t="s">
        <v>1770</v>
      </c>
    </row>
    <row r="369" spans="1:16" ht="13.5" thickBot="1" x14ac:dyDescent="0.25">
      <c r="A369" s="32" t="str">
        <f t="shared" si="30"/>
        <v> BBS 99 </v>
      </c>
      <c r="B369" s="6" t="str">
        <f t="shared" si="31"/>
        <v>I</v>
      </c>
      <c r="C369" s="32">
        <f t="shared" si="32"/>
        <v>48533.324500000002</v>
      </c>
      <c r="D369" s="53" t="str">
        <f t="shared" si="33"/>
        <v>vis</v>
      </c>
      <c r="E369" s="74">
        <f>VLOOKUP(C369,Active!C$21:E$966,3,FALSE)</f>
        <v>-5531.9942066020285</v>
      </c>
      <c r="F369" s="6" t="s">
        <v>263</v>
      </c>
      <c r="G369" s="53" t="str">
        <f t="shared" si="34"/>
        <v>48533.3245</v>
      </c>
      <c r="H369" s="32">
        <f t="shared" si="35"/>
        <v>-5532</v>
      </c>
      <c r="I369" s="75" t="s">
        <v>1771</v>
      </c>
      <c r="J369" s="76" t="s">
        <v>1772</v>
      </c>
      <c r="K369" s="75">
        <v>-5532</v>
      </c>
      <c r="L369" s="75" t="s">
        <v>1773</v>
      </c>
      <c r="M369" s="76" t="s">
        <v>647</v>
      </c>
      <c r="N369" s="76" t="s">
        <v>648</v>
      </c>
      <c r="O369" s="77" t="s">
        <v>1774</v>
      </c>
      <c r="P369" s="77" t="s">
        <v>1758</v>
      </c>
    </row>
    <row r="370" spans="1:16" ht="13.5" thickBot="1" x14ac:dyDescent="0.25">
      <c r="A370" s="32" t="str">
        <f t="shared" si="30"/>
        <v> BBS 99 </v>
      </c>
      <c r="B370" s="6" t="str">
        <f t="shared" si="31"/>
        <v>I</v>
      </c>
      <c r="C370" s="32">
        <f t="shared" si="32"/>
        <v>48533.33</v>
      </c>
      <c r="D370" s="53" t="str">
        <f t="shared" si="33"/>
        <v>vis</v>
      </c>
      <c r="E370" s="74">
        <f>VLOOKUP(C370,Active!C$21:E$966,3,FALSE)</f>
        <v>-5531.9892353575151</v>
      </c>
      <c r="F370" s="6" t="s">
        <v>263</v>
      </c>
      <c r="G370" s="53" t="str">
        <f t="shared" si="34"/>
        <v>48533.330</v>
      </c>
      <c r="H370" s="32">
        <f t="shared" si="35"/>
        <v>-5532</v>
      </c>
      <c r="I370" s="75" t="s">
        <v>1775</v>
      </c>
      <c r="J370" s="76" t="s">
        <v>1776</v>
      </c>
      <c r="K370" s="75">
        <v>-5532</v>
      </c>
      <c r="L370" s="75" t="s">
        <v>504</v>
      </c>
      <c r="M370" s="76" t="s">
        <v>439</v>
      </c>
      <c r="N370" s="76"/>
      <c r="O370" s="77" t="s">
        <v>891</v>
      </c>
      <c r="P370" s="77" t="s">
        <v>1758</v>
      </c>
    </row>
    <row r="371" spans="1:16" ht="13.5" thickBot="1" x14ac:dyDescent="0.25">
      <c r="A371" s="32" t="str">
        <f t="shared" si="30"/>
        <v> BRNO 31 </v>
      </c>
      <c r="B371" s="6" t="str">
        <f t="shared" si="31"/>
        <v>I</v>
      </c>
      <c r="C371" s="32">
        <f t="shared" si="32"/>
        <v>48825.41</v>
      </c>
      <c r="D371" s="53" t="str">
        <f t="shared" si="33"/>
        <v>vis</v>
      </c>
      <c r="E371" s="74">
        <f>VLOOKUP(C371,Active!C$21:E$966,3,FALSE)</f>
        <v>-5267.9890357846425</v>
      </c>
      <c r="F371" s="6" t="s">
        <v>263</v>
      </c>
      <c r="G371" s="53" t="str">
        <f t="shared" si="34"/>
        <v>48825.410</v>
      </c>
      <c r="H371" s="32">
        <f t="shared" si="35"/>
        <v>-5268</v>
      </c>
      <c r="I371" s="75" t="s">
        <v>1777</v>
      </c>
      <c r="J371" s="76" t="s">
        <v>1778</v>
      </c>
      <c r="K371" s="75">
        <v>-5268</v>
      </c>
      <c r="L371" s="75" t="s">
        <v>504</v>
      </c>
      <c r="M371" s="76" t="s">
        <v>439</v>
      </c>
      <c r="N371" s="76"/>
      <c r="O371" s="77" t="s">
        <v>1779</v>
      </c>
      <c r="P371" s="77" t="s">
        <v>1721</v>
      </c>
    </row>
    <row r="372" spans="1:16" ht="13.5" thickBot="1" x14ac:dyDescent="0.25">
      <c r="A372" s="32" t="str">
        <f t="shared" si="30"/>
        <v> BRNO 31 </v>
      </c>
      <c r="B372" s="6" t="str">
        <f t="shared" si="31"/>
        <v>I</v>
      </c>
      <c r="C372" s="32">
        <f t="shared" si="32"/>
        <v>48825.417999999998</v>
      </c>
      <c r="D372" s="53" t="str">
        <f t="shared" si="33"/>
        <v>vis</v>
      </c>
      <c r="E372" s="74">
        <f>VLOOKUP(C372,Active!C$21:E$966,3,FALSE)</f>
        <v>-5267.9818048835368</v>
      </c>
      <c r="F372" s="6" t="s">
        <v>263</v>
      </c>
      <c r="G372" s="53" t="str">
        <f t="shared" si="34"/>
        <v>48825.418</v>
      </c>
      <c r="H372" s="32">
        <f t="shared" si="35"/>
        <v>-5268</v>
      </c>
      <c r="I372" s="75" t="s">
        <v>1780</v>
      </c>
      <c r="J372" s="76" t="s">
        <v>1781</v>
      </c>
      <c r="K372" s="75">
        <v>-5268</v>
      </c>
      <c r="L372" s="75" t="s">
        <v>680</v>
      </c>
      <c r="M372" s="76" t="s">
        <v>439</v>
      </c>
      <c r="N372" s="76"/>
      <c r="O372" s="77" t="s">
        <v>1782</v>
      </c>
      <c r="P372" s="77" t="s">
        <v>1721</v>
      </c>
    </row>
    <row r="373" spans="1:16" ht="13.5" thickBot="1" x14ac:dyDescent="0.25">
      <c r="A373" s="32" t="str">
        <f t="shared" si="30"/>
        <v> BRNO 31 </v>
      </c>
      <c r="B373" s="6" t="str">
        <f t="shared" si="31"/>
        <v>I</v>
      </c>
      <c r="C373" s="32">
        <f t="shared" si="32"/>
        <v>48825.417999999998</v>
      </c>
      <c r="D373" s="53" t="str">
        <f t="shared" si="33"/>
        <v>vis</v>
      </c>
      <c r="E373" s="74">
        <f>VLOOKUP(C373,Active!C$21:E$966,3,FALSE)</f>
        <v>-5267.9818048835368</v>
      </c>
      <c r="F373" s="6" t="s">
        <v>263</v>
      </c>
      <c r="G373" s="53" t="str">
        <f t="shared" si="34"/>
        <v>48825.418</v>
      </c>
      <c r="H373" s="32">
        <f t="shared" si="35"/>
        <v>-5268</v>
      </c>
      <c r="I373" s="75" t="s">
        <v>1780</v>
      </c>
      <c r="J373" s="76" t="s">
        <v>1781</v>
      </c>
      <c r="K373" s="75">
        <v>-5268</v>
      </c>
      <c r="L373" s="75" t="s">
        <v>680</v>
      </c>
      <c r="M373" s="76" t="s">
        <v>439</v>
      </c>
      <c r="N373" s="76"/>
      <c r="O373" s="77" t="s">
        <v>1451</v>
      </c>
      <c r="P373" s="77" t="s">
        <v>1721</v>
      </c>
    </row>
    <row r="374" spans="1:16" ht="13.5" thickBot="1" x14ac:dyDescent="0.25">
      <c r="A374" s="32" t="str">
        <f t="shared" si="30"/>
        <v>BAVM 62 </v>
      </c>
      <c r="B374" s="6" t="str">
        <f t="shared" si="31"/>
        <v>I</v>
      </c>
      <c r="C374" s="32">
        <f t="shared" si="32"/>
        <v>48867.451999999997</v>
      </c>
      <c r="D374" s="53" t="str">
        <f t="shared" si="33"/>
        <v>vis</v>
      </c>
      <c r="E374" s="74">
        <f>VLOOKUP(C374,Active!C$21:E$966,3,FALSE)</f>
        <v>-5229.9888427195883</v>
      </c>
      <c r="F374" s="6" t="s">
        <v>263</v>
      </c>
      <c r="G374" s="53" t="str">
        <f t="shared" si="34"/>
        <v>48867.452</v>
      </c>
      <c r="H374" s="32">
        <f t="shared" si="35"/>
        <v>-5230</v>
      </c>
      <c r="I374" s="75" t="s">
        <v>1783</v>
      </c>
      <c r="J374" s="76" t="s">
        <v>1784</v>
      </c>
      <c r="K374" s="75">
        <v>-5230</v>
      </c>
      <c r="L374" s="75" t="s">
        <v>504</v>
      </c>
      <c r="M374" s="76" t="s">
        <v>439</v>
      </c>
      <c r="N374" s="76"/>
      <c r="O374" s="77" t="s">
        <v>1769</v>
      </c>
      <c r="P374" s="78" t="s">
        <v>1785</v>
      </c>
    </row>
    <row r="375" spans="1:16" ht="13.5" thickBot="1" x14ac:dyDescent="0.25">
      <c r="A375" s="32" t="str">
        <f t="shared" si="30"/>
        <v> AOEB 4 </v>
      </c>
      <c r="B375" s="6" t="str">
        <f t="shared" si="31"/>
        <v>I</v>
      </c>
      <c r="C375" s="32">
        <f t="shared" si="32"/>
        <v>48889.572999999997</v>
      </c>
      <c r="D375" s="53" t="str">
        <f t="shared" si="33"/>
        <v>vis</v>
      </c>
      <c r="E375" s="74">
        <f>VLOOKUP(C375,Active!C$21:E$966,3,FALSE)</f>
        <v>-5209.9944972842586</v>
      </c>
      <c r="F375" s="6" t="s">
        <v>263</v>
      </c>
      <c r="G375" s="53" t="str">
        <f t="shared" si="34"/>
        <v>48889.573</v>
      </c>
      <c r="H375" s="32">
        <f t="shared" si="35"/>
        <v>-5210</v>
      </c>
      <c r="I375" s="75" t="s">
        <v>1786</v>
      </c>
      <c r="J375" s="76" t="s">
        <v>1787</v>
      </c>
      <c r="K375" s="75">
        <v>-5210</v>
      </c>
      <c r="L375" s="75" t="s">
        <v>534</v>
      </c>
      <c r="M375" s="76" t="s">
        <v>439</v>
      </c>
      <c r="N375" s="76"/>
      <c r="O375" s="77" t="s">
        <v>788</v>
      </c>
      <c r="P375" s="77" t="s">
        <v>1764</v>
      </c>
    </row>
    <row r="376" spans="1:16" ht="13.5" thickBot="1" x14ac:dyDescent="0.25">
      <c r="A376" s="32" t="str">
        <f t="shared" si="30"/>
        <v> AOEB 4 </v>
      </c>
      <c r="B376" s="6" t="str">
        <f t="shared" si="31"/>
        <v>I</v>
      </c>
      <c r="C376" s="32">
        <f t="shared" si="32"/>
        <v>48889.582000000002</v>
      </c>
      <c r="D376" s="53" t="str">
        <f t="shared" si="33"/>
        <v>vis</v>
      </c>
      <c r="E376" s="74">
        <f>VLOOKUP(C376,Active!C$21:E$966,3,FALSE)</f>
        <v>-5209.9863625205035</v>
      </c>
      <c r="F376" s="6" t="s">
        <v>263</v>
      </c>
      <c r="G376" s="53" t="str">
        <f t="shared" si="34"/>
        <v>48889.582</v>
      </c>
      <c r="H376" s="32">
        <f t="shared" si="35"/>
        <v>-5210</v>
      </c>
      <c r="I376" s="75" t="s">
        <v>1788</v>
      </c>
      <c r="J376" s="76" t="s">
        <v>1789</v>
      </c>
      <c r="K376" s="75">
        <v>-5210</v>
      </c>
      <c r="L376" s="75" t="s">
        <v>507</v>
      </c>
      <c r="M376" s="76" t="s">
        <v>439</v>
      </c>
      <c r="N376" s="76"/>
      <c r="O376" s="77" t="s">
        <v>1193</v>
      </c>
      <c r="P376" s="77" t="s">
        <v>1764</v>
      </c>
    </row>
    <row r="377" spans="1:16" ht="13.5" thickBot="1" x14ac:dyDescent="0.25">
      <c r="A377" s="32" t="str">
        <f t="shared" si="30"/>
        <v> AOEB 4 </v>
      </c>
      <c r="B377" s="6" t="str">
        <f t="shared" si="31"/>
        <v>I</v>
      </c>
      <c r="C377" s="32">
        <f t="shared" si="32"/>
        <v>48890.677000000003</v>
      </c>
      <c r="D377" s="53" t="str">
        <f t="shared" si="33"/>
        <v>vis</v>
      </c>
      <c r="E377" s="74">
        <f>VLOOKUP(C377,Active!C$21:E$966,3,FALSE)</f>
        <v>-5208.9966329308954</v>
      </c>
      <c r="F377" s="6" t="s">
        <v>263</v>
      </c>
      <c r="G377" s="53" t="str">
        <f t="shared" si="34"/>
        <v>48890.677</v>
      </c>
      <c r="H377" s="32">
        <f t="shared" si="35"/>
        <v>-5209</v>
      </c>
      <c r="I377" s="75" t="s">
        <v>1790</v>
      </c>
      <c r="J377" s="76" t="s">
        <v>1791</v>
      </c>
      <c r="K377" s="75">
        <v>-5209</v>
      </c>
      <c r="L377" s="75" t="s">
        <v>467</v>
      </c>
      <c r="M377" s="76" t="s">
        <v>439</v>
      </c>
      <c r="N377" s="76"/>
      <c r="O377" s="77" t="s">
        <v>788</v>
      </c>
      <c r="P377" s="77" t="s">
        <v>1764</v>
      </c>
    </row>
    <row r="378" spans="1:16" ht="13.5" thickBot="1" x14ac:dyDescent="0.25">
      <c r="A378" s="32" t="str">
        <f t="shared" si="30"/>
        <v> BBS 104 </v>
      </c>
      <c r="B378" s="6" t="str">
        <f t="shared" si="31"/>
        <v>I</v>
      </c>
      <c r="C378" s="32">
        <f t="shared" si="32"/>
        <v>49158.42</v>
      </c>
      <c r="D378" s="53" t="str">
        <f t="shared" si="33"/>
        <v>vis</v>
      </c>
      <c r="E378" s="74">
        <f>VLOOKUP(C378,Active!C$21:E$966,3,FALSE)</f>
        <v>-4966.9937384011855</v>
      </c>
      <c r="F378" s="6" t="s">
        <v>263</v>
      </c>
      <c r="G378" s="53" t="str">
        <f t="shared" si="34"/>
        <v>49158.420</v>
      </c>
      <c r="H378" s="32">
        <f t="shared" si="35"/>
        <v>-4967</v>
      </c>
      <c r="I378" s="75" t="s">
        <v>1792</v>
      </c>
      <c r="J378" s="76" t="s">
        <v>1793</v>
      </c>
      <c r="K378" s="75">
        <v>-4967</v>
      </c>
      <c r="L378" s="75" t="s">
        <v>464</v>
      </c>
      <c r="M378" s="76" t="s">
        <v>439</v>
      </c>
      <c r="N378" s="76"/>
      <c r="O378" s="77" t="s">
        <v>891</v>
      </c>
      <c r="P378" s="77" t="s">
        <v>1794</v>
      </c>
    </row>
    <row r="379" spans="1:16" ht="13.5" thickBot="1" x14ac:dyDescent="0.25">
      <c r="A379" s="32" t="str">
        <f t="shared" si="30"/>
        <v> AOEB 4 </v>
      </c>
      <c r="B379" s="6" t="str">
        <f t="shared" si="31"/>
        <v>I</v>
      </c>
      <c r="C379" s="32">
        <f t="shared" si="32"/>
        <v>49161.737999999998</v>
      </c>
      <c r="D379" s="53" t="str">
        <f t="shared" si="33"/>
        <v>vis</v>
      </c>
      <c r="E379" s="74">
        <f>VLOOKUP(C379,Active!C$21:E$966,3,FALSE)</f>
        <v>-4963.9947221652819</v>
      </c>
      <c r="F379" s="6" t="s">
        <v>263</v>
      </c>
      <c r="G379" s="53" t="str">
        <f t="shared" si="34"/>
        <v>49161.738</v>
      </c>
      <c r="H379" s="32">
        <f t="shared" si="35"/>
        <v>-4964</v>
      </c>
      <c r="I379" s="75" t="s">
        <v>1795</v>
      </c>
      <c r="J379" s="76" t="s">
        <v>1796</v>
      </c>
      <c r="K379" s="75">
        <v>-4964</v>
      </c>
      <c r="L379" s="75" t="s">
        <v>534</v>
      </c>
      <c r="M379" s="76" t="s">
        <v>439</v>
      </c>
      <c r="N379" s="76"/>
      <c r="O379" s="77" t="s">
        <v>788</v>
      </c>
      <c r="P379" s="77" t="s">
        <v>1764</v>
      </c>
    </row>
    <row r="380" spans="1:16" ht="13.5" thickBot="1" x14ac:dyDescent="0.25">
      <c r="A380" s="32" t="str">
        <f t="shared" si="30"/>
        <v> AOEB 4 </v>
      </c>
      <c r="B380" s="6" t="str">
        <f t="shared" si="31"/>
        <v>I</v>
      </c>
      <c r="C380" s="32">
        <f t="shared" si="32"/>
        <v>49213.739000000001</v>
      </c>
      <c r="D380" s="53" t="str">
        <f t="shared" si="33"/>
        <v>vis</v>
      </c>
      <c r="E380" s="74">
        <f>VLOOKUP(C380,Active!C$21:E$966,3,FALSE)</f>
        <v>-4916.9929610793133</v>
      </c>
      <c r="F380" s="6" t="s">
        <v>263</v>
      </c>
      <c r="G380" s="53" t="str">
        <f t="shared" si="34"/>
        <v>49213.739</v>
      </c>
      <c r="H380" s="32">
        <f t="shared" si="35"/>
        <v>-4917</v>
      </c>
      <c r="I380" s="75" t="s">
        <v>1797</v>
      </c>
      <c r="J380" s="76" t="s">
        <v>1798</v>
      </c>
      <c r="K380" s="75">
        <v>-4917</v>
      </c>
      <c r="L380" s="75" t="s">
        <v>472</v>
      </c>
      <c r="M380" s="76" t="s">
        <v>439</v>
      </c>
      <c r="N380" s="76"/>
      <c r="O380" s="77" t="s">
        <v>788</v>
      </c>
      <c r="P380" s="77" t="s">
        <v>1764</v>
      </c>
    </row>
    <row r="381" spans="1:16" ht="13.5" thickBot="1" x14ac:dyDescent="0.25">
      <c r="A381" s="32" t="str">
        <f t="shared" si="30"/>
        <v> AOEB 4 </v>
      </c>
      <c r="B381" s="6" t="str">
        <f t="shared" si="31"/>
        <v>I</v>
      </c>
      <c r="C381" s="32">
        <f t="shared" si="32"/>
        <v>49213.74</v>
      </c>
      <c r="D381" s="53" t="str">
        <f t="shared" si="33"/>
        <v>vis</v>
      </c>
      <c r="E381" s="74">
        <f>VLOOKUP(C381,Active!C$21:E$966,3,FALSE)</f>
        <v>-4916.9920572166775</v>
      </c>
      <c r="F381" s="6" t="s">
        <v>263</v>
      </c>
      <c r="G381" s="53" t="str">
        <f t="shared" si="34"/>
        <v>49213.740</v>
      </c>
      <c r="H381" s="32">
        <f t="shared" si="35"/>
        <v>-4917</v>
      </c>
      <c r="I381" s="75" t="s">
        <v>1799</v>
      </c>
      <c r="J381" s="76" t="s">
        <v>1800</v>
      </c>
      <c r="K381" s="75">
        <v>-4917</v>
      </c>
      <c r="L381" s="75" t="s">
        <v>527</v>
      </c>
      <c r="M381" s="76" t="s">
        <v>439</v>
      </c>
      <c r="N381" s="76"/>
      <c r="O381" s="77" t="s">
        <v>733</v>
      </c>
      <c r="P381" s="77" t="s">
        <v>1764</v>
      </c>
    </row>
    <row r="382" spans="1:16" ht="13.5" thickBot="1" x14ac:dyDescent="0.25">
      <c r="A382" s="32" t="str">
        <f t="shared" si="30"/>
        <v> BBS 105 </v>
      </c>
      <c r="B382" s="6" t="str">
        <f t="shared" si="31"/>
        <v>I</v>
      </c>
      <c r="C382" s="32">
        <f t="shared" si="32"/>
        <v>49220.379000000001</v>
      </c>
      <c r="D382" s="53" t="str">
        <f t="shared" si="33"/>
        <v>vis</v>
      </c>
      <c r="E382" s="74">
        <f>VLOOKUP(C382,Active!C$21:E$966,3,FALSE)</f>
        <v>-4910.9913131569501</v>
      </c>
      <c r="F382" s="6" t="s">
        <v>263</v>
      </c>
      <c r="G382" s="53" t="str">
        <f t="shared" si="34"/>
        <v>49220.379</v>
      </c>
      <c r="H382" s="32">
        <f t="shared" si="35"/>
        <v>-4911</v>
      </c>
      <c r="I382" s="75" t="s">
        <v>1801</v>
      </c>
      <c r="J382" s="76" t="s">
        <v>1802</v>
      </c>
      <c r="K382" s="75">
        <v>-4911</v>
      </c>
      <c r="L382" s="75" t="s">
        <v>489</v>
      </c>
      <c r="M382" s="76" t="s">
        <v>439</v>
      </c>
      <c r="N382" s="76"/>
      <c r="O382" s="77" t="s">
        <v>891</v>
      </c>
      <c r="P382" s="77" t="s">
        <v>1803</v>
      </c>
    </row>
    <row r="383" spans="1:16" ht="13.5" thickBot="1" x14ac:dyDescent="0.25">
      <c r="A383" s="32" t="str">
        <f t="shared" si="30"/>
        <v>BAVM 68 </v>
      </c>
      <c r="B383" s="6" t="str">
        <f t="shared" si="31"/>
        <v>I</v>
      </c>
      <c r="C383" s="32">
        <f t="shared" si="32"/>
        <v>49220.383000000002</v>
      </c>
      <c r="D383" s="53" t="str">
        <f t="shared" si="33"/>
        <v>vis</v>
      </c>
      <c r="E383" s="74">
        <f>VLOOKUP(C383,Active!C$21:E$966,3,FALSE)</f>
        <v>-4910.9876977063941</v>
      </c>
      <c r="F383" s="6" t="s">
        <v>263</v>
      </c>
      <c r="G383" s="53" t="str">
        <f t="shared" si="34"/>
        <v>49220.383</v>
      </c>
      <c r="H383" s="32">
        <f t="shared" si="35"/>
        <v>-4911</v>
      </c>
      <c r="I383" s="75" t="s">
        <v>1804</v>
      </c>
      <c r="J383" s="76" t="s">
        <v>1805</v>
      </c>
      <c r="K383" s="75">
        <v>-4911</v>
      </c>
      <c r="L383" s="75" t="s">
        <v>558</v>
      </c>
      <c r="M383" s="76" t="s">
        <v>439</v>
      </c>
      <c r="N383" s="76"/>
      <c r="O383" s="77" t="s">
        <v>1806</v>
      </c>
      <c r="P383" s="78" t="s">
        <v>1807</v>
      </c>
    </row>
    <row r="384" spans="1:16" ht="13.5" thickBot="1" x14ac:dyDescent="0.25">
      <c r="A384" s="32" t="str">
        <f t="shared" si="30"/>
        <v> AOEB 4 </v>
      </c>
      <c r="B384" s="6" t="str">
        <f t="shared" si="31"/>
        <v>I</v>
      </c>
      <c r="C384" s="32">
        <f t="shared" si="32"/>
        <v>49243.612999999998</v>
      </c>
      <c r="D384" s="53" t="str">
        <f t="shared" si="33"/>
        <v>vis</v>
      </c>
      <c r="E384" s="74">
        <f>VLOOKUP(C384,Active!C$21:E$966,3,FALSE)</f>
        <v>-4889.9909686045157</v>
      </c>
      <c r="F384" s="6" t="s">
        <v>263</v>
      </c>
      <c r="G384" s="53" t="str">
        <f t="shared" si="34"/>
        <v>49243.613</v>
      </c>
      <c r="H384" s="32">
        <f t="shared" si="35"/>
        <v>-4890</v>
      </c>
      <c r="I384" s="75" t="s">
        <v>1808</v>
      </c>
      <c r="J384" s="76" t="s">
        <v>1809</v>
      </c>
      <c r="K384" s="75">
        <v>-4890</v>
      </c>
      <c r="L384" s="75" t="s">
        <v>489</v>
      </c>
      <c r="M384" s="76" t="s">
        <v>439</v>
      </c>
      <c r="N384" s="76"/>
      <c r="O384" s="77" t="s">
        <v>788</v>
      </c>
      <c r="P384" s="77" t="s">
        <v>1764</v>
      </c>
    </row>
    <row r="385" spans="1:16" ht="13.5" thickBot="1" x14ac:dyDescent="0.25">
      <c r="A385" s="32" t="str">
        <f t="shared" si="30"/>
        <v> AOEB 4 </v>
      </c>
      <c r="B385" s="6" t="str">
        <f t="shared" si="31"/>
        <v>I</v>
      </c>
      <c r="C385" s="32">
        <f t="shared" si="32"/>
        <v>49264.633000000002</v>
      </c>
      <c r="D385" s="53" t="str">
        <f t="shared" si="33"/>
        <v>vis</v>
      </c>
      <c r="E385" s="74">
        <f>VLOOKUP(C385,Active!C$21:E$966,3,FALSE)</f>
        <v>-4870.9917759346208</v>
      </c>
      <c r="F385" s="6" t="s">
        <v>263</v>
      </c>
      <c r="G385" s="53" t="str">
        <f t="shared" si="34"/>
        <v>49264.633</v>
      </c>
      <c r="H385" s="32">
        <f t="shared" si="35"/>
        <v>-4871</v>
      </c>
      <c r="I385" s="75" t="s">
        <v>1810</v>
      </c>
      <c r="J385" s="76" t="s">
        <v>1811</v>
      </c>
      <c r="K385" s="75">
        <v>-4871</v>
      </c>
      <c r="L385" s="75" t="s">
        <v>527</v>
      </c>
      <c r="M385" s="76" t="s">
        <v>439</v>
      </c>
      <c r="N385" s="76"/>
      <c r="O385" s="77" t="s">
        <v>900</v>
      </c>
      <c r="P385" s="77" t="s">
        <v>1764</v>
      </c>
    </row>
    <row r="386" spans="1:16" ht="13.5" thickBot="1" x14ac:dyDescent="0.25">
      <c r="A386" s="32" t="str">
        <f t="shared" si="30"/>
        <v> AOEB 4 </v>
      </c>
      <c r="B386" s="6" t="str">
        <f t="shared" si="31"/>
        <v>I</v>
      </c>
      <c r="C386" s="32">
        <f t="shared" si="32"/>
        <v>49284.546000000002</v>
      </c>
      <c r="D386" s="53" t="str">
        <f t="shared" si="33"/>
        <v>vis</v>
      </c>
      <c r="E386" s="74">
        <f>VLOOKUP(C386,Active!C$21:E$966,3,FALSE)</f>
        <v>-4852.9931592060029</v>
      </c>
      <c r="F386" s="6" t="s">
        <v>263</v>
      </c>
      <c r="G386" s="53" t="str">
        <f t="shared" si="34"/>
        <v>49284.546</v>
      </c>
      <c r="H386" s="32">
        <f t="shared" si="35"/>
        <v>-4853</v>
      </c>
      <c r="I386" s="75" t="s">
        <v>1812</v>
      </c>
      <c r="J386" s="76" t="s">
        <v>1813</v>
      </c>
      <c r="K386" s="75">
        <v>-4853</v>
      </c>
      <c r="L386" s="75" t="s">
        <v>472</v>
      </c>
      <c r="M386" s="76" t="s">
        <v>439</v>
      </c>
      <c r="N386" s="76"/>
      <c r="O386" s="77" t="s">
        <v>733</v>
      </c>
      <c r="P386" s="77" t="s">
        <v>1764</v>
      </c>
    </row>
    <row r="387" spans="1:16" ht="13.5" thickBot="1" x14ac:dyDescent="0.25">
      <c r="A387" s="32" t="str">
        <f t="shared" si="30"/>
        <v> BRNO 31 </v>
      </c>
      <c r="B387" s="6" t="str">
        <f t="shared" si="31"/>
        <v>I</v>
      </c>
      <c r="C387" s="32">
        <f t="shared" si="32"/>
        <v>49564.459000000003</v>
      </c>
      <c r="D387" s="53" t="str">
        <f t="shared" si="33"/>
        <v>vis</v>
      </c>
      <c r="E387" s="74">
        <f>VLOOKUP(C387,Active!C$21:E$966,3,FALSE)</f>
        <v>-4599.9902563607511</v>
      </c>
      <c r="F387" s="6" t="s">
        <v>263</v>
      </c>
      <c r="G387" s="53" t="str">
        <f t="shared" si="34"/>
        <v>49564.459</v>
      </c>
      <c r="H387" s="32">
        <f t="shared" si="35"/>
        <v>-4600</v>
      </c>
      <c r="I387" s="75" t="s">
        <v>1814</v>
      </c>
      <c r="J387" s="76" t="s">
        <v>1815</v>
      </c>
      <c r="K387" s="75">
        <v>-4600</v>
      </c>
      <c r="L387" s="75" t="s">
        <v>580</v>
      </c>
      <c r="M387" s="76" t="s">
        <v>439</v>
      </c>
      <c r="N387" s="76"/>
      <c r="O387" s="77" t="s">
        <v>1816</v>
      </c>
      <c r="P387" s="77" t="s">
        <v>1721</v>
      </c>
    </row>
    <row r="388" spans="1:16" ht="13.5" thickBot="1" x14ac:dyDescent="0.25">
      <c r="A388" s="32" t="str">
        <f t="shared" si="30"/>
        <v> BBS 107 </v>
      </c>
      <c r="B388" s="6" t="str">
        <f t="shared" si="31"/>
        <v>I</v>
      </c>
      <c r="C388" s="32">
        <f t="shared" si="32"/>
        <v>49564.466</v>
      </c>
      <c r="D388" s="53" t="str">
        <f t="shared" si="33"/>
        <v>vis</v>
      </c>
      <c r="E388" s="74">
        <f>VLOOKUP(C388,Active!C$21:E$966,3,FALSE)</f>
        <v>-4599.9839293222813</v>
      </c>
      <c r="F388" s="6" t="s">
        <v>263</v>
      </c>
      <c r="G388" s="53" t="str">
        <f t="shared" si="34"/>
        <v>49564.466</v>
      </c>
      <c r="H388" s="32">
        <f t="shared" si="35"/>
        <v>-4600</v>
      </c>
      <c r="I388" s="75" t="s">
        <v>1817</v>
      </c>
      <c r="J388" s="76" t="s">
        <v>1818</v>
      </c>
      <c r="K388" s="75">
        <v>-4600</v>
      </c>
      <c r="L388" s="75" t="s">
        <v>945</v>
      </c>
      <c r="M388" s="76" t="s">
        <v>439</v>
      </c>
      <c r="N388" s="76"/>
      <c r="O388" s="77" t="s">
        <v>891</v>
      </c>
      <c r="P388" s="77" t="s">
        <v>1819</v>
      </c>
    </row>
    <row r="389" spans="1:16" ht="13.5" thickBot="1" x14ac:dyDescent="0.25">
      <c r="A389" s="32" t="str">
        <f t="shared" si="30"/>
        <v>OEJV 0060 </v>
      </c>
      <c r="B389" s="6" t="str">
        <f t="shared" si="31"/>
        <v>I</v>
      </c>
      <c r="C389" s="32">
        <f t="shared" si="32"/>
        <v>49565.561999999998</v>
      </c>
      <c r="D389" s="53" t="str">
        <f t="shared" si="33"/>
        <v>vis</v>
      </c>
      <c r="E389" s="74">
        <f>VLOOKUP(C389,Active!C$21:E$966,3,FALSE)</f>
        <v>-4598.9932958700374</v>
      </c>
      <c r="F389" s="6" t="s">
        <v>263</v>
      </c>
      <c r="G389" s="53" t="str">
        <f t="shared" si="34"/>
        <v>49565.562</v>
      </c>
      <c r="H389" s="32">
        <f t="shared" si="35"/>
        <v>-4599</v>
      </c>
      <c r="I389" s="75" t="s">
        <v>1820</v>
      </c>
      <c r="J389" s="76" t="s">
        <v>1821</v>
      </c>
      <c r="K389" s="75">
        <v>-4599</v>
      </c>
      <c r="L389" s="75" t="s">
        <v>464</v>
      </c>
      <c r="M389" s="76" t="s">
        <v>439</v>
      </c>
      <c r="N389" s="76"/>
      <c r="O389" s="77" t="s">
        <v>1822</v>
      </c>
      <c r="P389" s="78" t="s">
        <v>1823</v>
      </c>
    </row>
    <row r="390" spans="1:16" ht="13.5" thickBot="1" x14ac:dyDescent="0.25">
      <c r="A390" s="32" t="str">
        <f t="shared" si="30"/>
        <v>BAVM 79 </v>
      </c>
      <c r="B390" s="6" t="str">
        <f t="shared" si="31"/>
        <v>I</v>
      </c>
      <c r="C390" s="32">
        <f t="shared" si="32"/>
        <v>49574.415000000001</v>
      </c>
      <c r="D390" s="53" t="str">
        <f t="shared" si="33"/>
        <v>vis</v>
      </c>
      <c r="E390" s="74">
        <f>VLOOKUP(C390,Active!C$21:E$966,3,FALSE)</f>
        <v>-4590.9913999277633</v>
      </c>
      <c r="F390" s="6" t="s">
        <v>263</v>
      </c>
      <c r="G390" s="53" t="str">
        <f t="shared" si="34"/>
        <v>49574.415</v>
      </c>
      <c r="H390" s="32">
        <f t="shared" si="35"/>
        <v>-4591</v>
      </c>
      <c r="I390" s="75" t="s">
        <v>1824</v>
      </c>
      <c r="J390" s="76" t="s">
        <v>1825</v>
      </c>
      <c r="K390" s="75">
        <v>-4591</v>
      </c>
      <c r="L390" s="75" t="s">
        <v>489</v>
      </c>
      <c r="M390" s="76" t="s">
        <v>439</v>
      </c>
      <c r="N390" s="76"/>
      <c r="O390" s="77" t="s">
        <v>1769</v>
      </c>
      <c r="P390" s="78" t="s">
        <v>1826</v>
      </c>
    </row>
    <row r="391" spans="1:16" ht="13.5" thickBot="1" x14ac:dyDescent="0.25">
      <c r="A391" s="32" t="str">
        <f t="shared" si="30"/>
        <v>OEJV 0060 </v>
      </c>
      <c r="B391" s="6" t="str">
        <f t="shared" si="31"/>
        <v>I</v>
      </c>
      <c r="C391" s="32">
        <f t="shared" si="32"/>
        <v>49574.415000000001</v>
      </c>
      <c r="D391" s="53" t="str">
        <f t="shared" si="33"/>
        <v>vis</v>
      </c>
      <c r="E391" s="74">
        <f>VLOOKUP(C391,Active!C$21:E$966,3,FALSE)</f>
        <v>-4590.9913999277633</v>
      </c>
      <c r="F391" s="6" t="s">
        <v>263</v>
      </c>
      <c r="G391" s="53" t="str">
        <f t="shared" si="34"/>
        <v>49574.415</v>
      </c>
      <c r="H391" s="32">
        <f t="shared" si="35"/>
        <v>-4591</v>
      </c>
      <c r="I391" s="75" t="s">
        <v>1824</v>
      </c>
      <c r="J391" s="76" t="s">
        <v>1825</v>
      </c>
      <c r="K391" s="75">
        <v>-4591</v>
      </c>
      <c r="L391" s="75" t="s">
        <v>489</v>
      </c>
      <c r="M391" s="76" t="s">
        <v>439</v>
      </c>
      <c r="N391" s="76"/>
      <c r="O391" s="77" t="s">
        <v>1822</v>
      </c>
      <c r="P391" s="78" t="s">
        <v>1823</v>
      </c>
    </row>
    <row r="392" spans="1:16" ht="13.5" thickBot="1" x14ac:dyDescent="0.25">
      <c r="A392" s="32" t="str">
        <f t="shared" si="30"/>
        <v> BRNO 31 </v>
      </c>
      <c r="B392" s="6" t="str">
        <f t="shared" si="31"/>
        <v>I</v>
      </c>
      <c r="C392" s="32">
        <f t="shared" si="32"/>
        <v>49574.417000000001</v>
      </c>
      <c r="D392" s="53" t="str">
        <f t="shared" si="33"/>
        <v>vis</v>
      </c>
      <c r="E392" s="74">
        <f>VLOOKUP(C392,Active!C$21:E$966,3,FALSE)</f>
        <v>-4590.9895922024853</v>
      </c>
      <c r="F392" s="6" t="s">
        <v>263</v>
      </c>
      <c r="G392" s="53" t="str">
        <f t="shared" si="34"/>
        <v>49574.417</v>
      </c>
      <c r="H392" s="32">
        <f t="shared" si="35"/>
        <v>-4591</v>
      </c>
      <c r="I392" s="75" t="s">
        <v>1827</v>
      </c>
      <c r="J392" s="76" t="s">
        <v>1828</v>
      </c>
      <c r="K392" s="75">
        <v>-4591</v>
      </c>
      <c r="L392" s="75" t="s">
        <v>504</v>
      </c>
      <c r="M392" s="76" t="s">
        <v>439</v>
      </c>
      <c r="N392" s="76"/>
      <c r="O392" s="77" t="s">
        <v>1829</v>
      </c>
      <c r="P392" s="77" t="s">
        <v>1721</v>
      </c>
    </row>
    <row r="393" spans="1:16" ht="13.5" thickBot="1" x14ac:dyDescent="0.25">
      <c r="A393" s="32" t="str">
        <f t="shared" si="30"/>
        <v> BRNO 31 </v>
      </c>
      <c r="B393" s="6" t="str">
        <f t="shared" si="31"/>
        <v>I</v>
      </c>
      <c r="C393" s="32">
        <f t="shared" si="32"/>
        <v>49574.417000000001</v>
      </c>
      <c r="D393" s="53" t="str">
        <f t="shared" si="33"/>
        <v>vis</v>
      </c>
      <c r="E393" s="74">
        <f>VLOOKUP(C393,Active!C$21:E$966,3,FALSE)</f>
        <v>-4590.9895922024853</v>
      </c>
      <c r="F393" s="6" t="s">
        <v>263</v>
      </c>
      <c r="G393" s="53" t="str">
        <f t="shared" si="34"/>
        <v>49574.417</v>
      </c>
      <c r="H393" s="32">
        <f t="shared" si="35"/>
        <v>-4591</v>
      </c>
      <c r="I393" s="75" t="s">
        <v>1827</v>
      </c>
      <c r="J393" s="76" t="s">
        <v>1828</v>
      </c>
      <c r="K393" s="75">
        <v>-4591</v>
      </c>
      <c r="L393" s="75" t="s">
        <v>504</v>
      </c>
      <c r="M393" s="76" t="s">
        <v>439</v>
      </c>
      <c r="N393" s="76"/>
      <c r="O393" s="77" t="s">
        <v>1830</v>
      </c>
      <c r="P393" s="77" t="s">
        <v>1721</v>
      </c>
    </row>
    <row r="394" spans="1:16" ht="13.5" thickBot="1" x14ac:dyDescent="0.25">
      <c r="A394" s="32" t="str">
        <f t="shared" si="30"/>
        <v> BRNO 31 </v>
      </c>
      <c r="B394" s="6" t="str">
        <f t="shared" si="31"/>
        <v>I</v>
      </c>
      <c r="C394" s="32">
        <f t="shared" si="32"/>
        <v>49574.419000000002</v>
      </c>
      <c r="D394" s="53" t="str">
        <f t="shared" si="33"/>
        <v>vis</v>
      </c>
      <c r="E394" s="74">
        <f>VLOOKUP(C394,Active!C$21:E$966,3,FALSE)</f>
        <v>-4590.9877844772072</v>
      </c>
      <c r="F394" s="6" t="s">
        <v>263</v>
      </c>
      <c r="G394" s="53" t="str">
        <f t="shared" si="34"/>
        <v>49574.419</v>
      </c>
      <c r="H394" s="32">
        <f t="shared" si="35"/>
        <v>-4591</v>
      </c>
      <c r="I394" s="75" t="s">
        <v>1831</v>
      </c>
      <c r="J394" s="76" t="s">
        <v>1832</v>
      </c>
      <c r="K394" s="75">
        <v>-4591</v>
      </c>
      <c r="L394" s="75" t="s">
        <v>558</v>
      </c>
      <c r="M394" s="76" t="s">
        <v>439</v>
      </c>
      <c r="N394" s="76"/>
      <c r="O394" s="77" t="s">
        <v>1833</v>
      </c>
      <c r="P394" s="77" t="s">
        <v>1721</v>
      </c>
    </row>
    <row r="395" spans="1:16" ht="13.5" thickBot="1" x14ac:dyDescent="0.25">
      <c r="A395" s="32" t="str">
        <f t="shared" ref="A395:A458" si="36">P395</f>
        <v> BRNO 31 </v>
      </c>
      <c r="B395" s="6" t="str">
        <f t="shared" ref="B395:B458" si="37">IF(H395=INT(H395),"I","II")</f>
        <v>I</v>
      </c>
      <c r="C395" s="32">
        <f t="shared" ref="C395:C458" si="38">1*G395</f>
        <v>49574.419000000002</v>
      </c>
      <c r="D395" s="53" t="str">
        <f t="shared" ref="D395:D458" si="39">VLOOKUP(F395,I$1:J$5,2,FALSE)</f>
        <v>vis</v>
      </c>
      <c r="E395" s="74">
        <f>VLOOKUP(C395,Active!C$21:E$966,3,FALSE)</f>
        <v>-4590.9877844772072</v>
      </c>
      <c r="F395" s="6" t="s">
        <v>263</v>
      </c>
      <c r="G395" s="53" t="str">
        <f t="shared" ref="G395:G458" si="40">MID(I395,3,LEN(I395)-3)</f>
        <v>49574.419</v>
      </c>
      <c r="H395" s="32">
        <f t="shared" ref="H395:H458" si="41">1*K395</f>
        <v>-4591</v>
      </c>
      <c r="I395" s="75" t="s">
        <v>1831</v>
      </c>
      <c r="J395" s="76" t="s">
        <v>1832</v>
      </c>
      <c r="K395" s="75">
        <v>-4591</v>
      </c>
      <c r="L395" s="75" t="s">
        <v>558</v>
      </c>
      <c r="M395" s="76" t="s">
        <v>439</v>
      </c>
      <c r="N395" s="76"/>
      <c r="O395" s="77" t="s">
        <v>1834</v>
      </c>
      <c r="P395" s="77" t="s">
        <v>1721</v>
      </c>
    </row>
    <row r="396" spans="1:16" ht="13.5" thickBot="1" x14ac:dyDescent="0.25">
      <c r="A396" s="32" t="str">
        <f t="shared" si="36"/>
        <v> BRNO 31 </v>
      </c>
      <c r="B396" s="6" t="str">
        <f t="shared" si="37"/>
        <v>I</v>
      </c>
      <c r="C396" s="32">
        <f t="shared" si="38"/>
        <v>49574.42</v>
      </c>
      <c r="D396" s="53" t="str">
        <f t="shared" si="39"/>
        <v>vis</v>
      </c>
      <c r="E396" s="74">
        <f>VLOOKUP(C396,Active!C$21:E$966,3,FALSE)</f>
        <v>-4590.9868806145714</v>
      </c>
      <c r="F396" s="6" t="s">
        <v>263</v>
      </c>
      <c r="G396" s="53" t="str">
        <f t="shared" si="40"/>
        <v>49574.420</v>
      </c>
      <c r="H396" s="32">
        <f t="shared" si="41"/>
        <v>-4591</v>
      </c>
      <c r="I396" s="75" t="s">
        <v>1835</v>
      </c>
      <c r="J396" s="76" t="s">
        <v>1836</v>
      </c>
      <c r="K396" s="75">
        <v>-4591</v>
      </c>
      <c r="L396" s="75" t="s">
        <v>507</v>
      </c>
      <c r="M396" s="76" t="s">
        <v>439</v>
      </c>
      <c r="N396" s="76"/>
      <c r="O396" s="77" t="s">
        <v>1837</v>
      </c>
      <c r="P396" s="77" t="s">
        <v>1721</v>
      </c>
    </row>
    <row r="397" spans="1:16" ht="13.5" thickBot="1" x14ac:dyDescent="0.25">
      <c r="A397" s="32" t="str">
        <f t="shared" si="36"/>
        <v> BRNO 31 </v>
      </c>
      <c r="B397" s="6" t="str">
        <f t="shared" si="37"/>
        <v>I</v>
      </c>
      <c r="C397" s="32">
        <f t="shared" si="38"/>
        <v>49574.423999999999</v>
      </c>
      <c r="D397" s="53" t="str">
        <f t="shared" si="39"/>
        <v>vis</v>
      </c>
      <c r="E397" s="74">
        <f>VLOOKUP(C397,Active!C$21:E$966,3,FALSE)</f>
        <v>-4590.9832651640154</v>
      </c>
      <c r="F397" s="6" t="s">
        <v>263</v>
      </c>
      <c r="G397" s="53" t="str">
        <f t="shared" si="40"/>
        <v>49574.424</v>
      </c>
      <c r="H397" s="32">
        <f t="shared" si="41"/>
        <v>-4591</v>
      </c>
      <c r="I397" s="75" t="s">
        <v>1838</v>
      </c>
      <c r="J397" s="76" t="s">
        <v>1839</v>
      </c>
      <c r="K397" s="75">
        <v>-4591</v>
      </c>
      <c r="L397" s="75" t="s">
        <v>867</v>
      </c>
      <c r="M397" s="76" t="s">
        <v>439</v>
      </c>
      <c r="N397" s="76"/>
      <c r="O397" s="77" t="s">
        <v>1451</v>
      </c>
      <c r="P397" s="77" t="s">
        <v>1721</v>
      </c>
    </row>
    <row r="398" spans="1:16" ht="13.5" thickBot="1" x14ac:dyDescent="0.25">
      <c r="A398" s="32" t="str">
        <f t="shared" si="36"/>
        <v> BRNO 31 </v>
      </c>
      <c r="B398" s="6" t="str">
        <f t="shared" si="37"/>
        <v>I</v>
      </c>
      <c r="C398" s="32">
        <f t="shared" si="38"/>
        <v>49574.425000000003</v>
      </c>
      <c r="D398" s="53" t="str">
        <f t="shared" si="39"/>
        <v>vis</v>
      </c>
      <c r="E398" s="74">
        <f>VLOOKUP(C398,Active!C$21:E$966,3,FALSE)</f>
        <v>-4590.9823613013723</v>
      </c>
      <c r="F398" s="6" t="s">
        <v>263</v>
      </c>
      <c r="G398" s="53" t="str">
        <f t="shared" si="40"/>
        <v>49574.425</v>
      </c>
      <c r="H398" s="32">
        <f t="shared" si="41"/>
        <v>-4591</v>
      </c>
      <c r="I398" s="75" t="s">
        <v>1840</v>
      </c>
      <c r="J398" s="76" t="s">
        <v>1841</v>
      </c>
      <c r="K398" s="75">
        <v>-4591</v>
      </c>
      <c r="L398" s="75" t="s">
        <v>680</v>
      </c>
      <c r="M398" s="76" t="s">
        <v>439</v>
      </c>
      <c r="N398" s="76"/>
      <c r="O398" s="77" t="s">
        <v>1447</v>
      </c>
      <c r="P398" s="77" t="s">
        <v>1721</v>
      </c>
    </row>
    <row r="399" spans="1:16" ht="13.5" thickBot="1" x14ac:dyDescent="0.25">
      <c r="A399" s="32" t="str">
        <f t="shared" si="36"/>
        <v> BRNO 31 </v>
      </c>
      <c r="B399" s="6" t="str">
        <f t="shared" si="37"/>
        <v>I</v>
      </c>
      <c r="C399" s="32">
        <f t="shared" si="38"/>
        <v>49574.425000000003</v>
      </c>
      <c r="D399" s="53" t="str">
        <f t="shared" si="39"/>
        <v>vis</v>
      </c>
      <c r="E399" s="74">
        <f>VLOOKUP(C399,Active!C$21:E$966,3,FALSE)</f>
        <v>-4590.9823613013723</v>
      </c>
      <c r="F399" s="6" t="s">
        <v>263</v>
      </c>
      <c r="G399" s="53" t="str">
        <f t="shared" si="40"/>
        <v>49574.425</v>
      </c>
      <c r="H399" s="32">
        <f t="shared" si="41"/>
        <v>-4591</v>
      </c>
      <c r="I399" s="75" t="s">
        <v>1840</v>
      </c>
      <c r="J399" s="76" t="s">
        <v>1841</v>
      </c>
      <c r="K399" s="75">
        <v>-4591</v>
      </c>
      <c r="L399" s="75" t="s">
        <v>680</v>
      </c>
      <c r="M399" s="76" t="s">
        <v>439</v>
      </c>
      <c r="N399" s="76"/>
      <c r="O399" s="77" t="s">
        <v>1779</v>
      </c>
      <c r="P399" s="77" t="s">
        <v>1721</v>
      </c>
    </row>
    <row r="400" spans="1:16" ht="13.5" thickBot="1" x14ac:dyDescent="0.25">
      <c r="A400" s="32" t="str">
        <f t="shared" si="36"/>
        <v>OEJV 0060 </v>
      </c>
      <c r="B400" s="6" t="str">
        <f t="shared" si="37"/>
        <v>I</v>
      </c>
      <c r="C400" s="32">
        <f t="shared" si="38"/>
        <v>49594.328000000001</v>
      </c>
      <c r="D400" s="53" t="str">
        <f t="shared" si="39"/>
        <v>vis</v>
      </c>
      <c r="E400" s="74">
        <f>VLOOKUP(C400,Active!C$21:E$966,3,FALSE)</f>
        <v>-4572.9927831991454</v>
      </c>
      <c r="F400" s="6" t="s">
        <v>263</v>
      </c>
      <c r="G400" s="53" t="str">
        <f t="shared" si="40"/>
        <v>49594.328</v>
      </c>
      <c r="H400" s="32">
        <f t="shared" si="41"/>
        <v>-4573</v>
      </c>
      <c r="I400" s="75" t="s">
        <v>1842</v>
      </c>
      <c r="J400" s="76" t="s">
        <v>1843</v>
      </c>
      <c r="K400" s="75">
        <v>-4573</v>
      </c>
      <c r="L400" s="75" t="s">
        <v>472</v>
      </c>
      <c r="M400" s="76" t="s">
        <v>439</v>
      </c>
      <c r="N400" s="76"/>
      <c r="O400" s="77" t="s">
        <v>1822</v>
      </c>
      <c r="P400" s="78" t="s">
        <v>1823</v>
      </c>
    </row>
    <row r="401" spans="1:16" ht="13.5" thickBot="1" x14ac:dyDescent="0.25">
      <c r="A401" s="32" t="str">
        <f t="shared" si="36"/>
        <v> AOEB 4 </v>
      </c>
      <c r="B401" s="6" t="str">
        <f t="shared" si="37"/>
        <v>I</v>
      </c>
      <c r="C401" s="32">
        <f t="shared" si="38"/>
        <v>49597.646000000001</v>
      </c>
      <c r="D401" s="53" t="str">
        <f t="shared" si="39"/>
        <v>vis</v>
      </c>
      <c r="E401" s="74">
        <f>VLOOKUP(C401,Active!C$21:E$966,3,FALSE)</f>
        <v>-4569.9937669632427</v>
      </c>
      <c r="F401" s="6" t="s">
        <v>263</v>
      </c>
      <c r="G401" s="53" t="str">
        <f t="shared" si="40"/>
        <v>49597.646</v>
      </c>
      <c r="H401" s="32">
        <f t="shared" si="41"/>
        <v>-4570</v>
      </c>
      <c r="I401" s="75" t="s">
        <v>1844</v>
      </c>
      <c r="J401" s="76" t="s">
        <v>1845</v>
      </c>
      <c r="K401" s="75">
        <v>-4570</v>
      </c>
      <c r="L401" s="75" t="s">
        <v>464</v>
      </c>
      <c r="M401" s="76" t="s">
        <v>439</v>
      </c>
      <c r="N401" s="76"/>
      <c r="O401" s="77" t="s">
        <v>788</v>
      </c>
      <c r="P401" s="77" t="s">
        <v>1764</v>
      </c>
    </row>
    <row r="402" spans="1:16" ht="13.5" thickBot="1" x14ac:dyDescent="0.25">
      <c r="A402" s="32" t="str">
        <f t="shared" si="36"/>
        <v>OEJV 0060 </v>
      </c>
      <c r="B402" s="6" t="str">
        <f t="shared" si="37"/>
        <v>I</v>
      </c>
      <c r="C402" s="32">
        <f t="shared" si="38"/>
        <v>49605.392999999996</v>
      </c>
      <c r="D402" s="53" t="str">
        <f t="shared" si="39"/>
        <v>vis</v>
      </c>
      <c r="E402" s="74">
        <f>VLOOKUP(C402,Active!C$21:E$966,3,FALSE)</f>
        <v>-4562.9915430996098</v>
      </c>
      <c r="F402" s="6" t="s">
        <v>263</v>
      </c>
      <c r="G402" s="53" t="str">
        <f t="shared" si="40"/>
        <v>49605.393</v>
      </c>
      <c r="H402" s="32">
        <f t="shared" si="41"/>
        <v>-4563</v>
      </c>
      <c r="I402" s="75" t="s">
        <v>1846</v>
      </c>
      <c r="J402" s="76" t="s">
        <v>1847</v>
      </c>
      <c r="K402" s="75">
        <v>-4563</v>
      </c>
      <c r="L402" s="75" t="s">
        <v>527</v>
      </c>
      <c r="M402" s="76" t="s">
        <v>439</v>
      </c>
      <c r="N402" s="76"/>
      <c r="O402" s="77" t="s">
        <v>1822</v>
      </c>
      <c r="P402" s="78" t="s">
        <v>1823</v>
      </c>
    </row>
    <row r="403" spans="1:16" ht="13.5" thickBot="1" x14ac:dyDescent="0.25">
      <c r="A403" s="32" t="str">
        <f t="shared" si="36"/>
        <v> AOEB 4 </v>
      </c>
      <c r="B403" s="6" t="str">
        <f t="shared" si="37"/>
        <v>I</v>
      </c>
      <c r="C403" s="32">
        <f t="shared" si="38"/>
        <v>49619.775999999998</v>
      </c>
      <c r="D403" s="53" t="str">
        <f t="shared" si="39"/>
        <v>vis</v>
      </c>
      <c r="E403" s="74">
        <f>VLOOKUP(C403,Active!C$21:E$966,3,FALSE)</f>
        <v>-4549.9912867641642</v>
      </c>
      <c r="F403" s="6" t="s">
        <v>263</v>
      </c>
      <c r="G403" s="53" t="str">
        <f t="shared" si="40"/>
        <v>49619.776</v>
      </c>
      <c r="H403" s="32">
        <f t="shared" si="41"/>
        <v>-4550</v>
      </c>
      <c r="I403" s="75" t="s">
        <v>1848</v>
      </c>
      <c r="J403" s="76" t="s">
        <v>1849</v>
      </c>
      <c r="K403" s="75">
        <v>-4550</v>
      </c>
      <c r="L403" s="75" t="s">
        <v>489</v>
      </c>
      <c r="M403" s="76" t="s">
        <v>439</v>
      </c>
      <c r="N403" s="76"/>
      <c r="O403" s="77" t="s">
        <v>1505</v>
      </c>
      <c r="P403" s="77" t="s">
        <v>1764</v>
      </c>
    </row>
    <row r="404" spans="1:16" ht="13.5" thickBot="1" x14ac:dyDescent="0.25">
      <c r="A404" s="32" t="str">
        <f t="shared" si="36"/>
        <v>OEJV 0060 </v>
      </c>
      <c r="B404" s="6" t="str">
        <f t="shared" si="37"/>
        <v>I</v>
      </c>
      <c r="C404" s="32">
        <f t="shared" si="38"/>
        <v>49636.370999999999</v>
      </c>
      <c r="D404" s="53" t="str">
        <f t="shared" si="39"/>
        <v>vis</v>
      </c>
      <c r="E404" s="74">
        <f>VLOOKUP(C404,Active!C$21:E$966,3,FALSE)</f>
        <v>-4534.991686271449</v>
      </c>
      <c r="F404" s="6" t="s">
        <v>263</v>
      </c>
      <c r="G404" s="53" t="str">
        <f t="shared" si="40"/>
        <v>49636.371</v>
      </c>
      <c r="H404" s="32">
        <f t="shared" si="41"/>
        <v>-4535</v>
      </c>
      <c r="I404" s="75" t="s">
        <v>1850</v>
      </c>
      <c r="J404" s="76" t="s">
        <v>1851</v>
      </c>
      <c r="K404" s="75">
        <v>-4535</v>
      </c>
      <c r="L404" s="75" t="s">
        <v>527</v>
      </c>
      <c r="M404" s="76" t="s">
        <v>439</v>
      </c>
      <c r="N404" s="76"/>
      <c r="O404" s="77" t="s">
        <v>1822</v>
      </c>
      <c r="P404" s="78" t="s">
        <v>1823</v>
      </c>
    </row>
    <row r="405" spans="1:16" ht="13.5" thickBot="1" x14ac:dyDescent="0.25">
      <c r="A405" s="32" t="str">
        <f t="shared" si="36"/>
        <v>OEJV 0060 </v>
      </c>
      <c r="B405" s="6" t="str">
        <f t="shared" si="37"/>
        <v>I</v>
      </c>
      <c r="C405" s="32">
        <f t="shared" si="38"/>
        <v>49646.326999999997</v>
      </c>
      <c r="D405" s="53" t="str">
        <f t="shared" si="39"/>
        <v>vis</v>
      </c>
      <c r="E405" s="74">
        <f>VLOOKUP(C405,Active!C$21:E$966,3,FALSE)</f>
        <v>-4525.9928298384611</v>
      </c>
      <c r="F405" s="6" t="s">
        <v>263</v>
      </c>
      <c r="G405" s="53" t="str">
        <f t="shared" si="40"/>
        <v>49646.327</v>
      </c>
      <c r="H405" s="32">
        <f t="shared" si="41"/>
        <v>-4526</v>
      </c>
      <c r="I405" s="75" t="s">
        <v>1852</v>
      </c>
      <c r="J405" s="76" t="s">
        <v>1853</v>
      </c>
      <c r="K405" s="75">
        <v>-4526</v>
      </c>
      <c r="L405" s="75" t="s">
        <v>472</v>
      </c>
      <c r="M405" s="76" t="s">
        <v>439</v>
      </c>
      <c r="N405" s="76"/>
      <c r="O405" s="77" t="s">
        <v>1822</v>
      </c>
      <c r="P405" s="78" t="s">
        <v>1823</v>
      </c>
    </row>
    <row r="406" spans="1:16" ht="13.5" thickBot="1" x14ac:dyDescent="0.25">
      <c r="A406" s="32" t="str">
        <f t="shared" si="36"/>
        <v> BBS 109 </v>
      </c>
      <c r="B406" s="6" t="str">
        <f t="shared" si="37"/>
        <v>I</v>
      </c>
      <c r="C406" s="32">
        <f t="shared" si="38"/>
        <v>49866.491099999999</v>
      </c>
      <c r="D406" s="53" t="str">
        <f t="shared" si="39"/>
        <v>vis</v>
      </c>
      <c r="E406" s="74">
        <f>VLOOKUP(C406,Active!C$21:E$966,3,FALSE)</f>
        <v>-4326.9947254191866</v>
      </c>
      <c r="F406" s="6" t="s">
        <v>263</v>
      </c>
      <c r="G406" s="53" t="str">
        <f t="shared" si="40"/>
        <v>49866.4911</v>
      </c>
      <c r="H406" s="32">
        <f t="shared" si="41"/>
        <v>-4327</v>
      </c>
      <c r="I406" s="75" t="s">
        <v>1854</v>
      </c>
      <c r="J406" s="76" t="s">
        <v>1855</v>
      </c>
      <c r="K406" s="75">
        <v>-4327</v>
      </c>
      <c r="L406" s="75" t="s">
        <v>1856</v>
      </c>
      <c r="M406" s="76" t="s">
        <v>647</v>
      </c>
      <c r="N406" s="76" t="s">
        <v>648</v>
      </c>
      <c r="O406" s="77" t="s">
        <v>823</v>
      </c>
      <c r="P406" s="77" t="s">
        <v>1857</v>
      </c>
    </row>
    <row r="407" spans="1:16" ht="13.5" thickBot="1" x14ac:dyDescent="0.25">
      <c r="A407" s="32" t="str">
        <f t="shared" si="36"/>
        <v>OEJV 0060 </v>
      </c>
      <c r="B407" s="6" t="str">
        <f t="shared" si="37"/>
        <v>I</v>
      </c>
      <c r="C407" s="32">
        <f t="shared" si="38"/>
        <v>49866.493000000002</v>
      </c>
      <c r="D407" s="53" t="str">
        <f t="shared" si="39"/>
        <v>vis</v>
      </c>
      <c r="E407" s="74">
        <f>VLOOKUP(C407,Active!C$21:E$966,3,FALSE)</f>
        <v>-4326.9930080801696</v>
      </c>
      <c r="F407" s="6" t="s">
        <v>263</v>
      </c>
      <c r="G407" s="53" t="str">
        <f t="shared" si="40"/>
        <v>49866.493</v>
      </c>
      <c r="H407" s="32">
        <f t="shared" si="41"/>
        <v>-4327</v>
      </c>
      <c r="I407" s="75" t="s">
        <v>1858</v>
      </c>
      <c r="J407" s="76" t="s">
        <v>1859</v>
      </c>
      <c r="K407" s="75">
        <v>-4327</v>
      </c>
      <c r="L407" s="75" t="s">
        <v>472</v>
      </c>
      <c r="M407" s="76" t="s">
        <v>439</v>
      </c>
      <c r="N407" s="76"/>
      <c r="O407" s="77" t="s">
        <v>1822</v>
      </c>
      <c r="P407" s="78" t="s">
        <v>1823</v>
      </c>
    </row>
    <row r="408" spans="1:16" ht="13.5" thickBot="1" x14ac:dyDescent="0.25">
      <c r="A408" s="32" t="str">
        <f t="shared" si="36"/>
        <v>OEJV 0060 </v>
      </c>
      <c r="B408" s="6" t="str">
        <f t="shared" si="37"/>
        <v>I</v>
      </c>
      <c r="C408" s="32">
        <f t="shared" si="38"/>
        <v>49897.470999999998</v>
      </c>
      <c r="D408" s="53" t="str">
        <f t="shared" si="39"/>
        <v>vis</v>
      </c>
      <c r="E408" s="74">
        <f>VLOOKUP(C408,Active!C$21:E$966,3,FALSE)</f>
        <v>-4298.9931512520161</v>
      </c>
      <c r="F408" s="6" t="s">
        <v>263</v>
      </c>
      <c r="G408" s="53" t="str">
        <f t="shared" si="40"/>
        <v>49897.471</v>
      </c>
      <c r="H408" s="32">
        <f t="shared" si="41"/>
        <v>-4299</v>
      </c>
      <c r="I408" s="75" t="s">
        <v>1860</v>
      </c>
      <c r="J408" s="76" t="s">
        <v>1861</v>
      </c>
      <c r="K408" s="75">
        <v>-4299</v>
      </c>
      <c r="L408" s="75" t="s">
        <v>472</v>
      </c>
      <c r="M408" s="76" t="s">
        <v>439</v>
      </c>
      <c r="N408" s="76"/>
      <c r="O408" s="77" t="s">
        <v>1822</v>
      </c>
      <c r="P408" s="78" t="s">
        <v>1823</v>
      </c>
    </row>
    <row r="409" spans="1:16" ht="13.5" thickBot="1" x14ac:dyDescent="0.25">
      <c r="A409" s="32" t="str">
        <f t="shared" si="36"/>
        <v> AOEB 4 </v>
      </c>
      <c r="B409" s="6" t="str">
        <f t="shared" si="37"/>
        <v>I</v>
      </c>
      <c r="C409" s="32">
        <f t="shared" si="38"/>
        <v>49900.777000000002</v>
      </c>
      <c r="D409" s="53" t="str">
        <f t="shared" si="39"/>
        <v>vis</v>
      </c>
      <c r="E409" s="74">
        <f>VLOOKUP(C409,Active!C$21:E$966,3,FALSE)</f>
        <v>-4296.0049813677751</v>
      </c>
      <c r="F409" s="6" t="s">
        <v>263</v>
      </c>
      <c r="G409" s="53" t="str">
        <f t="shared" si="40"/>
        <v>49900.777</v>
      </c>
      <c r="H409" s="32">
        <f t="shared" si="41"/>
        <v>-4296</v>
      </c>
      <c r="I409" s="75" t="s">
        <v>1862</v>
      </c>
      <c r="J409" s="76" t="s">
        <v>1863</v>
      </c>
      <c r="K409" s="75">
        <v>-4296</v>
      </c>
      <c r="L409" s="75" t="s">
        <v>1864</v>
      </c>
      <c r="M409" s="76" t="s">
        <v>439</v>
      </c>
      <c r="N409" s="76"/>
      <c r="O409" s="77" t="s">
        <v>788</v>
      </c>
      <c r="P409" s="77" t="s">
        <v>1764</v>
      </c>
    </row>
    <row r="410" spans="1:16" ht="13.5" thickBot="1" x14ac:dyDescent="0.25">
      <c r="A410" s="32" t="str">
        <f t="shared" si="36"/>
        <v> AOEB 4 </v>
      </c>
      <c r="B410" s="6" t="str">
        <f t="shared" si="37"/>
        <v>I</v>
      </c>
      <c r="C410" s="32">
        <f t="shared" si="38"/>
        <v>49900.792999999998</v>
      </c>
      <c r="D410" s="53" t="str">
        <f t="shared" si="39"/>
        <v>vis</v>
      </c>
      <c r="E410" s="74">
        <f>VLOOKUP(C410,Active!C$21:E$966,3,FALSE)</f>
        <v>-4295.9905195655565</v>
      </c>
      <c r="F410" s="6" t="s">
        <v>263</v>
      </c>
      <c r="G410" s="53" t="str">
        <f t="shared" si="40"/>
        <v>49900.793</v>
      </c>
      <c r="H410" s="32">
        <f t="shared" si="41"/>
        <v>-4296</v>
      </c>
      <c r="I410" s="75" t="s">
        <v>1865</v>
      </c>
      <c r="J410" s="76" t="s">
        <v>1866</v>
      </c>
      <c r="K410" s="75">
        <v>-4296</v>
      </c>
      <c r="L410" s="75" t="s">
        <v>489</v>
      </c>
      <c r="M410" s="76" t="s">
        <v>439</v>
      </c>
      <c r="N410" s="76"/>
      <c r="O410" s="77" t="s">
        <v>1867</v>
      </c>
      <c r="P410" s="77" t="s">
        <v>1764</v>
      </c>
    </row>
    <row r="411" spans="1:16" ht="13.5" thickBot="1" x14ac:dyDescent="0.25">
      <c r="A411" s="32" t="str">
        <f t="shared" si="36"/>
        <v> AOEB 4 </v>
      </c>
      <c r="B411" s="6" t="str">
        <f t="shared" si="37"/>
        <v>I</v>
      </c>
      <c r="C411" s="32">
        <f t="shared" si="38"/>
        <v>49900.794999999998</v>
      </c>
      <c r="D411" s="53" t="str">
        <f t="shared" si="39"/>
        <v>vis</v>
      </c>
      <c r="E411" s="74">
        <f>VLOOKUP(C411,Active!C$21:E$966,3,FALSE)</f>
        <v>-4295.9887118402776</v>
      </c>
      <c r="F411" s="6" t="s">
        <v>263</v>
      </c>
      <c r="G411" s="53" t="str">
        <f t="shared" si="40"/>
        <v>49900.795</v>
      </c>
      <c r="H411" s="32">
        <f t="shared" si="41"/>
        <v>-4296</v>
      </c>
      <c r="I411" s="75" t="s">
        <v>1868</v>
      </c>
      <c r="J411" s="76" t="s">
        <v>1869</v>
      </c>
      <c r="K411" s="75">
        <v>-4296</v>
      </c>
      <c r="L411" s="75" t="s">
        <v>504</v>
      </c>
      <c r="M411" s="76" t="s">
        <v>439</v>
      </c>
      <c r="N411" s="76"/>
      <c r="O411" s="77" t="s">
        <v>733</v>
      </c>
      <c r="P411" s="77" t="s">
        <v>1764</v>
      </c>
    </row>
    <row r="412" spans="1:16" ht="13.5" thickBot="1" x14ac:dyDescent="0.25">
      <c r="A412" s="32" t="str">
        <f t="shared" si="36"/>
        <v>OEJV 0060 </v>
      </c>
      <c r="B412" s="6" t="str">
        <f t="shared" si="37"/>
        <v>I</v>
      </c>
      <c r="C412" s="32">
        <f t="shared" si="38"/>
        <v>49907.427000000003</v>
      </c>
      <c r="D412" s="53" t="str">
        <f t="shared" si="39"/>
        <v>vis</v>
      </c>
      <c r="E412" s="74">
        <f>VLOOKUP(C412,Active!C$21:E$966,3,FALSE)</f>
        <v>-4289.994294819021</v>
      </c>
      <c r="F412" s="6" t="s">
        <v>263</v>
      </c>
      <c r="G412" s="53" t="str">
        <f t="shared" si="40"/>
        <v>49907.427</v>
      </c>
      <c r="H412" s="32">
        <f t="shared" si="41"/>
        <v>-4290</v>
      </c>
      <c r="I412" s="75" t="s">
        <v>1870</v>
      </c>
      <c r="J412" s="76" t="s">
        <v>1871</v>
      </c>
      <c r="K412" s="75">
        <v>-4290</v>
      </c>
      <c r="L412" s="75" t="s">
        <v>534</v>
      </c>
      <c r="M412" s="76" t="s">
        <v>439</v>
      </c>
      <c r="N412" s="76"/>
      <c r="O412" s="77" t="s">
        <v>1822</v>
      </c>
      <c r="P412" s="78" t="s">
        <v>1823</v>
      </c>
    </row>
    <row r="413" spans="1:16" ht="13.5" thickBot="1" x14ac:dyDescent="0.25">
      <c r="A413" s="32" t="str">
        <f t="shared" si="36"/>
        <v> BBS 110 </v>
      </c>
      <c r="B413" s="6" t="str">
        <f t="shared" si="37"/>
        <v>I</v>
      </c>
      <c r="C413" s="32">
        <f t="shared" si="38"/>
        <v>49907.436999999998</v>
      </c>
      <c r="D413" s="53" t="str">
        <f t="shared" si="39"/>
        <v>vis</v>
      </c>
      <c r="E413" s="74">
        <f>VLOOKUP(C413,Active!C$21:E$966,3,FALSE)</f>
        <v>-4289.9852561926373</v>
      </c>
      <c r="F413" s="6" t="s">
        <v>263</v>
      </c>
      <c r="G413" s="53" t="str">
        <f t="shared" si="40"/>
        <v>49907.437</v>
      </c>
      <c r="H413" s="32">
        <f t="shared" si="41"/>
        <v>-4290</v>
      </c>
      <c r="I413" s="75" t="s">
        <v>1876</v>
      </c>
      <c r="J413" s="76" t="s">
        <v>1877</v>
      </c>
      <c r="K413" s="75">
        <v>-4290</v>
      </c>
      <c r="L413" s="75" t="s">
        <v>656</v>
      </c>
      <c r="M413" s="76" t="s">
        <v>439</v>
      </c>
      <c r="N413" s="76"/>
      <c r="O413" s="77" t="s">
        <v>891</v>
      </c>
      <c r="P413" s="77" t="s">
        <v>1878</v>
      </c>
    </row>
    <row r="414" spans="1:16" ht="13.5" thickBot="1" x14ac:dyDescent="0.25">
      <c r="A414" s="32" t="str">
        <f t="shared" si="36"/>
        <v>OEJV 0060 </v>
      </c>
      <c r="B414" s="6" t="str">
        <f t="shared" si="37"/>
        <v>I</v>
      </c>
      <c r="C414" s="32">
        <f t="shared" si="38"/>
        <v>49918.49</v>
      </c>
      <c r="D414" s="53" t="str">
        <f t="shared" si="39"/>
        <v>vis</v>
      </c>
      <c r="E414" s="74">
        <f>VLOOKUP(C414,Active!C$21:E$966,3,FALSE)</f>
        <v>-4279.9948624447634</v>
      </c>
      <c r="F414" s="6" t="s">
        <v>263</v>
      </c>
      <c r="G414" s="53" t="str">
        <f t="shared" si="40"/>
        <v>49918.490</v>
      </c>
      <c r="H414" s="32">
        <f t="shared" si="41"/>
        <v>-4280</v>
      </c>
      <c r="I414" s="75" t="s">
        <v>1879</v>
      </c>
      <c r="J414" s="76" t="s">
        <v>1880</v>
      </c>
      <c r="K414" s="75">
        <v>-4280</v>
      </c>
      <c r="L414" s="75" t="s">
        <v>534</v>
      </c>
      <c r="M414" s="76" t="s">
        <v>439</v>
      </c>
      <c r="N414" s="76"/>
      <c r="O414" s="77" t="s">
        <v>1822</v>
      </c>
      <c r="P414" s="78" t="s">
        <v>1823</v>
      </c>
    </row>
    <row r="415" spans="1:16" ht="13.5" thickBot="1" x14ac:dyDescent="0.25">
      <c r="A415" s="32" t="str">
        <f t="shared" si="36"/>
        <v>OEJV 0060 </v>
      </c>
      <c r="B415" s="6" t="str">
        <f t="shared" si="37"/>
        <v>I</v>
      </c>
      <c r="C415" s="32">
        <f t="shared" si="38"/>
        <v>49939.512999999999</v>
      </c>
      <c r="D415" s="53" t="str">
        <f t="shared" si="39"/>
        <v>vis</v>
      </c>
      <c r="E415" s="74">
        <f>VLOOKUP(C415,Active!C$21:E$966,3,FALSE)</f>
        <v>-4260.9929581869546</v>
      </c>
      <c r="F415" s="6" t="s">
        <v>263</v>
      </c>
      <c r="G415" s="53" t="str">
        <f t="shared" si="40"/>
        <v>49939.513</v>
      </c>
      <c r="H415" s="32">
        <f t="shared" si="41"/>
        <v>-4261</v>
      </c>
      <c r="I415" s="75" t="s">
        <v>1881</v>
      </c>
      <c r="J415" s="76" t="s">
        <v>1882</v>
      </c>
      <c r="K415" s="75">
        <v>-4261</v>
      </c>
      <c r="L415" s="75" t="s">
        <v>472</v>
      </c>
      <c r="M415" s="76" t="s">
        <v>439</v>
      </c>
      <c r="N415" s="76"/>
      <c r="O415" s="77" t="s">
        <v>1822</v>
      </c>
      <c r="P415" s="78" t="s">
        <v>1823</v>
      </c>
    </row>
    <row r="416" spans="1:16" ht="13.5" thickBot="1" x14ac:dyDescent="0.25">
      <c r="A416" s="32" t="str">
        <f t="shared" si="36"/>
        <v> AOEB 4 </v>
      </c>
      <c r="B416" s="6" t="str">
        <f t="shared" si="37"/>
        <v>I</v>
      </c>
      <c r="C416" s="32">
        <f t="shared" si="38"/>
        <v>49940.62</v>
      </c>
      <c r="D416" s="53" t="str">
        <f t="shared" si="39"/>
        <v>vis</v>
      </c>
      <c r="E416" s="74">
        <f>VLOOKUP(C416,Active!C$21:E$966,3,FALSE)</f>
        <v>-4259.9923822456776</v>
      </c>
      <c r="F416" s="6" t="s">
        <v>263</v>
      </c>
      <c r="G416" s="53" t="str">
        <f t="shared" si="40"/>
        <v>49940.620</v>
      </c>
      <c r="H416" s="32">
        <f t="shared" si="41"/>
        <v>-4260</v>
      </c>
      <c r="I416" s="75" t="s">
        <v>1883</v>
      </c>
      <c r="J416" s="76" t="s">
        <v>1884</v>
      </c>
      <c r="K416" s="75">
        <v>-4260</v>
      </c>
      <c r="L416" s="75" t="s">
        <v>472</v>
      </c>
      <c r="M416" s="76" t="s">
        <v>1885</v>
      </c>
      <c r="N416" s="76"/>
      <c r="O416" s="77" t="s">
        <v>900</v>
      </c>
      <c r="P416" s="77" t="s">
        <v>1764</v>
      </c>
    </row>
    <row r="417" spans="1:16" ht="13.5" thickBot="1" x14ac:dyDescent="0.25">
      <c r="A417" s="32" t="str">
        <f t="shared" si="36"/>
        <v> AOEB 4 </v>
      </c>
      <c r="B417" s="6" t="str">
        <f t="shared" si="37"/>
        <v>I</v>
      </c>
      <c r="C417" s="32">
        <f t="shared" si="38"/>
        <v>49951.682000000001</v>
      </c>
      <c r="D417" s="53" t="str">
        <f t="shared" si="39"/>
        <v>vis</v>
      </c>
      <c r="E417" s="74">
        <f>VLOOKUP(C417,Active!C$21:E$966,3,FALSE)</f>
        <v>-4249.9938537340558</v>
      </c>
      <c r="F417" s="6" t="s">
        <v>263</v>
      </c>
      <c r="G417" s="53" t="str">
        <f t="shared" si="40"/>
        <v>49951.682</v>
      </c>
      <c r="H417" s="32">
        <f t="shared" si="41"/>
        <v>-4250</v>
      </c>
      <c r="I417" s="75" t="s">
        <v>1886</v>
      </c>
      <c r="J417" s="76" t="s">
        <v>1887</v>
      </c>
      <c r="K417" s="75">
        <v>-4250</v>
      </c>
      <c r="L417" s="75" t="s">
        <v>464</v>
      </c>
      <c r="M417" s="76" t="s">
        <v>439</v>
      </c>
      <c r="N417" s="76"/>
      <c r="O417" s="77" t="s">
        <v>1867</v>
      </c>
      <c r="P417" s="77" t="s">
        <v>1764</v>
      </c>
    </row>
    <row r="418" spans="1:16" ht="13.5" thickBot="1" x14ac:dyDescent="0.25">
      <c r="A418" s="32" t="str">
        <f t="shared" si="36"/>
        <v> AOEB 4 </v>
      </c>
      <c r="B418" s="6" t="str">
        <f t="shared" si="37"/>
        <v>I</v>
      </c>
      <c r="C418" s="32">
        <f t="shared" si="38"/>
        <v>50013.637999999999</v>
      </c>
      <c r="D418" s="53" t="str">
        <f t="shared" si="39"/>
        <v>vis</v>
      </c>
      <c r="E418" s="74">
        <f>VLOOKUP(C418,Active!C$21:E$966,3,FALSE)</f>
        <v>-4193.9941400777416</v>
      </c>
      <c r="F418" s="6" t="s">
        <v>263</v>
      </c>
      <c r="G418" s="53" t="str">
        <f t="shared" si="40"/>
        <v>50013.638</v>
      </c>
      <c r="H418" s="32">
        <f t="shared" si="41"/>
        <v>-4194</v>
      </c>
      <c r="I418" s="75" t="s">
        <v>1888</v>
      </c>
      <c r="J418" s="76" t="s">
        <v>1889</v>
      </c>
      <c r="K418" s="75">
        <v>-4194</v>
      </c>
      <c r="L418" s="75" t="s">
        <v>534</v>
      </c>
      <c r="M418" s="76" t="s">
        <v>439</v>
      </c>
      <c r="N418" s="76"/>
      <c r="O418" s="77" t="s">
        <v>1867</v>
      </c>
      <c r="P418" s="77" t="s">
        <v>1764</v>
      </c>
    </row>
    <row r="419" spans="1:16" ht="13.5" thickBot="1" x14ac:dyDescent="0.25">
      <c r="A419" s="32" t="str">
        <f t="shared" si="36"/>
        <v> AOEB 4 </v>
      </c>
      <c r="B419" s="6" t="str">
        <f t="shared" si="37"/>
        <v>I</v>
      </c>
      <c r="C419" s="32">
        <f t="shared" si="38"/>
        <v>50284.701999999997</v>
      </c>
      <c r="D419" s="53" t="str">
        <f t="shared" si="39"/>
        <v>vis</v>
      </c>
      <c r="E419" s="74">
        <f>VLOOKUP(C419,Active!C$21:E$966,3,FALSE)</f>
        <v>-3948.9895177242074</v>
      </c>
      <c r="F419" s="6" t="s">
        <v>263</v>
      </c>
      <c r="G419" s="53" t="str">
        <f t="shared" si="40"/>
        <v>50284.702</v>
      </c>
      <c r="H419" s="32">
        <f t="shared" si="41"/>
        <v>-3949</v>
      </c>
      <c r="I419" s="75" t="s">
        <v>1890</v>
      </c>
      <c r="J419" s="76" t="s">
        <v>1891</v>
      </c>
      <c r="K419" s="75">
        <v>-3949</v>
      </c>
      <c r="L419" s="75" t="s">
        <v>504</v>
      </c>
      <c r="M419" s="76" t="s">
        <v>439</v>
      </c>
      <c r="N419" s="76"/>
      <c r="O419" s="77" t="s">
        <v>1193</v>
      </c>
      <c r="P419" s="77" t="s">
        <v>1764</v>
      </c>
    </row>
    <row r="420" spans="1:16" ht="13.5" thickBot="1" x14ac:dyDescent="0.25">
      <c r="A420" s="32" t="str">
        <f t="shared" si="36"/>
        <v> BBS 113 </v>
      </c>
      <c r="B420" s="6" t="str">
        <f t="shared" si="37"/>
        <v>I</v>
      </c>
      <c r="C420" s="32">
        <f t="shared" si="38"/>
        <v>50312.37</v>
      </c>
      <c r="D420" s="53" t="str">
        <f t="shared" si="39"/>
        <v>vis</v>
      </c>
      <c r="E420" s="74">
        <f>VLOOKUP(C420,Active!C$21:E$966,3,FALSE)</f>
        <v>-3923.9814462308373</v>
      </c>
      <c r="F420" s="6" t="s">
        <v>263</v>
      </c>
      <c r="G420" s="53" t="str">
        <f t="shared" si="40"/>
        <v>50312.370</v>
      </c>
      <c r="H420" s="32">
        <f t="shared" si="41"/>
        <v>-3924</v>
      </c>
      <c r="I420" s="75" t="s">
        <v>1900</v>
      </c>
      <c r="J420" s="76" t="s">
        <v>1901</v>
      </c>
      <c r="K420" s="75">
        <v>-3924</v>
      </c>
      <c r="L420" s="75" t="s">
        <v>668</v>
      </c>
      <c r="M420" s="76" t="s">
        <v>439</v>
      </c>
      <c r="N420" s="76"/>
      <c r="O420" s="77" t="s">
        <v>891</v>
      </c>
      <c r="P420" s="77" t="s">
        <v>1902</v>
      </c>
    </row>
    <row r="421" spans="1:16" ht="13.5" thickBot="1" x14ac:dyDescent="0.25">
      <c r="A421" s="32" t="str">
        <f t="shared" si="36"/>
        <v> AOEB 4 </v>
      </c>
      <c r="B421" s="6" t="str">
        <f t="shared" si="37"/>
        <v>I</v>
      </c>
      <c r="C421" s="32">
        <f t="shared" si="38"/>
        <v>50325.629000000001</v>
      </c>
      <c r="D421" s="53" t="str">
        <f t="shared" si="39"/>
        <v>vis</v>
      </c>
      <c r="E421" s="74">
        <f>VLOOKUP(C421,Active!C$21:E$966,3,FALSE)</f>
        <v>-3911.9971315015296</v>
      </c>
      <c r="F421" s="6" t="s">
        <v>263</v>
      </c>
      <c r="G421" s="53" t="str">
        <f t="shared" si="40"/>
        <v>50325.629</v>
      </c>
      <c r="H421" s="32">
        <f t="shared" si="41"/>
        <v>-3912</v>
      </c>
      <c r="I421" s="75" t="s">
        <v>1903</v>
      </c>
      <c r="J421" s="76" t="s">
        <v>1904</v>
      </c>
      <c r="K421" s="75">
        <v>-3912</v>
      </c>
      <c r="L421" s="75" t="s">
        <v>516</v>
      </c>
      <c r="M421" s="76" t="s">
        <v>439</v>
      </c>
      <c r="N421" s="76"/>
      <c r="O421" s="77" t="s">
        <v>1867</v>
      </c>
      <c r="P421" s="77" t="s">
        <v>1764</v>
      </c>
    </row>
    <row r="422" spans="1:16" ht="13.5" thickBot="1" x14ac:dyDescent="0.25">
      <c r="A422" s="32" t="str">
        <f t="shared" si="36"/>
        <v> BBS 113 </v>
      </c>
      <c r="B422" s="6" t="str">
        <f t="shared" si="37"/>
        <v>I</v>
      </c>
      <c r="C422" s="32">
        <f t="shared" si="38"/>
        <v>50343.330999999998</v>
      </c>
      <c r="D422" s="53" t="str">
        <f t="shared" si="39"/>
        <v>vis</v>
      </c>
      <c r="E422" s="74">
        <f>VLOOKUP(C422,Active!C$21:E$966,3,FALSE)</f>
        <v>-3895.9969550675446</v>
      </c>
      <c r="F422" s="6" t="s">
        <v>263</v>
      </c>
      <c r="G422" s="53" t="str">
        <f t="shared" si="40"/>
        <v>50343.331</v>
      </c>
      <c r="H422" s="32">
        <f t="shared" si="41"/>
        <v>-3896</v>
      </c>
      <c r="I422" s="75" t="s">
        <v>1905</v>
      </c>
      <c r="J422" s="76" t="s">
        <v>1906</v>
      </c>
      <c r="K422" s="75">
        <v>-3896</v>
      </c>
      <c r="L422" s="75" t="s">
        <v>516</v>
      </c>
      <c r="M422" s="76" t="s">
        <v>439</v>
      </c>
      <c r="N422" s="76"/>
      <c r="O422" s="77" t="s">
        <v>891</v>
      </c>
      <c r="P422" s="77" t="s">
        <v>1902</v>
      </c>
    </row>
    <row r="423" spans="1:16" ht="13.5" thickBot="1" x14ac:dyDescent="0.25">
      <c r="A423" s="32" t="str">
        <f t="shared" si="36"/>
        <v>BAVM 99 </v>
      </c>
      <c r="B423" s="6" t="str">
        <f t="shared" si="37"/>
        <v>I</v>
      </c>
      <c r="C423" s="32">
        <f t="shared" si="38"/>
        <v>50343.332900000001</v>
      </c>
      <c r="D423" s="53" t="str">
        <f t="shared" si="39"/>
        <v>vis</v>
      </c>
      <c r="E423" s="74">
        <f>VLOOKUP(C423,Active!C$21:E$966,3,FALSE)</f>
        <v>-3895.9952377285281</v>
      </c>
      <c r="F423" s="6" t="s">
        <v>263</v>
      </c>
      <c r="G423" s="53" t="str">
        <f t="shared" si="40"/>
        <v>50343.3329</v>
      </c>
      <c r="H423" s="32">
        <f t="shared" si="41"/>
        <v>-3896</v>
      </c>
      <c r="I423" s="75" t="s">
        <v>1907</v>
      </c>
      <c r="J423" s="76" t="s">
        <v>1908</v>
      </c>
      <c r="K423" s="75">
        <v>-3896</v>
      </c>
      <c r="L423" s="75" t="s">
        <v>1909</v>
      </c>
      <c r="M423" s="76" t="s">
        <v>647</v>
      </c>
      <c r="N423" s="76" t="s">
        <v>1910</v>
      </c>
      <c r="O423" s="77" t="s">
        <v>1911</v>
      </c>
      <c r="P423" s="78" t="s">
        <v>1912</v>
      </c>
    </row>
    <row r="424" spans="1:16" ht="13.5" thickBot="1" x14ac:dyDescent="0.25">
      <c r="A424" s="32" t="str">
        <f t="shared" si="36"/>
        <v> AOEB 4 </v>
      </c>
      <c r="B424" s="6" t="str">
        <f t="shared" si="37"/>
        <v>I</v>
      </c>
      <c r="C424" s="32">
        <f t="shared" si="38"/>
        <v>50387.582999999999</v>
      </c>
      <c r="D424" s="53" t="str">
        <f t="shared" si="39"/>
        <v>vis</v>
      </c>
      <c r="E424" s="74">
        <f>VLOOKUP(C424,Active!C$21:E$966,3,FALSE)</f>
        <v>-3855.9992255704933</v>
      </c>
      <c r="F424" s="6" t="s">
        <v>263</v>
      </c>
      <c r="G424" s="53" t="str">
        <f t="shared" si="40"/>
        <v>50387.583</v>
      </c>
      <c r="H424" s="32">
        <f t="shared" si="41"/>
        <v>-3856</v>
      </c>
      <c r="I424" s="75" t="s">
        <v>1913</v>
      </c>
      <c r="J424" s="76" t="s">
        <v>1914</v>
      </c>
      <c r="K424" s="75">
        <v>-3856</v>
      </c>
      <c r="L424" s="75" t="s">
        <v>479</v>
      </c>
      <c r="M424" s="76" t="s">
        <v>439</v>
      </c>
      <c r="N424" s="76"/>
      <c r="O424" s="77" t="s">
        <v>1867</v>
      </c>
      <c r="P424" s="77" t="s">
        <v>1764</v>
      </c>
    </row>
    <row r="425" spans="1:16" ht="13.5" thickBot="1" x14ac:dyDescent="0.25">
      <c r="A425" s="32" t="str">
        <f t="shared" si="36"/>
        <v> AOEB 4 </v>
      </c>
      <c r="B425" s="6" t="str">
        <f t="shared" si="37"/>
        <v>I</v>
      </c>
      <c r="C425" s="32">
        <f t="shared" si="38"/>
        <v>50628.775000000001</v>
      </c>
      <c r="D425" s="53" t="str">
        <f t="shared" si="39"/>
        <v>vis</v>
      </c>
      <c r="E425" s="74">
        <f>VLOOKUP(C425,Active!C$21:E$966,3,FALSE)</f>
        <v>-3637.9947879664787</v>
      </c>
      <c r="F425" s="6" t="s">
        <v>263</v>
      </c>
      <c r="G425" s="53" t="str">
        <f t="shared" si="40"/>
        <v>50628.775</v>
      </c>
      <c r="H425" s="32">
        <f t="shared" si="41"/>
        <v>-3638</v>
      </c>
      <c r="I425" s="75" t="s">
        <v>1919</v>
      </c>
      <c r="J425" s="76" t="s">
        <v>1920</v>
      </c>
      <c r="K425" s="75">
        <v>-3638</v>
      </c>
      <c r="L425" s="75" t="s">
        <v>534</v>
      </c>
      <c r="M425" s="76" t="s">
        <v>439</v>
      </c>
      <c r="N425" s="76"/>
      <c r="O425" s="77" t="s">
        <v>1867</v>
      </c>
      <c r="P425" s="77" t="s">
        <v>1764</v>
      </c>
    </row>
    <row r="426" spans="1:16" ht="13.5" thickBot="1" x14ac:dyDescent="0.25">
      <c r="A426" s="32" t="str">
        <f t="shared" si="36"/>
        <v> AOEB 6 </v>
      </c>
      <c r="B426" s="6" t="str">
        <f t="shared" si="37"/>
        <v>I</v>
      </c>
      <c r="C426" s="32">
        <f t="shared" si="38"/>
        <v>50658.650999999998</v>
      </c>
      <c r="D426" s="53" t="str">
        <f t="shared" si="39"/>
        <v>vis</v>
      </c>
      <c r="E426" s="74">
        <f>VLOOKUP(C426,Active!C$21:E$966,3,FALSE)</f>
        <v>-3610.9909877664031</v>
      </c>
      <c r="F426" s="6" t="s">
        <v>263</v>
      </c>
      <c r="G426" s="53" t="str">
        <f t="shared" si="40"/>
        <v>50658.651</v>
      </c>
      <c r="H426" s="32">
        <f t="shared" si="41"/>
        <v>-3611</v>
      </c>
      <c r="I426" s="75" t="s">
        <v>1921</v>
      </c>
      <c r="J426" s="76" t="s">
        <v>1922</v>
      </c>
      <c r="K426" s="75">
        <v>-3611</v>
      </c>
      <c r="L426" s="75" t="s">
        <v>489</v>
      </c>
      <c r="M426" s="76" t="s">
        <v>439</v>
      </c>
      <c r="N426" s="76"/>
      <c r="O426" s="77" t="s">
        <v>1923</v>
      </c>
      <c r="P426" s="77" t="s">
        <v>1924</v>
      </c>
    </row>
    <row r="427" spans="1:16" ht="13.5" thickBot="1" x14ac:dyDescent="0.25">
      <c r="A427" s="32" t="str">
        <f t="shared" si="36"/>
        <v> AOEB 6 </v>
      </c>
      <c r="B427" s="6" t="str">
        <f t="shared" si="37"/>
        <v>I</v>
      </c>
      <c r="C427" s="32">
        <f t="shared" si="38"/>
        <v>50668.608</v>
      </c>
      <c r="D427" s="53" t="str">
        <f t="shared" si="39"/>
        <v>vis</v>
      </c>
      <c r="E427" s="74">
        <f>VLOOKUP(C427,Active!C$21:E$966,3,FALSE)</f>
        <v>-3601.9912274707726</v>
      </c>
      <c r="F427" s="6" t="s">
        <v>263</v>
      </c>
      <c r="G427" s="53" t="str">
        <f t="shared" si="40"/>
        <v>50668.608</v>
      </c>
      <c r="H427" s="32">
        <f t="shared" si="41"/>
        <v>-3602</v>
      </c>
      <c r="I427" s="75" t="s">
        <v>1938</v>
      </c>
      <c r="J427" s="76" t="s">
        <v>1939</v>
      </c>
      <c r="K427" s="75">
        <v>-3602</v>
      </c>
      <c r="L427" s="75" t="s">
        <v>489</v>
      </c>
      <c r="M427" s="76" t="s">
        <v>439</v>
      </c>
      <c r="N427" s="76"/>
      <c r="O427" s="77" t="s">
        <v>788</v>
      </c>
      <c r="P427" s="77" t="s">
        <v>1924</v>
      </c>
    </row>
    <row r="428" spans="1:16" ht="13.5" thickBot="1" x14ac:dyDescent="0.25">
      <c r="A428" s="32" t="str">
        <f t="shared" si="36"/>
        <v> AOEB 6 </v>
      </c>
      <c r="B428" s="6" t="str">
        <f t="shared" si="37"/>
        <v>I</v>
      </c>
      <c r="C428" s="32">
        <f t="shared" si="38"/>
        <v>50669.711000000003</v>
      </c>
      <c r="D428" s="53" t="str">
        <f t="shared" si="39"/>
        <v>vis</v>
      </c>
      <c r="E428" s="74">
        <f>VLOOKUP(C428,Active!C$21:E$966,3,FALSE)</f>
        <v>-3600.9942669800525</v>
      </c>
      <c r="F428" s="6" t="s">
        <v>263</v>
      </c>
      <c r="G428" s="53" t="str">
        <f t="shared" si="40"/>
        <v>50669.711</v>
      </c>
      <c r="H428" s="32">
        <f t="shared" si="41"/>
        <v>-3601</v>
      </c>
      <c r="I428" s="75" t="s">
        <v>1940</v>
      </c>
      <c r="J428" s="76" t="s">
        <v>1941</v>
      </c>
      <c r="K428" s="75">
        <v>-3601</v>
      </c>
      <c r="L428" s="75" t="s">
        <v>534</v>
      </c>
      <c r="M428" s="76" t="s">
        <v>439</v>
      </c>
      <c r="N428" s="76"/>
      <c r="O428" s="77" t="s">
        <v>1193</v>
      </c>
      <c r="P428" s="77" t="s">
        <v>1924</v>
      </c>
    </row>
    <row r="429" spans="1:16" ht="13.5" thickBot="1" x14ac:dyDescent="0.25">
      <c r="A429" s="32" t="str">
        <f t="shared" si="36"/>
        <v> AOEB 6 </v>
      </c>
      <c r="B429" s="6" t="str">
        <f t="shared" si="37"/>
        <v>I</v>
      </c>
      <c r="C429" s="32">
        <f t="shared" si="38"/>
        <v>50689.625</v>
      </c>
      <c r="D429" s="53" t="str">
        <f t="shared" si="39"/>
        <v>vis</v>
      </c>
      <c r="E429" s="74">
        <f>VLOOKUP(C429,Active!C$21:E$966,3,FALSE)</f>
        <v>-3582.9947463887988</v>
      </c>
      <c r="F429" s="6" t="s">
        <v>263</v>
      </c>
      <c r="G429" s="53" t="str">
        <f t="shared" si="40"/>
        <v>50689.625</v>
      </c>
      <c r="H429" s="32">
        <f t="shared" si="41"/>
        <v>-3583</v>
      </c>
      <c r="I429" s="75" t="s">
        <v>1953</v>
      </c>
      <c r="J429" s="76" t="s">
        <v>1954</v>
      </c>
      <c r="K429" s="75">
        <v>-3583</v>
      </c>
      <c r="L429" s="75" t="s">
        <v>534</v>
      </c>
      <c r="M429" s="76" t="s">
        <v>439</v>
      </c>
      <c r="N429" s="76"/>
      <c r="O429" s="77" t="s">
        <v>1867</v>
      </c>
      <c r="P429" s="77" t="s">
        <v>1924</v>
      </c>
    </row>
    <row r="430" spans="1:16" ht="13.5" thickBot="1" x14ac:dyDescent="0.25">
      <c r="A430" s="32" t="str">
        <f t="shared" si="36"/>
        <v> BBS 116 </v>
      </c>
      <c r="B430" s="6" t="str">
        <f t="shared" si="37"/>
        <v>I</v>
      </c>
      <c r="C430" s="32">
        <f t="shared" si="38"/>
        <v>50717.288</v>
      </c>
      <c r="D430" s="53" t="str">
        <f t="shared" si="39"/>
        <v>vis</v>
      </c>
      <c r="E430" s="74">
        <f>VLOOKUP(C430,Active!C$21:E$966,3,FALSE)</f>
        <v>-3557.9911942086273</v>
      </c>
      <c r="F430" s="6" t="s">
        <v>263</v>
      </c>
      <c r="G430" s="53" t="str">
        <f t="shared" si="40"/>
        <v>50717.288</v>
      </c>
      <c r="H430" s="32">
        <f t="shared" si="41"/>
        <v>-3558</v>
      </c>
      <c r="I430" s="75" t="s">
        <v>1955</v>
      </c>
      <c r="J430" s="76" t="s">
        <v>1956</v>
      </c>
      <c r="K430" s="75">
        <v>-3558</v>
      </c>
      <c r="L430" s="75" t="s">
        <v>489</v>
      </c>
      <c r="M430" s="76" t="s">
        <v>439</v>
      </c>
      <c r="N430" s="76"/>
      <c r="O430" s="77" t="s">
        <v>891</v>
      </c>
      <c r="P430" s="77" t="s">
        <v>1957</v>
      </c>
    </row>
    <row r="431" spans="1:16" ht="13.5" thickBot="1" x14ac:dyDescent="0.25">
      <c r="A431" s="32" t="str">
        <f t="shared" si="36"/>
        <v>BAVM 113 </v>
      </c>
      <c r="B431" s="6" t="str">
        <f t="shared" si="37"/>
        <v>I</v>
      </c>
      <c r="C431" s="32">
        <f t="shared" si="38"/>
        <v>50718.385000000002</v>
      </c>
      <c r="D431" s="53" t="str">
        <f t="shared" si="39"/>
        <v>vis</v>
      </c>
      <c r="E431" s="74">
        <f>VLOOKUP(C431,Active!C$21:E$966,3,FALSE)</f>
        <v>-3556.9996568937418</v>
      </c>
      <c r="F431" s="6" t="s">
        <v>263</v>
      </c>
      <c r="G431" s="53" t="str">
        <f t="shared" si="40"/>
        <v>50718.385</v>
      </c>
      <c r="H431" s="32">
        <f t="shared" si="41"/>
        <v>-3557</v>
      </c>
      <c r="I431" s="75" t="s">
        <v>1958</v>
      </c>
      <c r="J431" s="76" t="s">
        <v>1959</v>
      </c>
      <c r="K431" s="75">
        <v>-3557</v>
      </c>
      <c r="L431" s="75" t="s">
        <v>453</v>
      </c>
      <c r="M431" s="76" t="s">
        <v>439</v>
      </c>
      <c r="N431" s="76"/>
      <c r="O431" s="77" t="s">
        <v>1960</v>
      </c>
      <c r="P431" s="78" t="s">
        <v>1961</v>
      </c>
    </row>
    <row r="432" spans="1:16" ht="13.5" thickBot="1" x14ac:dyDescent="0.25">
      <c r="A432" s="32" t="str">
        <f t="shared" si="36"/>
        <v>BAVM 111 </v>
      </c>
      <c r="B432" s="6" t="str">
        <f t="shared" si="37"/>
        <v>I</v>
      </c>
      <c r="C432" s="32">
        <f t="shared" si="38"/>
        <v>50718.388800000001</v>
      </c>
      <c r="D432" s="53" t="str">
        <f t="shared" si="39"/>
        <v>vis</v>
      </c>
      <c r="E432" s="74">
        <f>VLOOKUP(C432,Active!C$21:E$966,3,FALSE)</f>
        <v>-3556.9962222157151</v>
      </c>
      <c r="F432" s="6" t="s">
        <v>263</v>
      </c>
      <c r="G432" s="53" t="str">
        <f t="shared" si="40"/>
        <v>50718.3888</v>
      </c>
      <c r="H432" s="32">
        <f t="shared" si="41"/>
        <v>-3557</v>
      </c>
      <c r="I432" s="75" t="s">
        <v>1965</v>
      </c>
      <c r="J432" s="76" t="s">
        <v>1963</v>
      </c>
      <c r="K432" s="75">
        <v>-3557</v>
      </c>
      <c r="L432" s="75" t="s">
        <v>1966</v>
      </c>
      <c r="M432" s="76" t="s">
        <v>647</v>
      </c>
      <c r="N432" s="76" t="s">
        <v>1967</v>
      </c>
      <c r="O432" s="77" t="s">
        <v>1572</v>
      </c>
      <c r="P432" s="78" t="s">
        <v>1968</v>
      </c>
    </row>
    <row r="433" spans="1:16" ht="13.5" thickBot="1" x14ac:dyDescent="0.25">
      <c r="A433" s="32" t="str">
        <f t="shared" si="36"/>
        <v> AOEB 6 </v>
      </c>
      <c r="B433" s="6" t="str">
        <f t="shared" si="37"/>
        <v>I</v>
      </c>
      <c r="C433" s="32">
        <f t="shared" si="38"/>
        <v>50720.595999999998</v>
      </c>
      <c r="D433" s="53" t="str">
        <f t="shared" si="39"/>
        <v>vis</v>
      </c>
      <c r="E433" s="74">
        <f>VLOOKUP(C433,Active!C$21:E$966,3,FALSE)</f>
        <v>-3555.0012165991152</v>
      </c>
      <c r="F433" s="6" t="s">
        <v>263</v>
      </c>
      <c r="G433" s="53" t="str">
        <f t="shared" si="40"/>
        <v>50720.596</v>
      </c>
      <c r="H433" s="32">
        <f t="shared" si="41"/>
        <v>-3555</v>
      </c>
      <c r="I433" s="75" t="s">
        <v>1969</v>
      </c>
      <c r="J433" s="76" t="s">
        <v>1970</v>
      </c>
      <c r="K433" s="75" t="s">
        <v>1972</v>
      </c>
      <c r="L433" s="75" t="s">
        <v>564</v>
      </c>
      <c r="M433" s="76" t="s">
        <v>439</v>
      </c>
      <c r="N433" s="76"/>
      <c r="O433" s="77" t="s">
        <v>1867</v>
      </c>
      <c r="P433" s="77" t="s">
        <v>1924</v>
      </c>
    </row>
    <row r="434" spans="1:16" ht="13.5" thickBot="1" x14ac:dyDescent="0.25">
      <c r="A434" s="32" t="str">
        <f t="shared" si="36"/>
        <v> AOEB 6 </v>
      </c>
      <c r="B434" s="6" t="str">
        <f t="shared" si="37"/>
        <v>I</v>
      </c>
      <c r="C434" s="32">
        <f t="shared" si="38"/>
        <v>50731.667000000001</v>
      </c>
      <c r="D434" s="53" t="str">
        <f t="shared" si="39"/>
        <v>vis</v>
      </c>
      <c r="E434" s="74">
        <f>VLOOKUP(C434,Active!C$21:E$966,3,FALSE)</f>
        <v>-3544.9945533237378</v>
      </c>
      <c r="F434" s="6" t="s">
        <v>263</v>
      </c>
      <c r="G434" s="53" t="str">
        <f t="shared" si="40"/>
        <v>50731.667</v>
      </c>
      <c r="H434" s="32">
        <f t="shared" si="41"/>
        <v>-3545</v>
      </c>
      <c r="I434" s="75" t="s">
        <v>1973</v>
      </c>
      <c r="J434" s="76" t="s">
        <v>1974</v>
      </c>
      <c r="K434" s="75" t="s">
        <v>1975</v>
      </c>
      <c r="L434" s="75" t="s">
        <v>534</v>
      </c>
      <c r="M434" s="76" t="s">
        <v>439</v>
      </c>
      <c r="N434" s="76"/>
      <c r="O434" s="77" t="s">
        <v>1867</v>
      </c>
      <c r="P434" s="77" t="s">
        <v>1924</v>
      </c>
    </row>
    <row r="435" spans="1:16" ht="13.5" thickBot="1" x14ac:dyDescent="0.25">
      <c r="A435" s="32" t="str">
        <f t="shared" si="36"/>
        <v> AOEB 6 </v>
      </c>
      <c r="B435" s="6" t="str">
        <f t="shared" si="37"/>
        <v>I</v>
      </c>
      <c r="C435" s="32">
        <f t="shared" si="38"/>
        <v>50991.66</v>
      </c>
      <c r="D435" s="53" t="str">
        <f t="shared" si="39"/>
        <v>vis</v>
      </c>
      <c r="E435" s="74">
        <f>VLOOKUP(C435,Active!C$21:E$966,3,FALSE)</f>
        <v>-3309.9965942455747</v>
      </c>
      <c r="F435" s="6" t="s">
        <v>263</v>
      </c>
      <c r="G435" s="53" t="str">
        <f t="shared" si="40"/>
        <v>50991.660</v>
      </c>
      <c r="H435" s="32">
        <f t="shared" si="41"/>
        <v>-3310</v>
      </c>
      <c r="I435" s="75" t="s">
        <v>1976</v>
      </c>
      <c r="J435" s="76" t="s">
        <v>1977</v>
      </c>
      <c r="K435" s="75" t="s">
        <v>1978</v>
      </c>
      <c r="L435" s="75" t="s">
        <v>467</v>
      </c>
      <c r="M435" s="76" t="s">
        <v>439</v>
      </c>
      <c r="N435" s="76"/>
      <c r="O435" s="77" t="s">
        <v>788</v>
      </c>
      <c r="P435" s="77" t="s">
        <v>1924</v>
      </c>
    </row>
    <row r="436" spans="1:16" ht="13.5" thickBot="1" x14ac:dyDescent="0.25">
      <c r="A436" s="32" t="str">
        <f t="shared" si="36"/>
        <v> AOEB 6 </v>
      </c>
      <c r="B436" s="6" t="str">
        <f t="shared" si="37"/>
        <v>I</v>
      </c>
      <c r="C436" s="32">
        <f t="shared" si="38"/>
        <v>51012.684999999998</v>
      </c>
      <c r="D436" s="53" t="str">
        <f t="shared" si="39"/>
        <v>vis</v>
      </c>
      <c r="E436" s="74">
        <f>VLOOKUP(C436,Active!C$21:E$966,3,FALSE)</f>
        <v>-3290.9928822624943</v>
      </c>
      <c r="F436" s="6" t="s">
        <v>263</v>
      </c>
      <c r="G436" s="53" t="str">
        <f t="shared" si="40"/>
        <v>51012.685</v>
      </c>
      <c r="H436" s="32">
        <f t="shared" si="41"/>
        <v>-3291</v>
      </c>
      <c r="I436" s="75" t="s">
        <v>1979</v>
      </c>
      <c r="J436" s="76" t="s">
        <v>1980</v>
      </c>
      <c r="K436" s="75" t="s">
        <v>1981</v>
      </c>
      <c r="L436" s="75" t="s">
        <v>472</v>
      </c>
      <c r="M436" s="76" t="s">
        <v>439</v>
      </c>
      <c r="N436" s="76"/>
      <c r="O436" s="77" t="s">
        <v>1193</v>
      </c>
      <c r="P436" s="77" t="s">
        <v>1924</v>
      </c>
    </row>
    <row r="437" spans="1:16" ht="13.5" thickBot="1" x14ac:dyDescent="0.25">
      <c r="A437" s="32" t="str">
        <f t="shared" si="36"/>
        <v> AOEB 6 </v>
      </c>
      <c r="B437" s="6" t="str">
        <f t="shared" si="37"/>
        <v>I</v>
      </c>
      <c r="C437" s="32">
        <f t="shared" si="38"/>
        <v>51013.788</v>
      </c>
      <c r="D437" s="53" t="str">
        <f t="shared" si="39"/>
        <v>vis</v>
      </c>
      <c r="E437" s="74">
        <f>VLOOKUP(C437,Active!C$21:E$966,3,FALSE)</f>
        <v>-3289.9959217717742</v>
      </c>
      <c r="F437" s="6" t="s">
        <v>263</v>
      </c>
      <c r="G437" s="53" t="str">
        <f t="shared" si="40"/>
        <v>51013.788</v>
      </c>
      <c r="H437" s="32">
        <f t="shared" si="41"/>
        <v>-3290</v>
      </c>
      <c r="I437" s="75" t="s">
        <v>1982</v>
      </c>
      <c r="J437" s="76" t="s">
        <v>1983</v>
      </c>
      <c r="K437" s="75" t="s">
        <v>1984</v>
      </c>
      <c r="L437" s="75" t="s">
        <v>501</v>
      </c>
      <c r="M437" s="76" t="s">
        <v>439</v>
      </c>
      <c r="N437" s="76"/>
      <c r="O437" s="77" t="s">
        <v>1867</v>
      </c>
      <c r="P437" s="77" t="s">
        <v>1924</v>
      </c>
    </row>
    <row r="438" spans="1:16" ht="13.5" thickBot="1" x14ac:dyDescent="0.25">
      <c r="A438" s="32" t="str">
        <f t="shared" si="36"/>
        <v>IBVS 4670 </v>
      </c>
      <c r="B438" s="6" t="str">
        <f t="shared" si="37"/>
        <v>I</v>
      </c>
      <c r="C438" s="32">
        <f t="shared" si="38"/>
        <v>51041.446799999998</v>
      </c>
      <c r="D438" s="53" t="str">
        <f t="shared" si="39"/>
        <v>vis</v>
      </c>
      <c r="E438" s="74">
        <f>VLOOKUP(C438,Active!C$21:E$966,3,FALSE)</f>
        <v>-3264.996165814689</v>
      </c>
      <c r="F438" s="6" t="s">
        <v>263</v>
      </c>
      <c r="G438" s="53" t="str">
        <f t="shared" si="40"/>
        <v>51041.4468</v>
      </c>
      <c r="H438" s="32">
        <f t="shared" si="41"/>
        <v>-3265</v>
      </c>
      <c r="I438" s="75" t="s">
        <v>1991</v>
      </c>
      <c r="J438" s="76" t="s">
        <v>1992</v>
      </c>
      <c r="K438" s="75" t="s">
        <v>1993</v>
      </c>
      <c r="L438" s="75" t="s">
        <v>1966</v>
      </c>
      <c r="M438" s="76" t="s">
        <v>647</v>
      </c>
      <c r="N438" s="76" t="s">
        <v>648</v>
      </c>
      <c r="O438" s="77" t="s">
        <v>1989</v>
      </c>
      <c r="P438" s="78" t="s">
        <v>1990</v>
      </c>
    </row>
    <row r="439" spans="1:16" ht="13.5" thickBot="1" x14ac:dyDescent="0.25">
      <c r="A439" s="32" t="str">
        <f t="shared" si="36"/>
        <v> AOEB 6 </v>
      </c>
      <c r="B439" s="6" t="str">
        <f t="shared" si="37"/>
        <v>I</v>
      </c>
      <c r="C439" s="32">
        <f t="shared" si="38"/>
        <v>51044.767</v>
      </c>
      <c r="D439" s="53" t="str">
        <f t="shared" si="39"/>
        <v>vis</v>
      </c>
      <c r="E439" s="74">
        <f>VLOOKUP(C439,Active!C$21:E$966,3,FALSE)</f>
        <v>-3261.9951610809776</v>
      </c>
      <c r="F439" s="6" t="s">
        <v>263</v>
      </c>
      <c r="G439" s="53" t="str">
        <f t="shared" si="40"/>
        <v>51044.767</v>
      </c>
      <c r="H439" s="32">
        <f t="shared" si="41"/>
        <v>-3262</v>
      </c>
      <c r="I439" s="75" t="s">
        <v>2004</v>
      </c>
      <c r="J439" s="76" t="s">
        <v>2005</v>
      </c>
      <c r="K439" s="75" t="s">
        <v>2006</v>
      </c>
      <c r="L439" s="75" t="s">
        <v>501</v>
      </c>
      <c r="M439" s="76" t="s">
        <v>439</v>
      </c>
      <c r="N439" s="76"/>
      <c r="O439" s="77" t="s">
        <v>788</v>
      </c>
      <c r="P439" s="77" t="s">
        <v>1924</v>
      </c>
    </row>
    <row r="440" spans="1:16" ht="13.5" thickBot="1" x14ac:dyDescent="0.25">
      <c r="A440" s="32" t="str">
        <f t="shared" si="36"/>
        <v> AOEB 6 </v>
      </c>
      <c r="B440" s="6" t="str">
        <f t="shared" si="37"/>
        <v>I</v>
      </c>
      <c r="C440" s="32">
        <f t="shared" si="38"/>
        <v>51053.62</v>
      </c>
      <c r="D440" s="53" t="str">
        <f t="shared" si="39"/>
        <v>vis</v>
      </c>
      <c r="E440" s="74">
        <f>VLOOKUP(C440,Active!C$21:E$966,3,FALSE)</f>
        <v>-3253.9932651387039</v>
      </c>
      <c r="F440" s="6" t="s">
        <v>263</v>
      </c>
      <c r="G440" s="53" t="str">
        <f t="shared" si="40"/>
        <v>51053.620</v>
      </c>
      <c r="H440" s="32">
        <f t="shared" si="41"/>
        <v>-3254</v>
      </c>
      <c r="I440" s="75" t="s">
        <v>2007</v>
      </c>
      <c r="J440" s="76" t="s">
        <v>2008</v>
      </c>
      <c r="K440" s="75" t="s">
        <v>2009</v>
      </c>
      <c r="L440" s="75" t="s">
        <v>464</v>
      </c>
      <c r="M440" s="76" t="s">
        <v>439</v>
      </c>
      <c r="N440" s="76"/>
      <c r="O440" s="77" t="s">
        <v>788</v>
      </c>
      <c r="P440" s="77" t="s">
        <v>1924</v>
      </c>
    </row>
    <row r="441" spans="1:16" ht="13.5" thickBot="1" x14ac:dyDescent="0.25">
      <c r="A441" s="32" t="str">
        <f t="shared" si="36"/>
        <v> AOEB 6 </v>
      </c>
      <c r="B441" s="6" t="str">
        <f t="shared" si="37"/>
        <v>I</v>
      </c>
      <c r="C441" s="32">
        <f t="shared" si="38"/>
        <v>51074.637999999999</v>
      </c>
      <c r="D441" s="53" t="str">
        <f t="shared" si="39"/>
        <v>vis</v>
      </c>
      <c r="E441" s="74">
        <f>VLOOKUP(C441,Active!C$21:E$966,3,FALSE)</f>
        <v>-3234.9958801940938</v>
      </c>
      <c r="F441" s="6" t="s">
        <v>263</v>
      </c>
      <c r="G441" s="53" t="str">
        <f t="shared" si="40"/>
        <v>51074.638</v>
      </c>
      <c r="H441" s="32">
        <f t="shared" si="41"/>
        <v>-3235</v>
      </c>
      <c r="I441" s="75" t="s">
        <v>2010</v>
      </c>
      <c r="J441" s="76" t="s">
        <v>2011</v>
      </c>
      <c r="K441" s="75" t="s">
        <v>2012</v>
      </c>
      <c r="L441" s="75" t="s">
        <v>501</v>
      </c>
      <c r="M441" s="76" t="s">
        <v>439</v>
      </c>
      <c r="N441" s="76"/>
      <c r="O441" s="77" t="s">
        <v>2013</v>
      </c>
      <c r="P441" s="77" t="s">
        <v>1924</v>
      </c>
    </row>
    <row r="442" spans="1:16" ht="13.5" thickBot="1" x14ac:dyDescent="0.25">
      <c r="A442" s="32" t="str">
        <f t="shared" si="36"/>
        <v> AOEB 6 </v>
      </c>
      <c r="B442" s="6" t="str">
        <f t="shared" si="37"/>
        <v>I</v>
      </c>
      <c r="C442" s="32">
        <f t="shared" si="38"/>
        <v>51084.597999999998</v>
      </c>
      <c r="D442" s="53" t="str">
        <f t="shared" si="39"/>
        <v>vis</v>
      </c>
      <c r="E442" s="74">
        <f>VLOOKUP(C442,Active!C$21:E$966,3,FALSE)</f>
        <v>-3225.99340831055</v>
      </c>
      <c r="F442" s="6" t="s">
        <v>263</v>
      </c>
      <c r="G442" s="53" t="str">
        <f t="shared" si="40"/>
        <v>51084.598</v>
      </c>
      <c r="H442" s="32">
        <f t="shared" si="41"/>
        <v>-3226</v>
      </c>
      <c r="I442" s="75" t="s">
        <v>2014</v>
      </c>
      <c r="J442" s="76" t="s">
        <v>2015</v>
      </c>
      <c r="K442" s="75" t="s">
        <v>2016</v>
      </c>
      <c r="L442" s="75" t="s">
        <v>464</v>
      </c>
      <c r="M442" s="76" t="s">
        <v>439</v>
      </c>
      <c r="N442" s="76"/>
      <c r="O442" s="77" t="s">
        <v>1867</v>
      </c>
      <c r="P442" s="77" t="s">
        <v>1924</v>
      </c>
    </row>
    <row r="443" spans="1:16" ht="13.5" thickBot="1" x14ac:dyDescent="0.25">
      <c r="A443" s="32" t="str">
        <f t="shared" si="36"/>
        <v> AOEB 6 </v>
      </c>
      <c r="B443" s="6" t="str">
        <f t="shared" si="37"/>
        <v>I</v>
      </c>
      <c r="C443" s="32">
        <f t="shared" si="38"/>
        <v>51105.616999999998</v>
      </c>
      <c r="D443" s="53" t="str">
        <f t="shared" si="39"/>
        <v>vis</v>
      </c>
      <c r="E443" s="74">
        <f>VLOOKUP(C443,Active!C$21:E$966,3,FALSE)</f>
        <v>-3206.9951195032977</v>
      </c>
      <c r="F443" s="6" t="s">
        <v>263</v>
      </c>
      <c r="G443" s="53" t="str">
        <f t="shared" si="40"/>
        <v>51105.617</v>
      </c>
      <c r="H443" s="32">
        <f t="shared" si="41"/>
        <v>-3207</v>
      </c>
      <c r="I443" s="75" t="s">
        <v>2017</v>
      </c>
      <c r="J443" s="76" t="s">
        <v>2018</v>
      </c>
      <c r="K443" s="75" t="s">
        <v>2019</v>
      </c>
      <c r="L443" s="75" t="s">
        <v>501</v>
      </c>
      <c r="M443" s="76" t="s">
        <v>439</v>
      </c>
      <c r="N443" s="76"/>
      <c r="O443" s="77" t="s">
        <v>1867</v>
      </c>
      <c r="P443" s="77" t="s">
        <v>1924</v>
      </c>
    </row>
    <row r="444" spans="1:16" ht="13.5" thickBot="1" x14ac:dyDescent="0.25">
      <c r="A444" s="32" t="str">
        <f t="shared" si="36"/>
        <v> AOEB 6 </v>
      </c>
      <c r="B444" s="6" t="str">
        <f t="shared" si="37"/>
        <v>I</v>
      </c>
      <c r="C444" s="32">
        <f t="shared" si="38"/>
        <v>51376.677000000003</v>
      </c>
      <c r="D444" s="53" t="str">
        <f t="shared" si="39"/>
        <v>vis</v>
      </c>
      <c r="E444" s="74">
        <f>VLOOKUP(C444,Active!C$21:E$966,3,FALSE)</f>
        <v>-2961.9941126003137</v>
      </c>
      <c r="F444" s="6" t="s">
        <v>263</v>
      </c>
      <c r="G444" s="53" t="str">
        <f t="shared" si="40"/>
        <v>51376.677</v>
      </c>
      <c r="H444" s="32">
        <f t="shared" si="41"/>
        <v>-2962</v>
      </c>
      <c r="I444" s="75" t="s">
        <v>2020</v>
      </c>
      <c r="J444" s="76" t="s">
        <v>2021</v>
      </c>
      <c r="K444" s="75" t="s">
        <v>2022</v>
      </c>
      <c r="L444" s="75" t="s">
        <v>464</v>
      </c>
      <c r="M444" s="76" t="s">
        <v>439</v>
      </c>
      <c r="N444" s="76"/>
      <c r="O444" s="77" t="s">
        <v>1923</v>
      </c>
      <c r="P444" s="77" t="s">
        <v>1924</v>
      </c>
    </row>
    <row r="445" spans="1:16" ht="13.5" thickBot="1" x14ac:dyDescent="0.25">
      <c r="A445" s="32" t="str">
        <f t="shared" si="36"/>
        <v> AOEB 6 </v>
      </c>
      <c r="B445" s="6" t="str">
        <f t="shared" si="37"/>
        <v>I</v>
      </c>
      <c r="C445" s="32">
        <f t="shared" si="38"/>
        <v>51397.696000000004</v>
      </c>
      <c r="D445" s="53" t="str">
        <f t="shared" si="39"/>
        <v>vis</v>
      </c>
      <c r="E445" s="74">
        <f>VLOOKUP(C445,Active!C$21:E$966,3,FALSE)</f>
        <v>-2942.9958237930614</v>
      </c>
      <c r="F445" s="6" t="s">
        <v>263</v>
      </c>
      <c r="G445" s="53" t="str">
        <f t="shared" si="40"/>
        <v>51397.696</v>
      </c>
      <c r="H445" s="32">
        <f t="shared" si="41"/>
        <v>-2943</v>
      </c>
      <c r="I445" s="75" t="s">
        <v>2026</v>
      </c>
      <c r="J445" s="76" t="s">
        <v>2027</v>
      </c>
      <c r="K445" s="75" t="s">
        <v>2028</v>
      </c>
      <c r="L445" s="75" t="s">
        <v>501</v>
      </c>
      <c r="M445" s="76" t="s">
        <v>439</v>
      </c>
      <c r="N445" s="76"/>
      <c r="O445" s="77" t="s">
        <v>733</v>
      </c>
      <c r="P445" s="77" t="s">
        <v>1924</v>
      </c>
    </row>
    <row r="446" spans="1:16" ht="13.5" thickBot="1" x14ac:dyDescent="0.25">
      <c r="A446" s="32" t="str">
        <f t="shared" si="36"/>
        <v> AOEB 6 </v>
      </c>
      <c r="B446" s="6" t="str">
        <f t="shared" si="37"/>
        <v>I</v>
      </c>
      <c r="C446" s="32">
        <f t="shared" si="38"/>
        <v>51407.652000000002</v>
      </c>
      <c r="D446" s="53" t="str">
        <f t="shared" si="39"/>
        <v>vis</v>
      </c>
      <c r="E446" s="74">
        <f>VLOOKUP(C446,Active!C$21:E$966,3,FALSE)</f>
        <v>-2933.9969673600735</v>
      </c>
      <c r="F446" s="6" t="s">
        <v>263</v>
      </c>
      <c r="G446" s="53" t="str">
        <f t="shared" si="40"/>
        <v>51407.652</v>
      </c>
      <c r="H446" s="32">
        <f t="shared" si="41"/>
        <v>-2934</v>
      </c>
      <c r="I446" s="75" t="s">
        <v>2033</v>
      </c>
      <c r="J446" s="76" t="s">
        <v>2034</v>
      </c>
      <c r="K446" s="75" t="s">
        <v>2035</v>
      </c>
      <c r="L446" s="75" t="s">
        <v>516</v>
      </c>
      <c r="M446" s="76" t="s">
        <v>439</v>
      </c>
      <c r="N446" s="76"/>
      <c r="O446" s="77" t="s">
        <v>733</v>
      </c>
      <c r="P446" s="77" t="s">
        <v>1924</v>
      </c>
    </row>
    <row r="447" spans="1:16" ht="13.5" thickBot="1" x14ac:dyDescent="0.25">
      <c r="A447" s="32" t="str">
        <f t="shared" si="36"/>
        <v> AOEB 6 </v>
      </c>
      <c r="B447" s="6" t="str">
        <f t="shared" si="37"/>
        <v>I</v>
      </c>
      <c r="C447" s="32">
        <f t="shared" si="38"/>
        <v>51407.652999999998</v>
      </c>
      <c r="D447" s="53" t="str">
        <f t="shared" si="39"/>
        <v>vis</v>
      </c>
      <c r="E447" s="74">
        <f>VLOOKUP(C447,Active!C$21:E$966,3,FALSE)</f>
        <v>-2933.9960634974377</v>
      </c>
      <c r="F447" s="6" t="s">
        <v>263</v>
      </c>
      <c r="G447" s="53" t="str">
        <f t="shared" si="40"/>
        <v>51407.653</v>
      </c>
      <c r="H447" s="32">
        <f t="shared" si="41"/>
        <v>-2934</v>
      </c>
      <c r="I447" s="75" t="s">
        <v>2036</v>
      </c>
      <c r="J447" s="76" t="s">
        <v>2037</v>
      </c>
      <c r="K447" s="75" t="s">
        <v>2035</v>
      </c>
      <c r="L447" s="75" t="s">
        <v>467</v>
      </c>
      <c r="M447" s="76" t="s">
        <v>439</v>
      </c>
      <c r="N447" s="76"/>
      <c r="O447" s="77" t="s">
        <v>788</v>
      </c>
      <c r="P447" s="77" t="s">
        <v>1924</v>
      </c>
    </row>
    <row r="448" spans="1:16" ht="13.5" thickBot="1" x14ac:dyDescent="0.25">
      <c r="A448" s="32" t="str">
        <f t="shared" si="36"/>
        <v> AOEB 6 </v>
      </c>
      <c r="B448" s="6" t="str">
        <f t="shared" si="37"/>
        <v>I</v>
      </c>
      <c r="C448" s="32">
        <f t="shared" si="38"/>
        <v>51428.673999999999</v>
      </c>
      <c r="D448" s="53" t="str">
        <f t="shared" si="39"/>
        <v>vis</v>
      </c>
      <c r="E448" s="74">
        <f>VLOOKUP(C448,Active!C$21:E$966,3,FALSE)</f>
        <v>-2914.9959669649074</v>
      </c>
      <c r="F448" s="6" t="s">
        <v>263</v>
      </c>
      <c r="G448" s="53" t="str">
        <f t="shared" si="40"/>
        <v>51428.674</v>
      </c>
      <c r="H448" s="32">
        <f t="shared" si="41"/>
        <v>-2915</v>
      </c>
      <c r="I448" s="75" t="s">
        <v>2046</v>
      </c>
      <c r="J448" s="76" t="s">
        <v>2047</v>
      </c>
      <c r="K448" s="75" t="s">
        <v>2048</v>
      </c>
      <c r="L448" s="75" t="s">
        <v>467</v>
      </c>
      <c r="M448" s="76" t="s">
        <v>439</v>
      </c>
      <c r="N448" s="76"/>
      <c r="O448" s="77" t="s">
        <v>1867</v>
      </c>
      <c r="P448" s="77" t="s">
        <v>1924</v>
      </c>
    </row>
    <row r="449" spans="1:16" ht="13.5" thickBot="1" x14ac:dyDescent="0.25">
      <c r="A449" s="32" t="str">
        <f t="shared" si="36"/>
        <v> AOEB 6 </v>
      </c>
      <c r="B449" s="6" t="str">
        <f t="shared" si="37"/>
        <v>I</v>
      </c>
      <c r="C449" s="32">
        <f t="shared" si="38"/>
        <v>51438.631000000001</v>
      </c>
      <c r="D449" s="53" t="str">
        <f t="shared" si="39"/>
        <v>vis</v>
      </c>
      <c r="E449" s="74">
        <f>VLOOKUP(C449,Active!C$21:E$966,3,FALSE)</f>
        <v>-2905.9962066692774</v>
      </c>
      <c r="F449" s="6" t="s">
        <v>263</v>
      </c>
      <c r="G449" s="53" t="str">
        <f t="shared" si="40"/>
        <v>51438.631</v>
      </c>
      <c r="H449" s="32">
        <f t="shared" si="41"/>
        <v>-2906</v>
      </c>
      <c r="I449" s="75" t="s">
        <v>2052</v>
      </c>
      <c r="J449" s="76" t="s">
        <v>2053</v>
      </c>
      <c r="K449" s="75" t="s">
        <v>2054</v>
      </c>
      <c r="L449" s="75" t="s">
        <v>467</v>
      </c>
      <c r="M449" s="76" t="s">
        <v>439</v>
      </c>
      <c r="N449" s="76"/>
      <c r="O449" s="77" t="s">
        <v>788</v>
      </c>
      <c r="P449" s="77" t="s">
        <v>1924</v>
      </c>
    </row>
    <row r="450" spans="1:16" ht="13.5" thickBot="1" x14ac:dyDescent="0.25">
      <c r="A450" s="32" t="str">
        <f t="shared" si="36"/>
        <v> AOEB 6 </v>
      </c>
      <c r="B450" s="6" t="str">
        <f t="shared" si="37"/>
        <v>I</v>
      </c>
      <c r="C450" s="32">
        <f t="shared" si="38"/>
        <v>51438.633999999998</v>
      </c>
      <c r="D450" s="53" t="str">
        <f t="shared" si="39"/>
        <v>vis</v>
      </c>
      <c r="E450" s="74">
        <f>VLOOKUP(C450,Active!C$21:E$966,3,FALSE)</f>
        <v>-2905.9934950813631</v>
      </c>
      <c r="F450" s="6" t="s">
        <v>263</v>
      </c>
      <c r="G450" s="53" t="str">
        <f t="shared" si="40"/>
        <v>51438.634</v>
      </c>
      <c r="H450" s="32">
        <f t="shared" si="41"/>
        <v>-2906</v>
      </c>
      <c r="I450" s="75" t="s">
        <v>2055</v>
      </c>
      <c r="J450" s="76" t="s">
        <v>2056</v>
      </c>
      <c r="K450" s="75" t="s">
        <v>2054</v>
      </c>
      <c r="L450" s="75" t="s">
        <v>464</v>
      </c>
      <c r="M450" s="76" t="s">
        <v>439</v>
      </c>
      <c r="N450" s="76"/>
      <c r="O450" s="77" t="s">
        <v>733</v>
      </c>
      <c r="P450" s="77" t="s">
        <v>1924</v>
      </c>
    </row>
    <row r="451" spans="1:16" ht="13.5" thickBot="1" x14ac:dyDescent="0.25">
      <c r="A451" s="32" t="str">
        <f t="shared" si="36"/>
        <v> AOEB 6 </v>
      </c>
      <c r="B451" s="6" t="str">
        <f t="shared" si="37"/>
        <v>I</v>
      </c>
      <c r="C451" s="32">
        <f t="shared" si="38"/>
        <v>51469.608999999997</v>
      </c>
      <c r="D451" s="53" t="str">
        <f t="shared" si="39"/>
        <v>vis</v>
      </c>
      <c r="E451" s="74">
        <f>VLOOKUP(C451,Active!C$21:E$966,3,FALSE)</f>
        <v>-2877.9963498411234</v>
      </c>
      <c r="F451" s="6" t="s">
        <v>263</v>
      </c>
      <c r="G451" s="53" t="str">
        <f t="shared" si="40"/>
        <v>51469.609</v>
      </c>
      <c r="H451" s="32">
        <f t="shared" si="41"/>
        <v>-2878</v>
      </c>
      <c r="I451" s="75" t="s">
        <v>2057</v>
      </c>
      <c r="J451" s="76" t="s">
        <v>2058</v>
      </c>
      <c r="K451" s="75" t="s">
        <v>2059</v>
      </c>
      <c r="L451" s="75" t="s">
        <v>467</v>
      </c>
      <c r="M451" s="76" t="s">
        <v>439</v>
      </c>
      <c r="N451" s="76"/>
      <c r="O451" s="77" t="s">
        <v>1867</v>
      </c>
      <c r="P451" s="77" t="s">
        <v>1924</v>
      </c>
    </row>
    <row r="452" spans="1:16" ht="13.5" thickBot="1" x14ac:dyDescent="0.25">
      <c r="A452" s="32" t="str">
        <f t="shared" si="36"/>
        <v> AOEB 6 </v>
      </c>
      <c r="B452" s="6" t="str">
        <f t="shared" si="37"/>
        <v>I</v>
      </c>
      <c r="C452" s="32">
        <f t="shared" si="38"/>
        <v>51510.542000000001</v>
      </c>
      <c r="D452" s="53" t="str">
        <f t="shared" si="39"/>
        <v>vis</v>
      </c>
      <c r="E452" s="74">
        <f>VLOOKUP(C452,Active!C$21:E$966,3,FALSE)</f>
        <v>-2840.9985404426106</v>
      </c>
      <c r="F452" s="6" t="s">
        <v>263</v>
      </c>
      <c r="G452" s="53" t="str">
        <f t="shared" si="40"/>
        <v>51510.542</v>
      </c>
      <c r="H452" s="32">
        <f t="shared" si="41"/>
        <v>-2841</v>
      </c>
      <c r="I452" s="75" t="s">
        <v>2060</v>
      </c>
      <c r="J452" s="76" t="s">
        <v>2061</v>
      </c>
      <c r="K452" s="75" t="s">
        <v>2062</v>
      </c>
      <c r="L452" s="75" t="s">
        <v>570</v>
      </c>
      <c r="M452" s="76" t="s">
        <v>439</v>
      </c>
      <c r="N452" s="76"/>
      <c r="O452" s="77" t="s">
        <v>788</v>
      </c>
      <c r="P452" s="77" t="s">
        <v>1924</v>
      </c>
    </row>
    <row r="453" spans="1:16" ht="13.5" thickBot="1" x14ac:dyDescent="0.25">
      <c r="A453" s="32" t="str">
        <f t="shared" si="36"/>
        <v> AOEB 6 </v>
      </c>
      <c r="B453" s="6" t="str">
        <f t="shared" si="37"/>
        <v>I</v>
      </c>
      <c r="C453" s="32">
        <f t="shared" si="38"/>
        <v>51510.544000000002</v>
      </c>
      <c r="D453" s="53" t="str">
        <f t="shared" si="39"/>
        <v>vis</v>
      </c>
      <c r="E453" s="74">
        <f>VLOOKUP(C453,Active!C$21:E$966,3,FALSE)</f>
        <v>-2840.9967327173326</v>
      </c>
      <c r="F453" s="6" t="s">
        <v>263</v>
      </c>
      <c r="G453" s="53" t="str">
        <f t="shared" si="40"/>
        <v>51510.544</v>
      </c>
      <c r="H453" s="32">
        <f t="shared" si="41"/>
        <v>-2841</v>
      </c>
      <c r="I453" s="75" t="s">
        <v>2063</v>
      </c>
      <c r="J453" s="76" t="s">
        <v>2064</v>
      </c>
      <c r="K453" s="75" t="s">
        <v>2062</v>
      </c>
      <c r="L453" s="75" t="s">
        <v>467</v>
      </c>
      <c r="M453" s="76" t="s">
        <v>439</v>
      </c>
      <c r="N453" s="76"/>
      <c r="O453" s="77" t="s">
        <v>1867</v>
      </c>
      <c r="P453" s="77" t="s">
        <v>1924</v>
      </c>
    </row>
    <row r="454" spans="1:16" ht="13.5" thickBot="1" x14ac:dyDescent="0.25">
      <c r="A454" s="32" t="str">
        <f t="shared" si="36"/>
        <v>IBVS 5463 </v>
      </c>
      <c r="B454" s="6" t="str">
        <f t="shared" si="37"/>
        <v>I</v>
      </c>
      <c r="C454" s="32">
        <f t="shared" si="38"/>
        <v>52486.353600000002</v>
      </c>
      <c r="D454" s="53" t="str">
        <f t="shared" si="39"/>
        <v>vis</v>
      </c>
      <c r="E454" s="74">
        <f>VLOOKUP(C454,Active!C$21:E$966,3,FALSE)</f>
        <v>-1958.9988925874941</v>
      </c>
      <c r="F454" s="6" t="s">
        <v>263</v>
      </c>
      <c r="G454" s="53" t="str">
        <f t="shared" si="40"/>
        <v>52486.3536</v>
      </c>
      <c r="H454" s="32">
        <f t="shared" si="41"/>
        <v>-1959</v>
      </c>
      <c r="I454" s="75" t="s">
        <v>2130</v>
      </c>
      <c r="J454" s="76" t="s">
        <v>2131</v>
      </c>
      <c r="K454" s="75" t="s">
        <v>2132</v>
      </c>
      <c r="L454" s="75" t="s">
        <v>2096</v>
      </c>
      <c r="M454" s="76" t="s">
        <v>647</v>
      </c>
      <c r="N454" s="76" t="s">
        <v>648</v>
      </c>
      <c r="O454" s="77" t="s">
        <v>1989</v>
      </c>
      <c r="P454" s="78" t="s">
        <v>2133</v>
      </c>
    </row>
    <row r="455" spans="1:16" ht="13.5" thickBot="1" x14ac:dyDescent="0.25">
      <c r="A455" s="32" t="str">
        <f t="shared" si="36"/>
        <v>OEJV 0074 </v>
      </c>
      <c r="B455" s="6" t="str">
        <f t="shared" si="37"/>
        <v>I</v>
      </c>
      <c r="C455" s="32">
        <f t="shared" si="38"/>
        <v>52507.374179999999</v>
      </c>
      <c r="D455" s="53" t="str">
        <f t="shared" si="39"/>
        <v>vis</v>
      </c>
      <c r="E455" s="74">
        <f>VLOOKUP(C455,Active!C$21:E$966,3,FALSE)</f>
        <v>-1939.9991756772756</v>
      </c>
      <c r="F455" s="6" t="s">
        <v>263</v>
      </c>
      <c r="G455" s="53" t="str">
        <f t="shared" si="40"/>
        <v>52507.37418</v>
      </c>
      <c r="H455" s="32">
        <f t="shared" si="41"/>
        <v>-1940</v>
      </c>
      <c r="I455" s="75" t="s">
        <v>2144</v>
      </c>
      <c r="J455" s="76" t="s">
        <v>2145</v>
      </c>
      <c r="K455" s="75" t="s">
        <v>2146</v>
      </c>
      <c r="L455" s="75" t="s">
        <v>2147</v>
      </c>
      <c r="M455" s="76" t="s">
        <v>1885</v>
      </c>
      <c r="N455" s="76" t="s">
        <v>1910</v>
      </c>
      <c r="O455" s="77" t="s">
        <v>2148</v>
      </c>
      <c r="P455" s="78" t="s">
        <v>2068</v>
      </c>
    </row>
    <row r="456" spans="1:16" ht="13.5" thickBot="1" x14ac:dyDescent="0.25">
      <c r="A456" s="32" t="str">
        <f t="shared" si="36"/>
        <v>BAVM 172 </v>
      </c>
      <c r="B456" s="6" t="str">
        <f t="shared" si="37"/>
        <v>I</v>
      </c>
      <c r="C456" s="32">
        <f t="shared" si="38"/>
        <v>52913.409500000002</v>
      </c>
      <c r="D456" s="53" t="str">
        <f t="shared" si="39"/>
        <v>vis</v>
      </c>
      <c r="E456" s="74">
        <f>VLOOKUP(C456,Active!C$21:E$966,3,FALSE)</f>
        <v>-1572.9990198513544</v>
      </c>
      <c r="F456" s="6" t="s">
        <v>263</v>
      </c>
      <c r="G456" s="53" t="str">
        <f t="shared" si="40"/>
        <v>52913.4095</v>
      </c>
      <c r="H456" s="32">
        <f t="shared" si="41"/>
        <v>-1573</v>
      </c>
      <c r="I456" s="75" t="s">
        <v>2181</v>
      </c>
      <c r="J456" s="76" t="s">
        <v>2182</v>
      </c>
      <c r="K456" s="75" t="s">
        <v>2183</v>
      </c>
      <c r="L456" s="75" t="s">
        <v>2110</v>
      </c>
      <c r="M456" s="76" t="s">
        <v>647</v>
      </c>
      <c r="N456" s="76" t="s">
        <v>263</v>
      </c>
      <c r="O456" s="77" t="s">
        <v>1572</v>
      </c>
      <c r="P456" s="78" t="s">
        <v>2184</v>
      </c>
    </row>
    <row r="457" spans="1:16" ht="13.5" thickBot="1" x14ac:dyDescent="0.25">
      <c r="A457" s="32" t="str">
        <f t="shared" si="36"/>
        <v>BAVM 174 </v>
      </c>
      <c r="B457" s="6" t="str">
        <f t="shared" si="37"/>
        <v>I</v>
      </c>
      <c r="C457" s="32">
        <f t="shared" si="38"/>
        <v>53163.453000000001</v>
      </c>
      <c r="D457" s="53" t="str">
        <f t="shared" si="39"/>
        <v>vis</v>
      </c>
      <c r="E457" s="74">
        <f>VLOOKUP(C457,Active!C$21:E$966,3,FALSE)</f>
        <v>-1346.9940420990295</v>
      </c>
      <c r="F457" s="6" t="s">
        <v>263</v>
      </c>
      <c r="G457" s="53" t="str">
        <f t="shared" si="40"/>
        <v>53163.453</v>
      </c>
      <c r="H457" s="32">
        <f t="shared" si="41"/>
        <v>-1347</v>
      </c>
      <c r="I457" s="75" t="s">
        <v>2185</v>
      </c>
      <c r="J457" s="76" t="s">
        <v>2186</v>
      </c>
      <c r="K457" s="75" t="s">
        <v>2187</v>
      </c>
      <c r="L457" s="75" t="s">
        <v>464</v>
      </c>
      <c r="M457" s="76" t="s">
        <v>439</v>
      </c>
      <c r="N457" s="76"/>
      <c r="O457" s="77" t="s">
        <v>1960</v>
      </c>
      <c r="P457" s="78" t="s">
        <v>2188</v>
      </c>
    </row>
    <row r="458" spans="1:16" ht="13.5" thickBot="1" x14ac:dyDescent="0.25">
      <c r="A458" s="32" t="str">
        <f t="shared" si="36"/>
        <v>BAVM 173 </v>
      </c>
      <c r="B458" s="6" t="str">
        <f t="shared" si="37"/>
        <v>I</v>
      </c>
      <c r="C458" s="32">
        <f t="shared" si="38"/>
        <v>53266.338499999998</v>
      </c>
      <c r="D458" s="53" t="str">
        <f t="shared" si="39"/>
        <v>vis</v>
      </c>
      <c r="E458" s="74">
        <f>VLOOKUP(C458,Active!C$21:E$966,3,FALSE)</f>
        <v>-1253.9996825634444</v>
      </c>
      <c r="F458" s="6" t="s">
        <v>263</v>
      </c>
      <c r="G458" s="53" t="str">
        <f t="shared" si="40"/>
        <v>53266.3385</v>
      </c>
      <c r="H458" s="32">
        <f t="shared" si="41"/>
        <v>-1254</v>
      </c>
      <c r="I458" s="75" t="s">
        <v>2199</v>
      </c>
      <c r="J458" s="76" t="s">
        <v>2200</v>
      </c>
      <c r="K458" s="75" t="s">
        <v>2201</v>
      </c>
      <c r="L458" s="75" t="s">
        <v>2202</v>
      </c>
      <c r="M458" s="76" t="s">
        <v>647</v>
      </c>
      <c r="N458" s="76" t="s">
        <v>1910</v>
      </c>
      <c r="O458" s="77" t="s">
        <v>2203</v>
      </c>
      <c r="P458" s="78" t="s">
        <v>2204</v>
      </c>
    </row>
    <row r="459" spans="1:16" ht="13.5" thickBot="1" x14ac:dyDescent="0.25">
      <c r="A459" s="32" t="str">
        <f t="shared" ref="A459:A522" si="42">P459</f>
        <v>IBVS 5636 </v>
      </c>
      <c r="B459" s="6" t="str">
        <f t="shared" ref="B459:B522" si="43">IF(H459=INT(H459),"I","II")</f>
        <v>I</v>
      </c>
      <c r="C459" s="32">
        <f t="shared" ref="C459:C522" si="44">1*G459</f>
        <v>53530.7595</v>
      </c>
      <c r="D459" s="53" t="str">
        <f t="shared" ref="D459:D522" si="45">VLOOKUP(F459,I$1:J$5,2,FALSE)</f>
        <v>vis</v>
      </c>
      <c r="E459" s="74">
        <f>VLOOKUP(C459,Active!C$21:E$966,3,FALSE)</f>
        <v>-1014.9994197201871</v>
      </c>
      <c r="F459" s="6" t="s">
        <v>263</v>
      </c>
      <c r="G459" s="53" t="str">
        <f t="shared" ref="G459:G522" si="46">MID(I459,3,LEN(I459)-3)</f>
        <v>53530.7595</v>
      </c>
      <c r="H459" s="32">
        <f t="shared" ref="H459:H522" si="47">1*K459</f>
        <v>-1015</v>
      </c>
      <c r="I459" s="75" t="s">
        <v>2212</v>
      </c>
      <c r="J459" s="76" t="s">
        <v>2213</v>
      </c>
      <c r="K459" s="75" t="s">
        <v>2214</v>
      </c>
      <c r="L459" s="75" t="s">
        <v>2215</v>
      </c>
      <c r="M459" s="76" t="s">
        <v>647</v>
      </c>
      <c r="N459" s="76" t="s">
        <v>648</v>
      </c>
      <c r="O459" s="77" t="s">
        <v>2216</v>
      </c>
      <c r="P459" s="78" t="s">
        <v>2217</v>
      </c>
    </row>
    <row r="460" spans="1:16" ht="13.5" thickBot="1" x14ac:dyDescent="0.25">
      <c r="A460" s="32" t="str">
        <f t="shared" si="42"/>
        <v>IBVS 5636 </v>
      </c>
      <c r="B460" s="6" t="str">
        <f t="shared" si="43"/>
        <v>I</v>
      </c>
      <c r="C460" s="32">
        <f t="shared" si="44"/>
        <v>53531.865899999997</v>
      </c>
      <c r="D460" s="53" t="str">
        <f t="shared" si="45"/>
        <v>vis</v>
      </c>
      <c r="E460" s="74">
        <f>VLOOKUP(C460,Active!C$21:E$966,3,FALSE)</f>
        <v>-1013.9993860964997</v>
      </c>
      <c r="F460" s="6" t="s">
        <v>263</v>
      </c>
      <c r="G460" s="53" t="str">
        <f t="shared" si="46"/>
        <v>53531.8659</v>
      </c>
      <c r="H460" s="32">
        <f t="shared" si="47"/>
        <v>-1014</v>
      </c>
      <c r="I460" s="75" t="s">
        <v>2218</v>
      </c>
      <c r="J460" s="76" t="s">
        <v>2219</v>
      </c>
      <c r="K460" s="75" t="s">
        <v>2220</v>
      </c>
      <c r="L460" s="75" t="s">
        <v>2221</v>
      </c>
      <c r="M460" s="76" t="s">
        <v>647</v>
      </c>
      <c r="N460" s="76" t="s">
        <v>648</v>
      </c>
      <c r="O460" s="77" t="s">
        <v>2216</v>
      </c>
      <c r="P460" s="78" t="s">
        <v>2217</v>
      </c>
    </row>
    <row r="461" spans="1:16" ht="13.5" thickBot="1" x14ac:dyDescent="0.25">
      <c r="A461" s="32" t="str">
        <f t="shared" si="42"/>
        <v>IBVS 5636 </v>
      </c>
      <c r="B461" s="6" t="str">
        <f t="shared" si="43"/>
        <v>I</v>
      </c>
      <c r="C461" s="32">
        <f t="shared" si="44"/>
        <v>53540.716999999997</v>
      </c>
      <c r="D461" s="53" t="str">
        <f t="shared" si="45"/>
        <v>vis</v>
      </c>
      <c r="E461" s="74">
        <f>VLOOKUP(C461,Active!C$21:E$966,3,FALSE)</f>
        <v>-1005.9992074932425</v>
      </c>
      <c r="F461" s="6" t="s">
        <v>263</v>
      </c>
      <c r="G461" s="53" t="str">
        <f t="shared" si="46"/>
        <v>53540.7170</v>
      </c>
      <c r="H461" s="32">
        <f t="shared" si="47"/>
        <v>-1006</v>
      </c>
      <c r="I461" s="75" t="s">
        <v>2222</v>
      </c>
      <c r="J461" s="76" t="s">
        <v>2223</v>
      </c>
      <c r="K461" s="75" t="s">
        <v>2224</v>
      </c>
      <c r="L461" s="75" t="s">
        <v>2114</v>
      </c>
      <c r="M461" s="76" t="s">
        <v>647</v>
      </c>
      <c r="N461" s="76" t="s">
        <v>648</v>
      </c>
      <c r="O461" s="77" t="s">
        <v>2216</v>
      </c>
      <c r="P461" s="78" t="s">
        <v>2217</v>
      </c>
    </row>
    <row r="462" spans="1:16" ht="13.5" thickBot="1" x14ac:dyDescent="0.25">
      <c r="A462" s="32" t="str">
        <f t="shared" si="42"/>
        <v>BAVM 178 </v>
      </c>
      <c r="B462" s="6" t="str">
        <f t="shared" si="43"/>
        <v>I</v>
      </c>
      <c r="C462" s="32">
        <f t="shared" si="44"/>
        <v>53548.461199999998</v>
      </c>
      <c r="D462" s="53" t="str">
        <f t="shared" si="45"/>
        <v>vis</v>
      </c>
      <c r="E462" s="74">
        <f>VLOOKUP(C462,Active!C$21:E$966,3,FALSE)</f>
        <v>-998.99951444499368</v>
      </c>
      <c r="F462" s="6" t="s">
        <v>263</v>
      </c>
      <c r="G462" s="53" t="str">
        <f t="shared" si="46"/>
        <v>53548.4612</v>
      </c>
      <c r="H462" s="32">
        <f t="shared" si="47"/>
        <v>-999</v>
      </c>
      <c r="I462" s="75" t="s">
        <v>2225</v>
      </c>
      <c r="J462" s="76" t="s">
        <v>2226</v>
      </c>
      <c r="K462" s="75" t="s">
        <v>2227</v>
      </c>
      <c r="L462" s="75" t="s">
        <v>2195</v>
      </c>
      <c r="M462" s="76" t="s">
        <v>1885</v>
      </c>
      <c r="N462" s="76" t="s">
        <v>1967</v>
      </c>
      <c r="O462" s="77" t="s">
        <v>2228</v>
      </c>
      <c r="P462" s="78" t="s">
        <v>2229</v>
      </c>
    </row>
    <row r="463" spans="1:16" ht="13.5" thickBot="1" x14ac:dyDescent="0.25">
      <c r="A463" s="32" t="str">
        <f t="shared" si="42"/>
        <v>IBVS 5636 </v>
      </c>
      <c r="B463" s="6" t="str">
        <f t="shared" si="43"/>
        <v>I</v>
      </c>
      <c r="C463" s="32">
        <f t="shared" si="44"/>
        <v>53552.889199999998</v>
      </c>
      <c r="D463" s="53" t="str">
        <f t="shared" si="45"/>
        <v>vis</v>
      </c>
      <c r="E463" s="74">
        <f>VLOOKUP(C463,Active!C$21:E$966,3,FALSE)</f>
        <v>-994.99721067989969</v>
      </c>
      <c r="F463" s="6" t="s">
        <v>263</v>
      </c>
      <c r="G463" s="53" t="str">
        <f t="shared" si="46"/>
        <v>53552.8892</v>
      </c>
      <c r="H463" s="32">
        <f t="shared" si="47"/>
        <v>-995</v>
      </c>
      <c r="I463" s="75" t="s">
        <v>2230</v>
      </c>
      <c r="J463" s="76" t="s">
        <v>2231</v>
      </c>
      <c r="K463" s="75" t="s">
        <v>2232</v>
      </c>
      <c r="L463" s="75" t="s">
        <v>2233</v>
      </c>
      <c r="M463" s="76" t="s">
        <v>647</v>
      </c>
      <c r="N463" s="76" t="s">
        <v>648</v>
      </c>
      <c r="O463" s="77" t="s">
        <v>2216</v>
      </c>
      <c r="P463" s="78" t="s">
        <v>2217</v>
      </c>
    </row>
    <row r="464" spans="1:16" ht="13.5" thickBot="1" x14ac:dyDescent="0.25">
      <c r="A464" s="32" t="str">
        <f t="shared" si="42"/>
        <v>OEJV 0074 </v>
      </c>
      <c r="B464" s="6" t="str">
        <f t="shared" si="43"/>
        <v>I</v>
      </c>
      <c r="C464" s="32">
        <f t="shared" si="44"/>
        <v>53558.417800000003</v>
      </c>
      <c r="D464" s="53" t="str">
        <f t="shared" si="45"/>
        <v>vis</v>
      </c>
      <c r="E464" s="74">
        <f>VLOOKUP(C464,Active!C$21:E$966,3,FALSE)</f>
        <v>-990.00011569441654</v>
      </c>
      <c r="F464" s="6" t="s">
        <v>263</v>
      </c>
      <c r="G464" s="53" t="str">
        <f t="shared" si="46"/>
        <v>53558.41780</v>
      </c>
      <c r="H464" s="32">
        <f t="shared" si="47"/>
        <v>-990</v>
      </c>
      <c r="I464" s="75" t="s">
        <v>2234</v>
      </c>
      <c r="J464" s="76" t="s">
        <v>2235</v>
      </c>
      <c r="K464" s="75" t="s">
        <v>2236</v>
      </c>
      <c r="L464" s="75" t="s">
        <v>2237</v>
      </c>
      <c r="M464" s="76" t="s">
        <v>1885</v>
      </c>
      <c r="N464" s="76" t="s">
        <v>2238</v>
      </c>
      <c r="O464" s="77" t="s">
        <v>2148</v>
      </c>
      <c r="P464" s="78" t="s">
        <v>2068</v>
      </c>
    </row>
    <row r="465" spans="1:16" ht="13.5" thickBot="1" x14ac:dyDescent="0.25">
      <c r="A465" s="32" t="str">
        <f t="shared" si="42"/>
        <v>OEJV 0074 </v>
      </c>
      <c r="B465" s="6" t="str">
        <f t="shared" si="43"/>
        <v>I</v>
      </c>
      <c r="C465" s="32">
        <f t="shared" si="44"/>
        <v>53569.466</v>
      </c>
      <c r="D465" s="53" t="str">
        <f t="shared" si="45"/>
        <v>vis</v>
      </c>
      <c r="E465" s="74">
        <f>VLOOKUP(C465,Active!C$21:E$966,3,FALSE)</f>
        <v>-980.01406048721196</v>
      </c>
      <c r="F465" s="6" t="s">
        <v>263</v>
      </c>
      <c r="G465" s="53" t="str">
        <f t="shared" si="46"/>
        <v>53569.466</v>
      </c>
      <c r="H465" s="32">
        <f t="shared" si="47"/>
        <v>-980</v>
      </c>
      <c r="I465" s="75" t="s">
        <v>1</v>
      </c>
      <c r="J465" s="76" t="s">
        <v>2</v>
      </c>
      <c r="K465" s="75" t="s">
        <v>3</v>
      </c>
      <c r="L465" s="75" t="s">
        <v>1239</v>
      </c>
      <c r="M465" s="76" t="s">
        <v>439</v>
      </c>
      <c r="N465" s="76"/>
      <c r="O465" s="77" t="s">
        <v>2092</v>
      </c>
      <c r="P465" s="78" t="s">
        <v>2068</v>
      </c>
    </row>
    <row r="466" spans="1:16" ht="13.5" thickBot="1" x14ac:dyDescent="0.25">
      <c r="A466" s="32" t="str">
        <f t="shared" si="42"/>
        <v>IBVS 5672 </v>
      </c>
      <c r="B466" s="6" t="str">
        <f t="shared" si="43"/>
        <v>I</v>
      </c>
      <c r="C466" s="32">
        <f t="shared" si="44"/>
        <v>53572.801599999999</v>
      </c>
      <c r="D466" s="53" t="str">
        <f t="shared" si="45"/>
        <v>vis</v>
      </c>
      <c r="E466" s="74">
        <f>VLOOKUP(C466,Active!C$21:E$966,3,FALSE)</f>
        <v>-976.99913626886473</v>
      </c>
      <c r="F466" s="6" t="s">
        <v>263</v>
      </c>
      <c r="G466" s="53" t="str">
        <f t="shared" si="46"/>
        <v>53572.8016</v>
      </c>
      <c r="H466" s="32">
        <f t="shared" si="47"/>
        <v>-977</v>
      </c>
      <c r="I466" s="75" t="s">
        <v>4</v>
      </c>
      <c r="J466" s="76" t="s">
        <v>5</v>
      </c>
      <c r="K466" s="75" t="s">
        <v>6</v>
      </c>
      <c r="L466" s="75" t="s">
        <v>7</v>
      </c>
      <c r="M466" s="76" t="s">
        <v>647</v>
      </c>
      <c r="N466" s="76" t="s">
        <v>648</v>
      </c>
      <c r="O466" s="77" t="s">
        <v>2164</v>
      </c>
      <c r="P466" s="78" t="s">
        <v>8</v>
      </c>
    </row>
    <row r="467" spans="1:16" ht="13.5" thickBot="1" x14ac:dyDescent="0.25">
      <c r="A467" s="32" t="str">
        <f t="shared" si="42"/>
        <v>OEJV 0074 </v>
      </c>
      <c r="B467" s="6" t="str">
        <f t="shared" si="43"/>
        <v>I</v>
      </c>
      <c r="C467" s="32">
        <f t="shared" si="44"/>
        <v>53922.412880000003</v>
      </c>
      <c r="D467" s="53" t="str">
        <f t="shared" si="45"/>
        <v>vis</v>
      </c>
      <c r="E467" s="74">
        <f>VLOOKUP(C467,Active!C$21:E$966,3,FALSE)</f>
        <v>-660.99856213531234</v>
      </c>
      <c r="F467" s="6" t="s">
        <v>263</v>
      </c>
      <c r="G467" s="53" t="str">
        <f t="shared" si="46"/>
        <v>53922.41288</v>
      </c>
      <c r="H467" s="32">
        <f t="shared" si="47"/>
        <v>-661</v>
      </c>
      <c r="I467" s="75" t="s">
        <v>19</v>
      </c>
      <c r="J467" s="76" t="s">
        <v>20</v>
      </c>
      <c r="K467" s="75" t="s">
        <v>21</v>
      </c>
      <c r="L467" s="75" t="s">
        <v>22</v>
      </c>
      <c r="M467" s="76" t="s">
        <v>1885</v>
      </c>
      <c r="N467" s="76" t="s">
        <v>2238</v>
      </c>
      <c r="O467" s="77" t="s">
        <v>2148</v>
      </c>
      <c r="P467" s="78" t="s">
        <v>2068</v>
      </c>
    </row>
    <row r="468" spans="1:16" ht="13.5" thickBot="1" x14ac:dyDescent="0.25">
      <c r="A468" s="32" t="str">
        <f t="shared" si="42"/>
        <v>BAVM 186 </v>
      </c>
      <c r="B468" s="6" t="str">
        <f t="shared" si="43"/>
        <v>I</v>
      </c>
      <c r="C468" s="32">
        <f t="shared" si="44"/>
        <v>53954.497300000003</v>
      </c>
      <c r="D468" s="53" t="str">
        <f t="shared" si="45"/>
        <v>vis</v>
      </c>
      <c r="E468" s="74">
        <f>VLOOKUP(C468,Active!C$21:E$966,3,FALSE)</f>
        <v>-631.99865360621209</v>
      </c>
      <c r="F468" s="6" t="s">
        <v>263</v>
      </c>
      <c r="G468" s="53" t="str">
        <f t="shared" si="46"/>
        <v>53954.4973</v>
      </c>
      <c r="H468" s="32">
        <f t="shared" si="47"/>
        <v>-632</v>
      </c>
      <c r="I468" s="75" t="s">
        <v>23</v>
      </c>
      <c r="J468" s="76" t="s">
        <v>24</v>
      </c>
      <c r="K468" s="75" t="s">
        <v>25</v>
      </c>
      <c r="L468" s="75" t="s">
        <v>2169</v>
      </c>
      <c r="M468" s="76" t="s">
        <v>1885</v>
      </c>
      <c r="N468" s="76" t="s">
        <v>1910</v>
      </c>
      <c r="O468" s="77" t="s">
        <v>26</v>
      </c>
      <c r="P468" s="78" t="s">
        <v>27</v>
      </c>
    </row>
    <row r="469" spans="1:16" ht="13.5" thickBot="1" x14ac:dyDescent="0.25">
      <c r="A469" s="32" t="str">
        <f t="shared" si="42"/>
        <v>BAVM 186 </v>
      </c>
      <c r="B469" s="6" t="str">
        <f t="shared" si="43"/>
        <v>I</v>
      </c>
      <c r="C469" s="32">
        <f t="shared" si="44"/>
        <v>54307.426599999999</v>
      </c>
      <c r="D469" s="53" t="str">
        <f t="shared" si="45"/>
        <v>vis</v>
      </c>
      <c r="E469" s="74">
        <f>VLOOKUP(C469,Active!C$21:E$966,3,FALSE)</f>
        <v>-312.99904515951073</v>
      </c>
      <c r="F469" s="6" t="s">
        <v>263</v>
      </c>
      <c r="G469" s="53" t="str">
        <f t="shared" si="46"/>
        <v>54307.4266</v>
      </c>
      <c r="H469" s="32">
        <f t="shared" si="47"/>
        <v>-313</v>
      </c>
      <c r="I469" s="75" t="s">
        <v>45</v>
      </c>
      <c r="J469" s="76" t="s">
        <v>46</v>
      </c>
      <c r="K469" s="75" t="s">
        <v>47</v>
      </c>
      <c r="L469" s="75" t="s">
        <v>2110</v>
      </c>
      <c r="M469" s="76" t="s">
        <v>1885</v>
      </c>
      <c r="N469" s="76" t="s">
        <v>263</v>
      </c>
      <c r="O469" s="77" t="s">
        <v>1572</v>
      </c>
      <c r="P469" s="78" t="s">
        <v>27</v>
      </c>
    </row>
    <row r="470" spans="1:16" ht="26.25" thickBot="1" x14ac:dyDescent="0.25">
      <c r="A470" s="32" t="str">
        <f t="shared" si="42"/>
        <v>JAAVSO 36(2);186 </v>
      </c>
      <c r="B470" s="6" t="str">
        <f t="shared" si="43"/>
        <v>I</v>
      </c>
      <c r="C470" s="32">
        <f t="shared" si="44"/>
        <v>54653.718500000003</v>
      </c>
      <c r="D470" s="53" t="str">
        <f t="shared" si="45"/>
        <v>vis</v>
      </c>
      <c r="E470" s="74">
        <f>VLOOKUP(C470,Active!C$21:E$966,3,FALSE)</f>
        <v>1.2654076953896255E-3</v>
      </c>
      <c r="F470" s="6" t="s">
        <v>263</v>
      </c>
      <c r="G470" s="53" t="str">
        <f t="shared" si="46"/>
        <v>54653.7185</v>
      </c>
      <c r="H470" s="32">
        <f t="shared" si="47"/>
        <v>0</v>
      </c>
      <c r="I470" s="75" t="s">
        <v>61</v>
      </c>
      <c r="J470" s="76" t="s">
        <v>62</v>
      </c>
      <c r="K470" s="75" t="s">
        <v>63</v>
      </c>
      <c r="L470" s="75" t="s">
        <v>2082</v>
      </c>
      <c r="M470" s="76" t="s">
        <v>1885</v>
      </c>
      <c r="N470" s="76" t="s">
        <v>1910</v>
      </c>
      <c r="O470" s="77" t="s">
        <v>1193</v>
      </c>
      <c r="P470" s="78" t="s">
        <v>64</v>
      </c>
    </row>
    <row r="471" spans="1:16" ht="13.5" thickBot="1" x14ac:dyDescent="0.25">
      <c r="A471" s="32" t="str">
        <f t="shared" si="42"/>
        <v> JAAVSO 37;44 </v>
      </c>
      <c r="B471" s="6" t="str">
        <f t="shared" si="43"/>
        <v>I</v>
      </c>
      <c r="C471" s="32">
        <f t="shared" si="44"/>
        <v>54725.631999999998</v>
      </c>
      <c r="D471" s="53" t="str">
        <f t="shared" si="45"/>
        <v>vis</v>
      </c>
      <c r="E471" s="74">
        <f>VLOOKUP(C471,Active!C$21:E$966,3,FALSE)</f>
        <v>65.00119129095458</v>
      </c>
      <c r="F471" s="6" t="s">
        <v>263</v>
      </c>
      <c r="G471" s="53" t="str">
        <f t="shared" si="46"/>
        <v>54725.632</v>
      </c>
      <c r="H471" s="32">
        <f t="shared" si="47"/>
        <v>65</v>
      </c>
      <c r="I471" s="75" t="s">
        <v>65</v>
      </c>
      <c r="J471" s="76" t="s">
        <v>66</v>
      </c>
      <c r="K471" s="75" t="s">
        <v>67</v>
      </c>
      <c r="L471" s="75" t="s">
        <v>479</v>
      </c>
      <c r="M471" s="76" t="s">
        <v>1885</v>
      </c>
      <c r="N471" s="76" t="s">
        <v>2083</v>
      </c>
      <c r="O471" s="77" t="s">
        <v>68</v>
      </c>
      <c r="P471" s="77" t="s">
        <v>69</v>
      </c>
    </row>
    <row r="472" spans="1:16" ht="13.5" thickBot="1" x14ac:dyDescent="0.25">
      <c r="A472" s="32" t="str">
        <f t="shared" si="42"/>
        <v> JAAVSO 38;85 </v>
      </c>
      <c r="B472" s="6" t="str">
        <f t="shared" si="43"/>
        <v>I</v>
      </c>
      <c r="C472" s="32">
        <f t="shared" si="44"/>
        <v>55058.647299999997</v>
      </c>
      <c r="D472" s="53" t="str">
        <f t="shared" si="45"/>
        <v>vis</v>
      </c>
      <c r="E472" s="74">
        <f>VLOOKUP(C472,Active!C$21:E$966,3,FALSE)</f>
        <v>366.00127914640223</v>
      </c>
      <c r="F472" s="6" t="s">
        <v>263</v>
      </c>
      <c r="G472" s="53" t="str">
        <f t="shared" si="46"/>
        <v>55058.6473</v>
      </c>
      <c r="H472" s="32">
        <f t="shared" si="47"/>
        <v>366</v>
      </c>
      <c r="I472" s="75" t="s">
        <v>70</v>
      </c>
      <c r="J472" s="76" t="s">
        <v>71</v>
      </c>
      <c r="K472" s="75" t="s">
        <v>72</v>
      </c>
      <c r="L472" s="75" t="s">
        <v>2082</v>
      </c>
      <c r="M472" s="76" t="s">
        <v>1885</v>
      </c>
      <c r="N472" s="76" t="s">
        <v>2083</v>
      </c>
      <c r="O472" s="77" t="s">
        <v>1193</v>
      </c>
      <c r="P472" s="77" t="s">
        <v>73</v>
      </c>
    </row>
    <row r="473" spans="1:16" ht="13.5" thickBot="1" x14ac:dyDescent="0.25">
      <c r="A473" s="32" t="str">
        <f t="shared" si="42"/>
        <v>IBVS 5920 </v>
      </c>
      <c r="B473" s="6" t="str">
        <f t="shared" si="43"/>
        <v>I</v>
      </c>
      <c r="C473" s="32">
        <f t="shared" si="44"/>
        <v>55100.690900000001</v>
      </c>
      <c r="D473" s="53" t="str">
        <f t="shared" si="45"/>
        <v>vis</v>
      </c>
      <c r="E473" s="74">
        <f>VLOOKUP(C473,Active!C$21:E$966,3,FALSE)</f>
        <v>404.00291839168824</v>
      </c>
      <c r="F473" s="6" t="s">
        <v>263</v>
      </c>
      <c r="G473" s="53" t="str">
        <f t="shared" si="46"/>
        <v>55100.6909</v>
      </c>
      <c r="H473" s="32">
        <f t="shared" si="47"/>
        <v>404</v>
      </c>
      <c r="I473" s="75" t="s">
        <v>74</v>
      </c>
      <c r="J473" s="76" t="s">
        <v>75</v>
      </c>
      <c r="K473" s="75" t="s">
        <v>76</v>
      </c>
      <c r="L473" s="75" t="s">
        <v>2141</v>
      </c>
      <c r="M473" s="76" t="s">
        <v>1885</v>
      </c>
      <c r="N473" s="76" t="s">
        <v>263</v>
      </c>
      <c r="O473" s="77" t="s">
        <v>823</v>
      </c>
      <c r="P473" s="78" t="s">
        <v>77</v>
      </c>
    </row>
    <row r="474" spans="1:16" ht="13.5" thickBot="1" x14ac:dyDescent="0.25">
      <c r="A474" s="32" t="str">
        <f t="shared" si="42"/>
        <v> JAAVSO 39;94 </v>
      </c>
      <c r="B474" s="6" t="str">
        <f t="shared" si="43"/>
        <v>I</v>
      </c>
      <c r="C474" s="32">
        <f t="shared" si="44"/>
        <v>55381.705099999999</v>
      </c>
      <c r="D474" s="53" t="str">
        <f t="shared" si="45"/>
        <v>vis</v>
      </c>
      <c r="E474" s="74">
        <f>VLOOKUP(C474,Active!C$21:E$966,3,FALSE)</f>
        <v>658.00115477490522</v>
      </c>
      <c r="F474" s="6" t="s">
        <v>263</v>
      </c>
      <c r="G474" s="53" t="str">
        <f t="shared" si="46"/>
        <v>55381.7051</v>
      </c>
      <c r="H474" s="32">
        <f t="shared" si="47"/>
        <v>658</v>
      </c>
      <c r="I474" s="75" t="s">
        <v>78</v>
      </c>
      <c r="J474" s="76" t="s">
        <v>79</v>
      </c>
      <c r="K474" s="75" t="s">
        <v>80</v>
      </c>
      <c r="L474" s="75" t="s">
        <v>2118</v>
      </c>
      <c r="M474" s="76" t="s">
        <v>1885</v>
      </c>
      <c r="N474" s="76" t="s">
        <v>2083</v>
      </c>
      <c r="O474" s="77" t="s">
        <v>1193</v>
      </c>
      <c r="P474" s="77" t="s">
        <v>81</v>
      </c>
    </row>
    <row r="475" spans="1:16" ht="13.5" thickBot="1" x14ac:dyDescent="0.25">
      <c r="A475" s="32" t="str">
        <f t="shared" si="42"/>
        <v>BAVM 215 </v>
      </c>
      <c r="B475" s="6" t="str">
        <f t="shared" si="43"/>
        <v>I</v>
      </c>
      <c r="C475" s="32">
        <f t="shared" si="44"/>
        <v>55389.449800000002</v>
      </c>
      <c r="D475" s="53" t="str">
        <f t="shared" si="45"/>
        <v>vis</v>
      </c>
      <c r="E475" s="74">
        <f>VLOOKUP(C475,Active!C$21:E$966,3,FALSE)</f>
        <v>665.0012997544751</v>
      </c>
      <c r="F475" s="6" t="s">
        <v>263</v>
      </c>
      <c r="G475" s="53" t="str">
        <f t="shared" si="46"/>
        <v>55389.4498</v>
      </c>
      <c r="H475" s="32">
        <f t="shared" si="47"/>
        <v>665</v>
      </c>
      <c r="I475" s="75" t="s">
        <v>82</v>
      </c>
      <c r="J475" s="76" t="s">
        <v>83</v>
      </c>
      <c r="K475" s="75" t="s">
        <v>84</v>
      </c>
      <c r="L475" s="75" t="s">
        <v>2082</v>
      </c>
      <c r="M475" s="76" t="s">
        <v>1885</v>
      </c>
      <c r="N475" s="76" t="s">
        <v>1967</v>
      </c>
      <c r="O475" s="77" t="s">
        <v>85</v>
      </c>
      <c r="P475" s="78" t="s">
        <v>86</v>
      </c>
    </row>
    <row r="476" spans="1:16" ht="13.5" thickBot="1" x14ac:dyDescent="0.25">
      <c r="A476" s="32" t="str">
        <f t="shared" si="42"/>
        <v>BAVM 214 </v>
      </c>
      <c r="B476" s="6" t="str">
        <f t="shared" si="43"/>
        <v>I</v>
      </c>
      <c r="C476" s="32">
        <f t="shared" si="44"/>
        <v>55430.3848</v>
      </c>
      <c r="D476" s="53" t="str">
        <f t="shared" si="45"/>
        <v>vis</v>
      </c>
      <c r="E476" s="74">
        <f>VLOOKUP(C476,Active!C$21:E$966,3,FALSE)</f>
        <v>702.0009168782592</v>
      </c>
      <c r="F476" s="6" t="s">
        <v>263</v>
      </c>
      <c r="G476" s="53" t="str">
        <f t="shared" si="46"/>
        <v>55430.3848</v>
      </c>
      <c r="H476" s="32">
        <f t="shared" si="47"/>
        <v>702</v>
      </c>
      <c r="I476" s="75" t="s">
        <v>87</v>
      </c>
      <c r="J476" s="76" t="s">
        <v>88</v>
      </c>
      <c r="K476" s="75" t="s">
        <v>89</v>
      </c>
      <c r="L476" s="75" t="s">
        <v>7</v>
      </c>
      <c r="M476" s="76" t="s">
        <v>1885</v>
      </c>
      <c r="N476" s="76" t="s">
        <v>1967</v>
      </c>
      <c r="O476" s="77" t="s">
        <v>2203</v>
      </c>
      <c r="P476" s="78" t="s">
        <v>90</v>
      </c>
    </row>
    <row r="477" spans="1:16" ht="13.5" thickBot="1" x14ac:dyDescent="0.25">
      <c r="A477" s="32" t="str">
        <f t="shared" si="42"/>
        <v>IBVS 6114 </v>
      </c>
      <c r="B477" s="6" t="str">
        <f t="shared" si="43"/>
        <v>I</v>
      </c>
      <c r="C477" s="32">
        <f t="shared" si="44"/>
        <v>56076.501360000002</v>
      </c>
      <c r="D477" s="53" t="str">
        <f t="shared" si="45"/>
        <v>vis</v>
      </c>
      <c r="E477" s="74">
        <f>VLOOKUP(C477,Active!C$21:E$966,3,FALSE)</f>
        <v>1286.0015358433964</v>
      </c>
      <c r="F477" s="6" t="s">
        <v>263</v>
      </c>
      <c r="G477" s="53" t="str">
        <f t="shared" si="46"/>
        <v>56076.50136</v>
      </c>
      <c r="H477" s="32">
        <f t="shared" si="47"/>
        <v>1286</v>
      </c>
      <c r="I477" s="75" t="s">
        <v>96</v>
      </c>
      <c r="J477" s="76" t="s">
        <v>97</v>
      </c>
      <c r="K477" s="75" t="s">
        <v>98</v>
      </c>
      <c r="L477" s="75" t="s">
        <v>99</v>
      </c>
      <c r="M477" s="76" t="s">
        <v>1885</v>
      </c>
      <c r="N477" s="76" t="s">
        <v>2238</v>
      </c>
      <c r="O477" s="77" t="s">
        <v>100</v>
      </c>
      <c r="P477" s="78" t="s">
        <v>101</v>
      </c>
    </row>
    <row r="478" spans="1:16" ht="13.5" thickBot="1" x14ac:dyDescent="0.25">
      <c r="A478" s="32" t="str">
        <f t="shared" si="42"/>
        <v>OEJV 0160 </v>
      </c>
      <c r="B478" s="6" t="str">
        <f t="shared" si="43"/>
        <v>I</v>
      </c>
      <c r="C478" s="32">
        <f t="shared" si="44"/>
        <v>56117.436880000001</v>
      </c>
      <c r="D478" s="53" t="str">
        <f t="shared" si="45"/>
        <v>vis</v>
      </c>
      <c r="E478" s="74">
        <f>VLOOKUP(C478,Active!C$21:E$966,3,FALSE)</f>
        <v>1323.0016229757539</v>
      </c>
      <c r="F478" s="6" t="s">
        <v>263</v>
      </c>
      <c r="G478" s="53" t="str">
        <f t="shared" si="46"/>
        <v>56117.43688</v>
      </c>
      <c r="H478" s="32">
        <f t="shared" si="47"/>
        <v>1323</v>
      </c>
      <c r="I478" s="75" t="s">
        <v>102</v>
      </c>
      <c r="J478" s="76" t="s">
        <v>103</v>
      </c>
      <c r="K478" s="75" t="s">
        <v>104</v>
      </c>
      <c r="L478" s="75" t="s">
        <v>105</v>
      </c>
      <c r="M478" s="76" t="s">
        <v>1885</v>
      </c>
      <c r="N478" s="76" t="s">
        <v>420</v>
      </c>
      <c r="O478" s="77" t="s">
        <v>106</v>
      </c>
      <c r="P478" s="78" t="s">
        <v>107</v>
      </c>
    </row>
    <row r="479" spans="1:16" ht="13.5" thickBot="1" x14ac:dyDescent="0.25">
      <c r="A479" s="32" t="str">
        <f t="shared" si="42"/>
        <v>BAVM 228 </v>
      </c>
      <c r="B479" s="6" t="str">
        <f t="shared" si="43"/>
        <v>I</v>
      </c>
      <c r="C479" s="32">
        <f t="shared" si="44"/>
        <v>56158.371800000001</v>
      </c>
      <c r="D479" s="53" t="str">
        <f t="shared" si="45"/>
        <v>vis</v>
      </c>
      <c r="E479" s="74">
        <f>VLOOKUP(C479,Active!C$21:E$966,3,FALSE)</f>
        <v>1360.0011677905286</v>
      </c>
      <c r="F479" s="6" t="s">
        <v>263</v>
      </c>
      <c r="G479" s="53" t="str">
        <f t="shared" si="46"/>
        <v>56158.3718</v>
      </c>
      <c r="H479" s="32">
        <f t="shared" si="47"/>
        <v>1360</v>
      </c>
      <c r="I479" s="75" t="s">
        <v>108</v>
      </c>
      <c r="J479" s="76" t="s">
        <v>109</v>
      </c>
      <c r="K479" s="75" t="s">
        <v>110</v>
      </c>
      <c r="L479" s="75" t="s">
        <v>2118</v>
      </c>
      <c r="M479" s="76" t="s">
        <v>1885</v>
      </c>
      <c r="N479" s="76" t="s">
        <v>1910</v>
      </c>
      <c r="O479" s="77" t="s">
        <v>2203</v>
      </c>
      <c r="P479" s="78" t="s">
        <v>111</v>
      </c>
    </row>
    <row r="480" spans="1:16" ht="13.5" thickBot="1" x14ac:dyDescent="0.25">
      <c r="A480" s="32" t="str">
        <f t="shared" si="42"/>
        <v>IBVS 6114 </v>
      </c>
      <c r="B480" s="6" t="str">
        <f t="shared" si="43"/>
        <v>II</v>
      </c>
      <c r="C480" s="32">
        <f t="shared" si="44"/>
        <v>56486.40148</v>
      </c>
      <c r="D480" s="53" t="str">
        <f t="shared" si="45"/>
        <v>vis</v>
      </c>
      <c r="E480" s="74">
        <f>VLOOKUP(C480,Active!C$21:E$966,3,FALSE)</f>
        <v>1656.4949399961736</v>
      </c>
      <c r="F480" s="6" t="s">
        <v>263</v>
      </c>
      <c r="G480" s="53" t="str">
        <f t="shared" si="46"/>
        <v>56486.40148</v>
      </c>
      <c r="H480" s="32">
        <f t="shared" si="47"/>
        <v>1656.5</v>
      </c>
      <c r="I480" s="75" t="s">
        <v>116</v>
      </c>
      <c r="J480" s="76" t="s">
        <v>117</v>
      </c>
      <c r="K480" s="75" t="s">
        <v>118</v>
      </c>
      <c r="L480" s="75" t="s">
        <v>119</v>
      </c>
      <c r="M480" s="76" t="s">
        <v>1885</v>
      </c>
      <c r="N480" s="76" t="s">
        <v>420</v>
      </c>
      <c r="O480" s="77" t="s">
        <v>100</v>
      </c>
      <c r="P480" s="78" t="s">
        <v>101</v>
      </c>
    </row>
    <row r="481" spans="1:16" ht="13.5" thickBot="1" x14ac:dyDescent="0.25">
      <c r="A481" s="32" t="str">
        <f t="shared" si="42"/>
        <v>OEJV 0160 </v>
      </c>
      <c r="B481" s="6" t="str">
        <f t="shared" si="43"/>
        <v>I</v>
      </c>
      <c r="C481" s="32">
        <f t="shared" si="44"/>
        <v>56492.49293</v>
      </c>
      <c r="D481" s="53" t="str">
        <f t="shared" si="45"/>
        <v>vis</v>
      </c>
      <c r="E481" s="74">
        <f>VLOOKUP(C481,Active!C$21:E$966,3,FALSE)</f>
        <v>1662.0007740679625</v>
      </c>
      <c r="F481" s="6" t="s">
        <v>263</v>
      </c>
      <c r="G481" s="53" t="str">
        <f t="shared" si="46"/>
        <v>56492.49293</v>
      </c>
      <c r="H481" s="32">
        <f t="shared" si="47"/>
        <v>1662</v>
      </c>
      <c r="I481" s="75" t="s">
        <v>120</v>
      </c>
      <c r="J481" s="76" t="s">
        <v>121</v>
      </c>
      <c r="K481" s="75" t="s">
        <v>122</v>
      </c>
      <c r="L481" s="75" t="s">
        <v>123</v>
      </c>
      <c r="M481" s="76" t="s">
        <v>1885</v>
      </c>
      <c r="N481" s="76" t="s">
        <v>420</v>
      </c>
      <c r="O481" s="77" t="s">
        <v>124</v>
      </c>
      <c r="P481" s="78" t="s">
        <v>107</v>
      </c>
    </row>
    <row r="482" spans="1:16" ht="13.5" thickBot="1" x14ac:dyDescent="0.25">
      <c r="A482" s="32" t="str">
        <f t="shared" si="42"/>
        <v> JAAVSO 41;328 </v>
      </c>
      <c r="B482" s="6" t="str">
        <f t="shared" si="43"/>
        <v>I</v>
      </c>
      <c r="C482" s="32">
        <f t="shared" si="44"/>
        <v>56505.769200000002</v>
      </c>
      <c r="D482" s="53" t="str">
        <f t="shared" si="45"/>
        <v>vis</v>
      </c>
      <c r="E482" s="74">
        <f>VLOOKUP(C482,Active!C$21:E$966,3,FALSE)</f>
        <v>1674.0006985050479</v>
      </c>
      <c r="F482" s="6" t="s">
        <v>263</v>
      </c>
      <c r="G482" s="53" t="str">
        <f t="shared" si="46"/>
        <v>56505.7692</v>
      </c>
      <c r="H482" s="32">
        <f t="shared" si="47"/>
        <v>1674</v>
      </c>
      <c r="I482" s="75" t="s">
        <v>125</v>
      </c>
      <c r="J482" s="76" t="s">
        <v>126</v>
      </c>
      <c r="K482" s="75" t="s">
        <v>127</v>
      </c>
      <c r="L482" s="75" t="s">
        <v>1944</v>
      </c>
      <c r="M482" s="76" t="s">
        <v>1885</v>
      </c>
      <c r="N482" s="76" t="s">
        <v>263</v>
      </c>
      <c r="O482" s="77" t="s">
        <v>1193</v>
      </c>
      <c r="P482" s="77" t="s">
        <v>128</v>
      </c>
    </row>
    <row r="483" spans="1:16" ht="13.5" thickBot="1" x14ac:dyDescent="0.25">
      <c r="A483" s="32" t="str">
        <f t="shared" si="42"/>
        <v>IBVS 6114 </v>
      </c>
      <c r="B483" s="6" t="str">
        <f t="shared" si="43"/>
        <v>I</v>
      </c>
      <c r="C483" s="32">
        <f t="shared" si="44"/>
        <v>56835.464789999998</v>
      </c>
      <c r="D483" s="53" t="str">
        <f t="shared" si="45"/>
        <v>vis</v>
      </c>
      <c r="E483" s="74">
        <f>VLOOKUP(C483,Active!C$21:E$966,3,FALSE)</f>
        <v>1972.0002245194762</v>
      </c>
      <c r="F483" s="6" t="s">
        <v>263</v>
      </c>
      <c r="G483" s="53" t="str">
        <f t="shared" si="46"/>
        <v>56835.46479</v>
      </c>
      <c r="H483" s="32">
        <f t="shared" si="47"/>
        <v>1972</v>
      </c>
      <c r="I483" s="75" t="s">
        <v>129</v>
      </c>
      <c r="J483" s="76" t="s">
        <v>130</v>
      </c>
      <c r="K483" s="75" t="s">
        <v>131</v>
      </c>
      <c r="L483" s="75" t="s">
        <v>132</v>
      </c>
      <c r="M483" s="76" t="s">
        <v>1885</v>
      </c>
      <c r="N483" s="76" t="s">
        <v>420</v>
      </c>
      <c r="O483" s="77" t="s">
        <v>100</v>
      </c>
      <c r="P483" s="78" t="s">
        <v>101</v>
      </c>
    </row>
    <row r="484" spans="1:16" ht="13.5" thickBot="1" x14ac:dyDescent="0.25">
      <c r="A484" s="32" t="str">
        <f t="shared" si="42"/>
        <v>BAVM 238 </v>
      </c>
      <c r="B484" s="6" t="str">
        <f t="shared" si="43"/>
        <v>II</v>
      </c>
      <c r="C484" s="32">
        <f t="shared" si="44"/>
        <v>56871.4303</v>
      </c>
      <c r="D484" s="53" t="str">
        <f t="shared" si="45"/>
        <v>vis</v>
      </c>
      <c r="E484" s="74">
        <f>VLOOKUP(C484,Active!C$21:E$966,3,FALSE)</f>
        <v>2004.5081052978264</v>
      </c>
      <c r="F484" s="6" t="s">
        <v>263</v>
      </c>
      <c r="G484" s="53" t="str">
        <f t="shared" si="46"/>
        <v>56871.4303</v>
      </c>
      <c r="H484" s="32">
        <f t="shared" si="47"/>
        <v>2004.5</v>
      </c>
      <c r="I484" s="75" t="s">
        <v>137</v>
      </c>
      <c r="J484" s="76" t="s">
        <v>138</v>
      </c>
      <c r="K484" s="75" t="s">
        <v>139</v>
      </c>
      <c r="L484" s="75" t="s">
        <v>140</v>
      </c>
      <c r="M484" s="76" t="s">
        <v>1885</v>
      </c>
      <c r="N484" s="76" t="s">
        <v>1967</v>
      </c>
      <c r="O484" s="77" t="s">
        <v>85</v>
      </c>
      <c r="P484" s="78" t="s">
        <v>141</v>
      </c>
    </row>
    <row r="485" spans="1:16" ht="13.5" thickBot="1" x14ac:dyDescent="0.25">
      <c r="A485" s="32" t="str">
        <f t="shared" si="42"/>
        <v>BAVM 238 </v>
      </c>
      <c r="B485" s="6" t="str">
        <f t="shared" si="43"/>
        <v>I</v>
      </c>
      <c r="C485" s="32">
        <f t="shared" si="44"/>
        <v>56876.3995</v>
      </c>
      <c r="D485" s="53" t="str">
        <f t="shared" si="45"/>
        <v>vis</v>
      </c>
      <c r="E485" s="74">
        <f>VLOOKUP(C485,Active!C$21:E$966,3,FALSE)</f>
        <v>2008.9995795230982</v>
      </c>
      <c r="F485" s="6" t="s">
        <v>263</v>
      </c>
      <c r="G485" s="53" t="str">
        <f t="shared" si="46"/>
        <v>56876.3995</v>
      </c>
      <c r="H485" s="32">
        <f t="shared" si="47"/>
        <v>2009</v>
      </c>
      <c r="I485" s="75" t="s">
        <v>142</v>
      </c>
      <c r="J485" s="76" t="s">
        <v>143</v>
      </c>
      <c r="K485" s="75" t="s">
        <v>144</v>
      </c>
      <c r="L485" s="75" t="s">
        <v>145</v>
      </c>
      <c r="M485" s="76" t="s">
        <v>1885</v>
      </c>
      <c r="N485" s="76" t="s">
        <v>1967</v>
      </c>
      <c r="O485" s="77" t="s">
        <v>85</v>
      </c>
      <c r="P485" s="78" t="s">
        <v>141</v>
      </c>
    </row>
    <row r="486" spans="1:16" ht="13.5" thickBot="1" x14ac:dyDescent="0.25">
      <c r="A486" s="32" t="str">
        <f t="shared" si="42"/>
        <v>BAVM 238 </v>
      </c>
      <c r="B486" s="6" t="str">
        <f t="shared" si="43"/>
        <v>I</v>
      </c>
      <c r="C486" s="32">
        <f t="shared" si="44"/>
        <v>56877.507100000003</v>
      </c>
      <c r="D486" s="53" t="str">
        <f t="shared" si="45"/>
        <v>vis</v>
      </c>
      <c r="E486" s="74">
        <f>VLOOKUP(C486,Active!C$21:E$966,3,FALSE)</f>
        <v>2010.0006977819578</v>
      </c>
      <c r="F486" s="6" t="s">
        <v>263</v>
      </c>
      <c r="G486" s="53" t="str">
        <f t="shared" si="46"/>
        <v>56877.5071</v>
      </c>
      <c r="H486" s="32">
        <f t="shared" si="47"/>
        <v>2010</v>
      </c>
      <c r="I486" s="75" t="s">
        <v>146</v>
      </c>
      <c r="J486" s="76" t="s">
        <v>147</v>
      </c>
      <c r="K486" s="75" t="s">
        <v>148</v>
      </c>
      <c r="L486" s="75" t="s">
        <v>1944</v>
      </c>
      <c r="M486" s="76" t="s">
        <v>1885</v>
      </c>
      <c r="N486" s="76" t="s">
        <v>1967</v>
      </c>
      <c r="O486" s="77" t="s">
        <v>85</v>
      </c>
      <c r="P486" s="78" t="s">
        <v>141</v>
      </c>
    </row>
    <row r="487" spans="1:16" ht="13.5" thickBot="1" x14ac:dyDescent="0.25">
      <c r="A487" s="32" t="str">
        <f t="shared" si="42"/>
        <v>IBVS 6114 </v>
      </c>
      <c r="B487" s="6" t="str">
        <f t="shared" si="43"/>
        <v>II</v>
      </c>
      <c r="C487" s="32">
        <f t="shared" si="44"/>
        <v>56892.44137</v>
      </c>
      <c r="D487" s="53" t="str">
        <f t="shared" si="45"/>
        <v>vis</v>
      </c>
      <c r="E487" s="74">
        <f>VLOOKUP(C487,Active!C$21:E$966,3,FALSE)</f>
        <v>2023.4992264743523</v>
      </c>
      <c r="F487" s="6" t="s">
        <v>263</v>
      </c>
      <c r="G487" s="53" t="str">
        <f t="shared" si="46"/>
        <v>56892.44137</v>
      </c>
      <c r="H487" s="32">
        <f t="shared" si="47"/>
        <v>2023.5</v>
      </c>
      <c r="I487" s="75" t="s">
        <v>149</v>
      </c>
      <c r="J487" s="76" t="s">
        <v>150</v>
      </c>
      <c r="K487" s="75" t="s">
        <v>151</v>
      </c>
      <c r="L487" s="75" t="s">
        <v>152</v>
      </c>
      <c r="M487" s="76" t="s">
        <v>1885</v>
      </c>
      <c r="N487" s="76" t="s">
        <v>2238</v>
      </c>
      <c r="O487" s="77" t="s">
        <v>100</v>
      </c>
      <c r="P487" s="78" t="s">
        <v>101</v>
      </c>
    </row>
    <row r="488" spans="1:16" ht="13.5" thickBot="1" x14ac:dyDescent="0.25">
      <c r="A488" s="32" t="str">
        <f t="shared" si="42"/>
        <v> HA 113.71 </v>
      </c>
      <c r="B488" s="6" t="str">
        <f t="shared" si="43"/>
        <v>I</v>
      </c>
      <c r="C488" s="32">
        <f t="shared" si="44"/>
        <v>26912.744999999999</v>
      </c>
      <c r="D488" s="53" t="str">
        <f t="shared" si="45"/>
        <v>vis</v>
      </c>
      <c r="E488" s="74">
        <f>VLOOKUP(C488,Active!C$21:E$966,3,FALSE)</f>
        <v>-25074.028248238283</v>
      </c>
      <c r="F488" s="6" t="s">
        <v>263</v>
      </c>
      <c r="G488" s="53" t="str">
        <f t="shared" si="46"/>
        <v>26912.745</v>
      </c>
      <c r="H488" s="32">
        <f t="shared" si="47"/>
        <v>-25074</v>
      </c>
      <c r="I488" s="75" t="s">
        <v>431</v>
      </c>
      <c r="J488" s="76" t="s">
        <v>432</v>
      </c>
      <c r="K488" s="75">
        <v>-25074</v>
      </c>
      <c r="L488" s="75" t="s">
        <v>433</v>
      </c>
      <c r="M488" s="76" t="s">
        <v>428</v>
      </c>
      <c r="N488" s="76"/>
      <c r="O488" s="77" t="s">
        <v>434</v>
      </c>
      <c r="P488" s="77" t="s">
        <v>435</v>
      </c>
    </row>
    <row r="489" spans="1:16" ht="13.5" thickBot="1" x14ac:dyDescent="0.25">
      <c r="A489" s="32" t="str">
        <f t="shared" si="42"/>
        <v> AJ 62.374 </v>
      </c>
      <c r="B489" s="6" t="str">
        <f t="shared" si="43"/>
        <v>I</v>
      </c>
      <c r="C489" s="32">
        <f t="shared" si="44"/>
        <v>31675.663</v>
      </c>
      <c r="D489" s="53" t="str">
        <f t="shared" si="45"/>
        <v>vis</v>
      </c>
      <c r="E489" s="74">
        <f>VLOOKUP(C489,Active!C$21:E$966,3,FALSE)</f>
        <v>-20769.004615845723</v>
      </c>
      <c r="F489" s="6" t="s">
        <v>263</v>
      </c>
      <c r="G489" s="53" t="str">
        <f t="shared" si="46"/>
        <v>31675.663</v>
      </c>
      <c r="H489" s="32">
        <f t="shared" si="47"/>
        <v>-20769</v>
      </c>
      <c r="I489" s="75" t="s">
        <v>442</v>
      </c>
      <c r="J489" s="76" t="s">
        <v>443</v>
      </c>
      <c r="K489" s="75">
        <v>-20769</v>
      </c>
      <c r="L489" s="75" t="s">
        <v>438</v>
      </c>
      <c r="M489" s="76" t="s">
        <v>428</v>
      </c>
      <c r="N489" s="76"/>
      <c r="O489" s="77" t="s">
        <v>444</v>
      </c>
      <c r="P489" s="77" t="s">
        <v>445</v>
      </c>
    </row>
    <row r="490" spans="1:16" ht="13.5" thickBot="1" x14ac:dyDescent="0.25">
      <c r="A490" s="32" t="str">
        <f t="shared" si="42"/>
        <v> AJ 62.374 </v>
      </c>
      <c r="B490" s="6" t="str">
        <f t="shared" si="43"/>
        <v>I</v>
      </c>
      <c r="C490" s="32">
        <f t="shared" si="44"/>
        <v>32039.659</v>
      </c>
      <c r="D490" s="53" t="str">
        <f t="shared" si="45"/>
        <v>vis</v>
      </c>
      <c r="E490" s="74">
        <f>VLOOKUP(C490,Active!C$21:E$966,3,FALSE)</f>
        <v>-20440.002230732993</v>
      </c>
      <c r="F490" s="6" t="s">
        <v>263</v>
      </c>
      <c r="G490" s="53" t="str">
        <f t="shared" si="46"/>
        <v>32039.659</v>
      </c>
      <c r="H490" s="32">
        <f t="shared" si="47"/>
        <v>-20440</v>
      </c>
      <c r="I490" s="75" t="s">
        <v>446</v>
      </c>
      <c r="J490" s="76" t="s">
        <v>447</v>
      </c>
      <c r="K490" s="75">
        <v>-20440</v>
      </c>
      <c r="L490" s="75" t="s">
        <v>448</v>
      </c>
      <c r="M490" s="76" t="s">
        <v>428</v>
      </c>
      <c r="N490" s="76"/>
      <c r="O490" s="77" t="s">
        <v>444</v>
      </c>
      <c r="P490" s="77" t="s">
        <v>445</v>
      </c>
    </row>
    <row r="491" spans="1:16" ht="13.5" thickBot="1" x14ac:dyDescent="0.25">
      <c r="A491" s="32" t="str">
        <f t="shared" si="42"/>
        <v> AJ 62.374 </v>
      </c>
      <c r="B491" s="6" t="str">
        <f t="shared" si="43"/>
        <v>I</v>
      </c>
      <c r="C491" s="32">
        <f t="shared" si="44"/>
        <v>32122.635999999999</v>
      </c>
      <c r="D491" s="53" t="str">
        <f t="shared" si="45"/>
        <v>vis</v>
      </c>
      <c r="E491" s="74">
        <f>VLOOKUP(C491,Active!C$21:E$966,3,FALSE)</f>
        <v>-20365.002420544148</v>
      </c>
      <c r="F491" s="6" t="s">
        <v>263</v>
      </c>
      <c r="G491" s="53" t="str">
        <f t="shared" si="46"/>
        <v>32122.636</v>
      </c>
      <c r="H491" s="32">
        <f t="shared" si="47"/>
        <v>-20365</v>
      </c>
      <c r="I491" s="75" t="s">
        <v>449</v>
      </c>
      <c r="J491" s="76" t="s">
        <v>450</v>
      </c>
      <c r="K491" s="75">
        <v>-20365</v>
      </c>
      <c r="L491" s="75" t="s">
        <v>427</v>
      </c>
      <c r="M491" s="76" t="s">
        <v>428</v>
      </c>
      <c r="N491" s="76"/>
      <c r="O491" s="77" t="s">
        <v>444</v>
      </c>
      <c r="P491" s="77" t="s">
        <v>445</v>
      </c>
    </row>
    <row r="492" spans="1:16" ht="13.5" thickBot="1" x14ac:dyDescent="0.25">
      <c r="A492" s="32" t="str">
        <f t="shared" si="42"/>
        <v> AAC 4.113 </v>
      </c>
      <c r="B492" s="6" t="str">
        <f t="shared" si="43"/>
        <v>I</v>
      </c>
      <c r="C492" s="32">
        <f t="shared" si="44"/>
        <v>32443.484</v>
      </c>
      <c r="D492" s="53" t="str">
        <f t="shared" si="45"/>
        <v>vis</v>
      </c>
      <c r="E492" s="74">
        <f>VLOOKUP(C492,Active!C$21:E$966,3,FALSE)</f>
        <v>-20074.999900575109</v>
      </c>
      <c r="F492" s="6" t="s">
        <v>263</v>
      </c>
      <c r="G492" s="53" t="str">
        <f t="shared" si="46"/>
        <v>32443.484</v>
      </c>
      <c r="H492" s="32">
        <f t="shared" si="47"/>
        <v>-20075</v>
      </c>
      <c r="I492" s="75" t="s">
        <v>451</v>
      </c>
      <c r="J492" s="76" t="s">
        <v>452</v>
      </c>
      <c r="K492" s="75">
        <v>-20075</v>
      </c>
      <c r="L492" s="75" t="s">
        <v>453</v>
      </c>
      <c r="M492" s="76" t="s">
        <v>439</v>
      </c>
      <c r="N492" s="76"/>
      <c r="O492" s="77" t="s">
        <v>460</v>
      </c>
      <c r="P492" s="77" t="s">
        <v>461</v>
      </c>
    </row>
    <row r="493" spans="1:16" ht="13.5" thickBot="1" x14ac:dyDescent="0.25">
      <c r="A493" s="32" t="str">
        <f t="shared" si="42"/>
        <v> AAC 4.113 </v>
      </c>
      <c r="B493" s="6" t="str">
        <f t="shared" si="43"/>
        <v>I</v>
      </c>
      <c r="C493" s="32">
        <f t="shared" si="44"/>
        <v>32775.4</v>
      </c>
      <c r="D493" s="53" t="str">
        <f t="shared" si="45"/>
        <v>vis</v>
      </c>
      <c r="E493" s="74">
        <f>VLOOKUP(C493,Active!C$21:E$966,3,FALSE)</f>
        <v>-19774.993428918613</v>
      </c>
      <c r="F493" s="6" t="s">
        <v>263</v>
      </c>
      <c r="G493" s="53" t="str">
        <f t="shared" si="46"/>
        <v>32775.400</v>
      </c>
      <c r="H493" s="32">
        <f t="shared" si="47"/>
        <v>-19775</v>
      </c>
      <c r="I493" s="75" t="s">
        <v>462</v>
      </c>
      <c r="J493" s="76" t="s">
        <v>463</v>
      </c>
      <c r="K493" s="75">
        <v>-19775</v>
      </c>
      <c r="L493" s="75" t="s">
        <v>464</v>
      </c>
      <c r="M493" s="76" t="s">
        <v>439</v>
      </c>
      <c r="N493" s="76"/>
      <c r="O493" s="77" t="s">
        <v>460</v>
      </c>
      <c r="P493" s="77" t="s">
        <v>461</v>
      </c>
    </row>
    <row r="494" spans="1:16" ht="13.5" thickBot="1" x14ac:dyDescent="0.25">
      <c r="A494" s="32" t="str">
        <f t="shared" si="42"/>
        <v> AAC 4.113 </v>
      </c>
      <c r="B494" s="6" t="str">
        <f t="shared" si="43"/>
        <v>I</v>
      </c>
      <c r="C494" s="32">
        <f t="shared" si="44"/>
        <v>32807.481</v>
      </c>
      <c r="D494" s="53" t="str">
        <f t="shared" si="45"/>
        <v>vis</v>
      </c>
      <c r="E494" s="74">
        <f>VLOOKUP(C494,Active!C$21:E$966,3,FALSE)</f>
        <v>-19745.996611599738</v>
      </c>
      <c r="F494" s="6" t="s">
        <v>263</v>
      </c>
      <c r="G494" s="53" t="str">
        <f t="shared" si="46"/>
        <v>32807.481</v>
      </c>
      <c r="H494" s="32">
        <f t="shared" si="47"/>
        <v>-19746</v>
      </c>
      <c r="I494" s="75" t="s">
        <v>465</v>
      </c>
      <c r="J494" s="76" t="s">
        <v>466</v>
      </c>
      <c r="K494" s="75">
        <v>-19746</v>
      </c>
      <c r="L494" s="75" t="s">
        <v>467</v>
      </c>
      <c r="M494" s="76" t="s">
        <v>439</v>
      </c>
      <c r="N494" s="76"/>
      <c r="O494" s="77" t="s">
        <v>460</v>
      </c>
      <c r="P494" s="77" t="s">
        <v>461</v>
      </c>
    </row>
    <row r="495" spans="1:16" ht="13.5" thickBot="1" x14ac:dyDescent="0.25">
      <c r="A495" s="32" t="str">
        <f t="shared" si="42"/>
        <v> AJ 62.374 </v>
      </c>
      <c r="B495" s="6" t="str">
        <f t="shared" si="43"/>
        <v>I</v>
      </c>
      <c r="C495" s="32">
        <f t="shared" si="44"/>
        <v>32819.644999999997</v>
      </c>
      <c r="D495" s="53" t="str">
        <f t="shared" si="45"/>
        <v>vis</v>
      </c>
      <c r="E495" s="74">
        <f>VLOOKUP(C495,Active!C$21:E$966,3,FALSE)</f>
        <v>-19735.002026460039</v>
      </c>
      <c r="F495" s="6" t="s">
        <v>263</v>
      </c>
      <c r="G495" s="53" t="str">
        <f t="shared" si="46"/>
        <v>32819.645</v>
      </c>
      <c r="H495" s="32">
        <f t="shared" si="47"/>
        <v>-19735</v>
      </c>
      <c r="I495" s="75" t="s">
        <v>468</v>
      </c>
      <c r="J495" s="76" t="s">
        <v>469</v>
      </c>
      <c r="K495" s="75">
        <v>-19735</v>
      </c>
      <c r="L495" s="75" t="s">
        <v>448</v>
      </c>
      <c r="M495" s="76" t="s">
        <v>428</v>
      </c>
      <c r="N495" s="76"/>
      <c r="O495" s="77" t="s">
        <v>444</v>
      </c>
      <c r="P495" s="77" t="s">
        <v>445</v>
      </c>
    </row>
    <row r="496" spans="1:16" ht="13.5" thickBot="1" x14ac:dyDescent="0.25">
      <c r="A496" s="32" t="str">
        <f t="shared" si="42"/>
        <v> AAC 5.5 </v>
      </c>
      <c r="B496" s="6" t="str">
        <f t="shared" si="43"/>
        <v>I</v>
      </c>
      <c r="C496" s="32">
        <f t="shared" si="44"/>
        <v>33067.481</v>
      </c>
      <c r="D496" s="53" t="str">
        <f t="shared" si="45"/>
        <v>vis</v>
      </c>
      <c r="E496" s="74">
        <f>VLOOKUP(C496,Active!C$21:E$966,3,FALSE)</f>
        <v>-19510.992325483105</v>
      </c>
      <c r="F496" s="6" t="s">
        <v>263</v>
      </c>
      <c r="G496" s="53" t="str">
        <f t="shared" si="46"/>
        <v>33067.481</v>
      </c>
      <c r="H496" s="32">
        <f t="shared" si="47"/>
        <v>-19511</v>
      </c>
      <c r="I496" s="75" t="s">
        <v>470</v>
      </c>
      <c r="J496" s="76" t="s">
        <v>471</v>
      </c>
      <c r="K496" s="75">
        <v>-19511</v>
      </c>
      <c r="L496" s="75" t="s">
        <v>472</v>
      </c>
      <c r="M496" s="76" t="s">
        <v>439</v>
      </c>
      <c r="N496" s="76"/>
      <c r="O496" s="77" t="s">
        <v>460</v>
      </c>
      <c r="P496" s="77" t="s">
        <v>473</v>
      </c>
    </row>
    <row r="497" spans="1:16" ht="13.5" thickBot="1" x14ac:dyDescent="0.25">
      <c r="A497" s="32" t="str">
        <f t="shared" si="42"/>
        <v> AJ 62.374 </v>
      </c>
      <c r="B497" s="6" t="str">
        <f t="shared" si="43"/>
        <v>I</v>
      </c>
      <c r="C497" s="32">
        <f t="shared" si="44"/>
        <v>33204.661</v>
      </c>
      <c r="D497" s="53" t="str">
        <f t="shared" si="45"/>
        <v>vis</v>
      </c>
      <c r="E497" s="74">
        <f>VLOOKUP(C497,Active!C$21:E$966,3,FALSE)</f>
        <v>-19387.000448677412</v>
      </c>
      <c r="F497" s="6" t="s">
        <v>263</v>
      </c>
      <c r="G497" s="53" t="str">
        <f t="shared" si="46"/>
        <v>33204.661</v>
      </c>
      <c r="H497" s="32">
        <f t="shared" si="47"/>
        <v>-19387</v>
      </c>
      <c r="I497" s="75" t="s">
        <v>474</v>
      </c>
      <c r="J497" s="76" t="s">
        <v>475</v>
      </c>
      <c r="K497" s="75">
        <v>-19387</v>
      </c>
      <c r="L497" s="75" t="s">
        <v>476</v>
      </c>
      <c r="M497" s="76" t="s">
        <v>428</v>
      </c>
      <c r="N497" s="76"/>
      <c r="O497" s="77" t="s">
        <v>444</v>
      </c>
      <c r="P497" s="77" t="s">
        <v>445</v>
      </c>
    </row>
    <row r="498" spans="1:16" ht="13.5" thickBot="1" x14ac:dyDescent="0.25">
      <c r="A498" s="32" t="str">
        <f t="shared" si="42"/>
        <v> AAC 5.5 </v>
      </c>
      <c r="B498" s="6" t="str">
        <f t="shared" si="43"/>
        <v>I</v>
      </c>
      <c r="C498" s="32">
        <f t="shared" si="44"/>
        <v>33211.300999999999</v>
      </c>
      <c r="D498" s="53" t="str">
        <f t="shared" si="45"/>
        <v>vis</v>
      </c>
      <c r="E498" s="74">
        <f>VLOOKUP(C498,Active!C$21:E$966,3,FALSE)</f>
        <v>-19380.998800755053</v>
      </c>
      <c r="F498" s="6" t="s">
        <v>263</v>
      </c>
      <c r="G498" s="53" t="str">
        <f t="shared" si="46"/>
        <v>33211.301</v>
      </c>
      <c r="H498" s="32">
        <f t="shared" si="47"/>
        <v>-19381</v>
      </c>
      <c r="I498" s="75" t="s">
        <v>477</v>
      </c>
      <c r="J498" s="76" t="s">
        <v>478</v>
      </c>
      <c r="K498" s="75">
        <v>-19381</v>
      </c>
      <c r="L498" s="75" t="s">
        <v>479</v>
      </c>
      <c r="M498" s="76" t="s">
        <v>439</v>
      </c>
      <c r="N498" s="76"/>
      <c r="O498" s="77" t="s">
        <v>460</v>
      </c>
      <c r="P498" s="77" t="s">
        <v>473</v>
      </c>
    </row>
    <row r="499" spans="1:16" ht="13.5" thickBot="1" x14ac:dyDescent="0.25">
      <c r="A499" s="32" t="str">
        <f t="shared" si="42"/>
        <v>BAVM 8 </v>
      </c>
      <c r="B499" s="6" t="str">
        <f t="shared" si="43"/>
        <v>I</v>
      </c>
      <c r="C499" s="32">
        <f t="shared" si="44"/>
        <v>33503.385999999999</v>
      </c>
      <c r="D499" s="53" t="str">
        <f t="shared" si="45"/>
        <v>vis</v>
      </c>
      <c r="E499" s="74">
        <f>VLOOKUP(C499,Active!C$21:E$966,3,FALSE)</f>
        <v>-19116.994081868987</v>
      </c>
      <c r="F499" s="6" t="s">
        <v>263</v>
      </c>
      <c r="G499" s="53" t="str">
        <f t="shared" si="46"/>
        <v>33503.386</v>
      </c>
      <c r="H499" s="32">
        <f t="shared" si="47"/>
        <v>-19117</v>
      </c>
      <c r="I499" s="75" t="s">
        <v>480</v>
      </c>
      <c r="J499" s="76" t="s">
        <v>481</v>
      </c>
      <c r="K499" s="75">
        <v>-19117</v>
      </c>
      <c r="L499" s="75" t="s">
        <v>464</v>
      </c>
      <c r="M499" s="76" t="s">
        <v>439</v>
      </c>
      <c r="N499" s="76"/>
      <c r="O499" s="77" t="s">
        <v>482</v>
      </c>
      <c r="P499" s="78" t="s">
        <v>483</v>
      </c>
    </row>
    <row r="500" spans="1:16" ht="13.5" thickBot="1" x14ac:dyDescent="0.25">
      <c r="A500" s="32" t="str">
        <f t="shared" si="42"/>
        <v> AAC 5.7 </v>
      </c>
      <c r="B500" s="6" t="str">
        <f t="shared" si="43"/>
        <v>I</v>
      </c>
      <c r="C500" s="32">
        <f t="shared" si="44"/>
        <v>33515.557000000001</v>
      </c>
      <c r="D500" s="53" t="str">
        <f t="shared" si="45"/>
        <v>vis</v>
      </c>
      <c r="E500" s="74">
        <f>VLOOKUP(C500,Active!C$21:E$966,3,FALSE)</f>
        <v>-19105.99316969081</v>
      </c>
      <c r="F500" s="6" t="s">
        <v>263</v>
      </c>
      <c r="G500" s="53" t="str">
        <f t="shared" si="46"/>
        <v>33515.557</v>
      </c>
      <c r="H500" s="32">
        <f t="shared" si="47"/>
        <v>-19106</v>
      </c>
      <c r="I500" s="75" t="s">
        <v>484</v>
      </c>
      <c r="J500" s="76" t="s">
        <v>485</v>
      </c>
      <c r="K500" s="75">
        <v>-19106</v>
      </c>
      <c r="L500" s="75" t="s">
        <v>472</v>
      </c>
      <c r="M500" s="76" t="s">
        <v>439</v>
      </c>
      <c r="N500" s="76"/>
      <c r="O500" s="77" t="s">
        <v>460</v>
      </c>
      <c r="P500" s="77" t="s">
        <v>486</v>
      </c>
    </row>
    <row r="501" spans="1:16" ht="13.5" thickBot="1" x14ac:dyDescent="0.25">
      <c r="A501" s="32" t="str">
        <f t="shared" si="42"/>
        <v>BAVM 8 </v>
      </c>
      <c r="B501" s="6" t="str">
        <f t="shared" si="43"/>
        <v>I</v>
      </c>
      <c r="C501" s="32">
        <f t="shared" si="44"/>
        <v>33576.409</v>
      </c>
      <c r="D501" s="53" t="str">
        <f t="shared" si="45"/>
        <v>vis</v>
      </c>
      <c r="E501" s="74">
        <f>VLOOKUP(C501,Active!C$21:E$966,3,FALSE)</f>
        <v>-19050.99132038785</v>
      </c>
      <c r="F501" s="6" t="s">
        <v>263</v>
      </c>
      <c r="G501" s="53" t="str">
        <f t="shared" si="46"/>
        <v>33576.409</v>
      </c>
      <c r="H501" s="32">
        <f t="shared" si="47"/>
        <v>-19051</v>
      </c>
      <c r="I501" s="75" t="s">
        <v>487</v>
      </c>
      <c r="J501" s="76" t="s">
        <v>488</v>
      </c>
      <c r="K501" s="75">
        <v>-19051</v>
      </c>
      <c r="L501" s="75" t="s">
        <v>489</v>
      </c>
      <c r="M501" s="76" t="s">
        <v>439</v>
      </c>
      <c r="N501" s="76"/>
      <c r="O501" s="77" t="s">
        <v>490</v>
      </c>
      <c r="P501" s="78" t="s">
        <v>483</v>
      </c>
    </row>
    <row r="502" spans="1:16" ht="13.5" thickBot="1" x14ac:dyDescent="0.25">
      <c r="A502" s="32" t="str">
        <f t="shared" si="42"/>
        <v> AAC 5.10 </v>
      </c>
      <c r="B502" s="6" t="str">
        <f t="shared" si="43"/>
        <v>I</v>
      </c>
      <c r="C502" s="32">
        <f t="shared" si="44"/>
        <v>33836.39</v>
      </c>
      <c r="D502" s="53" t="str">
        <f t="shared" si="45"/>
        <v>vis</v>
      </c>
      <c r="E502" s="74">
        <f>VLOOKUP(C502,Active!C$21:E$966,3,FALSE)</f>
        <v>-18816.004207661357</v>
      </c>
      <c r="F502" s="6" t="s">
        <v>263</v>
      </c>
      <c r="G502" s="53" t="str">
        <f t="shared" si="46"/>
        <v>33836.390</v>
      </c>
      <c r="H502" s="32">
        <f t="shared" si="47"/>
        <v>-18816</v>
      </c>
      <c r="I502" s="75" t="s">
        <v>491</v>
      </c>
      <c r="J502" s="76" t="s">
        <v>492</v>
      </c>
      <c r="K502" s="75">
        <v>-18816</v>
      </c>
      <c r="L502" s="75" t="s">
        <v>438</v>
      </c>
      <c r="M502" s="76" t="s">
        <v>439</v>
      </c>
      <c r="N502" s="76"/>
      <c r="O502" s="77" t="s">
        <v>460</v>
      </c>
      <c r="P502" s="77" t="s">
        <v>493</v>
      </c>
    </row>
    <row r="503" spans="1:16" ht="13.5" thickBot="1" x14ac:dyDescent="0.25">
      <c r="A503" s="32" t="str">
        <f t="shared" si="42"/>
        <v>BAVM 8 </v>
      </c>
      <c r="B503" s="6" t="str">
        <f t="shared" si="43"/>
        <v>I</v>
      </c>
      <c r="C503" s="32">
        <f t="shared" si="44"/>
        <v>33888.398000000001</v>
      </c>
      <c r="D503" s="53" t="str">
        <f t="shared" si="45"/>
        <v>vis</v>
      </c>
      <c r="E503" s="74">
        <f>VLOOKUP(C503,Active!C$21:E$966,3,FALSE)</f>
        <v>-18768.996119536918</v>
      </c>
      <c r="F503" s="6" t="s">
        <v>263</v>
      </c>
      <c r="G503" s="53" t="str">
        <f t="shared" si="46"/>
        <v>33888.398</v>
      </c>
      <c r="H503" s="32">
        <f t="shared" si="47"/>
        <v>-18769</v>
      </c>
      <c r="I503" s="75" t="s">
        <v>494</v>
      </c>
      <c r="J503" s="76" t="s">
        <v>495</v>
      </c>
      <c r="K503" s="75">
        <v>-18769</v>
      </c>
      <c r="L503" s="75" t="s">
        <v>467</v>
      </c>
      <c r="M503" s="76" t="s">
        <v>439</v>
      </c>
      <c r="N503" s="76"/>
      <c r="O503" s="77" t="s">
        <v>496</v>
      </c>
      <c r="P503" s="78" t="s">
        <v>483</v>
      </c>
    </row>
    <row r="504" spans="1:16" ht="13.5" thickBot="1" x14ac:dyDescent="0.25">
      <c r="A504" s="32" t="str">
        <f t="shared" si="42"/>
        <v>BAVM 8 </v>
      </c>
      <c r="B504" s="6" t="str">
        <f t="shared" si="43"/>
        <v>I</v>
      </c>
      <c r="C504" s="32">
        <f t="shared" si="44"/>
        <v>33888.404000000002</v>
      </c>
      <c r="D504" s="53" t="str">
        <f t="shared" si="45"/>
        <v>vis</v>
      </c>
      <c r="E504" s="74">
        <f>VLOOKUP(C504,Active!C$21:E$966,3,FALSE)</f>
        <v>-18768.990696361085</v>
      </c>
      <c r="F504" s="6" t="s">
        <v>263</v>
      </c>
      <c r="G504" s="53" t="str">
        <f t="shared" si="46"/>
        <v>33888.404</v>
      </c>
      <c r="H504" s="32">
        <f t="shared" si="47"/>
        <v>-18769</v>
      </c>
      <c r="I504" s="75" t="s">
        <v>497</v>
      </c>
      <c r="J504" s="76" t="s">
        <v>498</v>
      </c>
      <c r="K504" s="75">
        <v>-18769</v>
      </c>
      <c r="L504" s="75" t="s">
        <v>489</v>
      </c>
      <c r="M504" s="76" t="s">
        <v>439</v>
      </c>
      <c r="N504" s="76"/>
      <c r="O504" s="77" t="s">
        <v>490</v>
      </c>
      <c r="P504" s="78" t="s">
        <v>483</v>
      </c>
    </row>
    <row r="505" spans="1:16" ht="13.5" thickBot="1" x14ac:dyDescent="0.25">
      <c r="A505" s="32" t="str">
        <f t="shared" si="42"/>
        <v> AAC 5.10 </v>
      </c>
      <c r="B505" s="6" t="str">
        <f t="shared" si="43"/>
        <v>I</v>
      </c>
      <c r="C505" s="32">
        <f t="shared" si="44"/>
        <v>33889.504999999997</v>
      </c>
      <c r="D505" s="53" t="str">
        <f t="shared" si="45"/>
        <v>vis</v>
      </c>
      <c r="E505" s="74">
        <f>VLOOKUP(C505,Active!C$21:E$966,3,FALSE)</f>
        <v>-18767.995543595647</v>
      </c>
      <c r="F505" s="6" t="s">
        <v>263</v>
      </c>
      <c r="G505" s="53" t="str">
        <f t="shared" si="46"/>
        <v>33889.505</v>
      </c>
      <c r="H505" s="32">
        <f t="shared" si="47"/>
        <v>-18768</v>
      </c>
      <c r="I505" s="75" t="s">
        <v>499</v>
      </c>
      <c r="J505" s="76" t="s">
        <v>500</v>
      </c>
      <c r="K505" s="75">
        <v>-18768</v>
      </c>
      <c r="L505" s="75" t="s">
        <v>501</v>
      </c>
      <c r="M505" s="76" t="s">
        <v>439</v>
      </c>
      <c r="N505" s="76"/>
      <c r="O505" s="77" t="s">
        <v>460</v>
      </c>
      <c r="P505" s="77" t="s">
        <v>493</v>
      </c>
    </row>
    <row r="506" spans="1:16" ht="13.5" thickBot="1" x14ac:dyDescent="0.25">
      <c r="A506" s="32" t="str">
        <f t="shared" si="42"/>
        <v>BAVM 8 </v>
      </c>
      <c r="B506" s="6" t="str">
        <f t="shared" si="43"/>
        <v>I</v>
      </c>
      <c r="C506" s="32">
        <f t="shared" si="44"/>
        <v>33899.468999999997</v>
      </c>
      <c r="D506" s="53" t="str">
        <f t="shared" si="45"/>
        <v>vis</v>
      </c>
      <c r="E506" s="74">
        <f>VLOOKUP(C506,Active!C$21:E$966,3,FALSE)</f>
        <v>-18758.989456261548</v>
      </c>
      <c r="F506" s="6" t="s">
        <v>263</v>
      </c>
      <c r="G506" s="53" t="str">
        <f t="shared" si="46"/>
        <v>33899.469</v>
      </c>
      <c r="H506" s="32">
        <f t="shared" si="47"/>
        <v>-18759</v>
      </c>
      <c r="I506" s="75" t="s">
        <v>502</v>
      </c>
      <c r="J506" s="76" t="s">
        <v>503</v>
      </c>
      <c r="K506" s="75">
        <v>-18759</v>
      </c>
      <c r="L506" s="75" t="s">
        <v>504</v>
      </c>
      <c r="M506" s="76" t="s">
        <v>439</v>
      </c>
      <c r="N506" s="76"/>
      <c r="O506" s="77" t="s">
        <v>490</v>
      </c>
      <c r="P506" s="78" t="s">
        <v>483</v>
      </c>
    </row>
    <row r="507" spans="1:16" ht="13.5" thickBot="1" x14ac:dyDescent="0.25">
      <c r="A507" s="32" t="str">
        <f t="shared" si="42"/>
        <v>BAVM 8 </v>
      </c>
      <c r="B507" s="6" t="str">
        <f t="shared" si="43"/>
        <v>I</v>
      </c>
      <c r="C507" s="32">
        <f t="shared" si="44"/>
        <v>33899.472000000002</v>
      </c>
      <c r="D507" s="53" t="str">
        <f t="shared" si="45"/>
        <v>vis</v>
      </c>
      <c r="E507" s="74">
        <f>VLOOKUP(C507,Active!C$21:E$966,3,FALSE)</f>
        <v>-18758.986744673628</v>
      </c>
      <c r="F507" s="6" t="s">
        <v>263</v>
      </c>
      <c r="G507" s="53" t="str">
        <f t="shared" si="46"/>
        <v>33899.472</v>
      </c>
      <c r="H507" s="32">
        <f t="shared" si="47"/>
        <v>-18759</v>
      </c>
      <c r="I507" s="75" t="s">
        <v>505</v>
      </c>
      <c r="J507" s="76" t="s">
        <v>506</v>
      </c>
      <c r="K507" s="75">
        <v>-18759</v>
      </c>
      <c r="L507" s="75" t="s">
        <v>507</v>
      </c>
      <c r="M507" s="76" t="s">
        <v>439</v>
      </c>
      <c r="N507" s="76"/>
      <c r="O507" s="77" t="s">
        <v>508</v>
      </c>
      <c r="P507" s="78" t="s">
        <v>483</v>
      </c>
    </row>
    <row r="508" spans="1:16" ht="13.5" thickBot="1" x14ac:dyDescent="0.25">
      <c r="A508" s="32" t="str">
        <f t="shared" si="42"/>
        <v>BAVM 8 </v>
      </c>
      <c r="B508" s="6" t="str">
        <f t="shared" si="43"/>
        <v>I</v>
      </c>
      <c r="C508" s="32">
        <f t="shared" si="44"/>
        <v>33900.555999999997</v>
      </c>
      <c r="D508" s="53" t="str">
        <f t="shared" si="45"/>
        <v>vis</v>
      </c>
      <c r="E508" s="74">
        <f>VLOOKUP(C508,Active!C$21:E$966,3,FALSE)</f>
        <v>-18758.006957573052</v>
      </c>
      <c r="F508" s="6" t="s">
        <v>263</v>
      </c>
      <c r="G508" s="53" t="str">
        <f t="shared" si="46"/>
        <v>33900.556</v>
      </c>
      <c r="H508" s="32">
        <f t="shared" si="47"/>
        <v>-18758</v>
      </c>
      <c r="I508" s="75" t="s">
        <v>509</v>
      </c>
      <c r="J508" s="76" t="s">
        <v>510</v>
      </c>
      <c r="K508" s="75">
        <v>-18758</v>
      </c>
      <c r="L508" s="75" t="s">
        <v>511</v>
      </c>
      <c r="M508" s="76" t="s">
        <v>439</v>
      </c>
      <c r="N508" s="76"/>
      <c r="O508" s="77" t="s">
        <v>496</v>
      </c>
      <c r="P508" s="78" t="s">
        <v>483</v>
      </c>
    </row>
    <row r="509" spans="1:16" ht="13.5" thickBot="1" x14ac:dyDescent="0.25">
      <c r="A509" s="32" t="str">
        <f t="shared" si="42"/>
        <v>BAVM 8 </v>
      </c>
      <c r="B509" s="6" t="str">
        <f t="shared" si="43"/>
        <v>I</v>
      </c>
      <c r="C509" s="32">
        <f t="shared" si="44"/>
        <v>33939.294000000002</v>
      </c>
      <c r="D509" s="53" t="str">
        <f t="shared" si="45"/>
        <v>vis</v>
      </c>
      <c r="E509" s="74">
        <f>VLOOKUP(C509,Active!C$21:E$966,3,FALSE)</f>
        <v>-18722.993126666948</v>
      </c>
      <c r="F509" s="6" t="s">
        <v>263</v>
      </c>
      <c r="G509" s="53" t="str">
        <f t="shared" si="46"/>
        <v>33939.294</v>
      </c>
      <c r="H509" s="32">
        <f t="shared" si="47"/>
        <v>-18723</v>
      </c>
      <c r="I509" s="75" t="s">
        <v>512</v>
      </c>
      <c r="J509" s="76" t="s">
        <v>513</v>
      </c>
      <c r="K509" s="75">
        <v>-18723</v>
      </c>
      <c r="L509" s="75" t="s">
        <v>472</v>
      </c>
      <c r="M509" s="76" t="s">
        <v>439</v>
      </c>
      <c r="N509" s="76"/>
      <c r="O509" s="77" t="s">
        <v>490</v>
      </c>
      <c r="P509" s="78" t="s">
        <v>483</v>
      </c>
    </row>
    <row r="510" spans="1:16" ht="13.5" thickBot="1" x14ac:dyDescent="0.25">
      <c r="A510" s="32" t="str">
        <f t="shared" si="42"/>
        <v>BAVM 10 </v>
      </c>
      <c r="B510" s="6" t="str">
        <f t="shared" si="43"/>
        <v>I</v>
      </c>
      <c r="C510" s="32">
        <f t="shared" si="44"/>
        <v>34169.413</v>
      </c>
      <c r="D510" s="53" t="str">
        <f t="shared" si="45"/>
        <v>vis</v>
      </c>
      <c r="E510" s="74">
        <f>VLOOKUP(C510,Active!C$21:E$966,3,FALSE)</f>
        <v>-18514.997160063587</v>
      </c>
      <c r="F510" s="6" t="s">
        <v>263</v>
      </c>
      <c r="G510" s="53" t="str">
        <f t="shared" si="46"/>
        <v>34169.413</v>
      </c>
      <c r="H510" s="32">
        <f t="shared" si="47"/>
        <v>-18515</v>
      </c>
      <c r="I510" s="75" t="s">
        <v>514</v>
      </c>
      <c r="J510" s="76" t="s">
        <v>515</v>
      </c>
      <c r="K510" s="75">
        <v>-18515</v>
      </c>
      <c r="L510" s="75" t="s">
        <v>516</v>
      </c>
      <c r="M510" s="76" t="s">
        <v>439</v>
      </c>
      <c r="N510" s="76"/>
      <c r="O510" s="77" t="s">
        <v>490</v>
      </c>
      <c r="P510" s="78" t="s">
        <v>517</v>
      </c>
    </row>
    <row r="511" spans="1:16" ht="13.5" thickBot="1" x14ac:dyDescent="0.25">
      <c r="A511" s="32" t="str">
        <f t="shared" si="42"/>
        <v>BAVM 10 </v>
      </c>
      <c r="B511" s="6" t="str">
        <f t="shared" si="43"/>
        <v>I</v>
      </c>
      <c r="C511" s="32">
        <f t="shared" si="44"/>
        <v>34169.413</v>
      </c>
      <c r="D511" s="53" t="str">
        <f t="shared" si="45"/>
        <v>vis</v>
      </c>
      <c r="E511" s="74">
        <f>VLOOKUP(C511,Active!C$21:E$966,3,FALSE)</f>
        <v>-18514.997160063587</v>
      </c>
      <c r="F511" s="6" t="s">
        <v>263</v>
      </c>
      <c r="G511" s="53" t="str">
        <f t="shared" si="46"/>
        <v>34169.413</v>
      </c>
      <c r="H511" s="32">
        <f t="shared" si="47"/>
        <v>-18515</v>
      </c>
      <c r="I511" s="75" t="s">
        <v>514</v>
      </c>
      <c r="J511" s="76" t="s">
        <v>515</v>
      </c>
      <c r="K511" s="75">
        <v>-18515</v>
      </c>
      <c r="L511" s="75" t="s">
        <v>516</v>
      </c>
      <c r="M511" s="76" t="s">
        <v>439</v>
      </c>
      <c r="N511" s="76"/>
      <c r="O511" s="77" t="s">
        <v>508</v>
      </c>
      <c r="P511" s="78" t="s">
        <v>517</v>
      </c>
    </row>
    <row r="512" spans="1:16" ht="13.5" thickBot="1" x14ac:dyDescent="0.25">
      <c r="A512" s="32" t="str">
        <f t="shared" si="42"/>
        <v> AAC 5.51 </v>
      </c>
      <c r="B512" s="6" t="str">
        <f t="shared" si="43"/>
        <v>I</v>
      </c>
      <c r="C512" s="32">
        <f t="shared" si="44"/>
        <v>34190.438000000002</v>
      </c>
      <c r="D512" s="53" t="str">
        <f t="shared" si="45"/>
        <v>vis</v>
      </c>
      <c r="E512" s="74">
        <f>VLOOKUP(C512,Active!C$21:E$966,3,FALSE)</f>
        <v>-18495.993448080502</v>
      </c>
      <c r="F512" s="6" t="s">
        <v>263</v>
      </c>
      <c r="G512" s="53" t="str">
        <f t="shared" si="46"/>
        <v>34190.438</v>
      </c>
      <c r="H512" s="32">
        <f t="shared" si="47"/>
        <v>-18496</v>
      </c>
      <c r="I512" s="75" t="s">
        <v>518</v>
      </c>
      <c r="J512" s="76" t="s">
        <v>519</v>
      </c>
      <c r="K512" s="75">
        <v>-18496</v>
      </c>
      <c r="L512" s="75" t="s">
        <v>464</v>
      </c>
      <c r="M512" s="76" t="s">
        <v>439</v>
      </c>
      <c r="N512" s="76"/>
      <c r="O512" s="77" t="s">
        <v>460</v>
      </c>
      <c r="P512" s="77" t="s">
        <v>520</v>
      </c>
    </row>
    <row r="513" spans="1:16" ht="13.5" thickBot="1" x14ac:dyDescent="0.25">
      <c r="A513" s="32" t="str">
        <f t="shared" si="42"/>
        <v>BAVM 10 </v>
      </c>
      <c r="B513" s="6" t="str">
        <f t="shared" si="43"/>
        <v>I</v>
      </c>
      <c r="C513" s="32">
        <f t="shared" si="44"/>
        <v>34201.497000000003</v>
      </c>
      <c r="D513" s="53" t="str">
        <f t="shared" si="45"/>
        <v>vis</v>
      </c>
      <c r="E513" s="74">
        <f>VLOOKUP(C513,Active!C$21:E$966,3,FALSE)</f>
        <v>-18485.997631156792</v>
      </c>
      <c r="F513" s="6" t="s">
        <v>263</v>
      </c>
      <c r="G513" s="53" t="str">
        <f t="shared" si="46"/>
        <v>34201.497</v>
      </c>
      <c r="H513" s="32">
        <f t="shared" si="47"/>
        <v>-18486</v>
      </c>
      <c r="I513" s="75" t="s">
        <v>521</v>
      </c>
      <c r="J513" s="76" t="s">
        <v>522</v>
      </c>
      <c r="K513" s="75">
        <v>-18486</v>
      </c>
      <c r="L513" s="75" t="s">
        <v>516</v>
      </c>
      <c r="M513" s="76" t="s">
        <v>439</v>
      </c>
      <c r="N513" s="76"/>
      <c r="O513" s="77" t="s">
        <v>508</v>
      </c>
      <c r="P513" s="78" t="s">
        <v>517</v>
      </c>
    </row>
    <row r="514" spans="1:16" ht="13.5" thickBot="1" x14ac:dyDescent="0.25">
      <c r="A514" s="32" t="str">
        <f t="shared" si="42"/>
        <v>BAVM 10 </v>
      </c>
      <c r="B514" s="6" t="str">
        <f t="shared" si="43"/>
        <v>I</v>
      </c>
      <c r="C514" s="32">
        <f t="shared" si="44"/>
        <v>34201.506000000001</v>
      </c>
      <c r="D514" s="53" t="str">
        <f t="shared" si="45"/>
        <v>vis</v>
      </c>
      <c r="E514" s="74">
        <f>VLOOKUP(C514,Active!C$21:E$966,3,FALSE)</f>
        <v>-18485.989496393046</v>
      </c>
      <c r="F514" s="6" t="s">
        <v>263</v>
      </c>
      <c r="G514" s="53" t="str">
        <f t="shared" si="46"/>
        <v>34201.506</v>
      </c>
      <c r="H514" s="32">
        <f t="shared" si="47"/>
        <v>-18486</v>
      </c>
      <c r="I514" s="75" t="s">
        <v>523</v>
      </c>
      <c r="J514" s="76" t="s">
        <v>524</v>
      </c>
      <c r="K514" s="75">
        <v>-18486</v>
      </c>
      <c r="L514" s="75" t="s">
        <v>504</v>
      </c>
      <c r="M514" s="76" t="s">
        <v>439</v>
      </c>
      <c r="N514" s="76"/>
      <c r="O514" s="77" t="s">
        <v>496</v>
      </c>
      <c r="P514" s="78" t="s">
        <v>517</v>
      </c>
    </row>
    <row r="515" spans="1:16" ht="13.5" thickBot="1" x14ac:dyDescent="0.25">
      <c r="A515" s="32" t="str">
        <f t="shared" si="42"/>
        <v> AAC 5.51 </v>
      </c>
      <c r="B515" s="6" t="str">
        <f t="shared" si="43"/>
        <v>I</v>
      </c>
      <c r="C515" s="32">
        <f t="shared" si="44"/>
        <v>34222.519</v>
      </c>
      <c r="D515" s="53" t="str">
        <f t="shared" si="45"/>
        <v>vis</v>
      </c>
      <c r="E515" s="74">
        <f>VLOOKUP(C515,Active!C$21:E$966,3,FALSE)</f>
        <v>-18466.996630761627</v>
      </c>
      <c r="F515" s="6" t="s">
        <v>263</v>
      </c>
      <c r="G515" s="53" t="str">
        <f t="shared" si="46"/>
        <v>34222.519</v>
      </c>
      <c r="H515" s="32">
        <f t="shared" si="47"/>
        <v>-18467</v>
      </c>
      <c r="I515" s="75" t="s">
        <v>530</v>
      </c>
      <c r="J515" s="76" t="s">
        <v>531</v>
      </c>
      <c r="K515" s="75">
        <v>-18467</v>
      </c>
      <c r="L515" s="75" t="s">
        <v>467</v>
      </c>
      <c r="M515" s="76" t="s">
        <v>439</v>
      </c>
      <c r="N515" s="76"/>
      <c r="O515" s="77" t="s">
        <v>460</v>
      </c>
      <c r="P515" s="77" t="s">
        <v>520</v>
      </c>
    </row>
    <row r="516" spans="1:16" ht="13.5" thickBot="1" x14ac:dyDescent="0.25">
      <c r="A516" s="32" t="str">
        <f t="shared" si="42"/>
        <v>BAVM 10 </v>
      </c>
      <c r="B516" s="6" t="str">
        <f t="shared" si="43"/>
        <v>I</v>
      </c>
      <c r="C516" s="32">
        <f t="shared" si="44"/>
        <v>34253.499000000003</v>
      </c>
      <c r="D516" s="53" t="str">
        <f t="shared" si="45"/>
        <v>vis</v>
      </c>
      <c r="E516" s="74">
        <f>VLOOKUP(C516,Active!C$21:E$966,3,FALSE)</f>
        <v>-18438.994966208189</v>
      </c>
      <c r="F516" s="6" t="s">
        <v>263</v>
      </c>
      <c r="G516" s="53" t="str">
        <f t="shared" si="46"/>
        <v>34253.499</v>
      </c>
      <c r="H516" s="32">
        <f t="shared" si="47"/>
        <v>-18439</v>
      </c>
      <c r="I516" s="75" t="s">
        <v>532</v>
      </c>
      <c r="J516" s="76" t="s">
        <v>533</v>
      </c>
      <c r="K516" s="75">
        <v>-18439</v>
      </c>
      <c r="L516" s="75" t="s">
        <v>534</v>
      </c>
      <c r="M516" s="76" t="s">
        <v>439</v>
      </c>
      <c r="N516" s="76"/>
      <c r="O516" s="77" t="s">
        <v>508</v>
      </c>
      <c r="P516" s="78" t="s">
        <v>517</v>
      </c>
    </row>
    <row r="517" spans="1:16" ht="13.5" thickBot="1" x14ac:dyDescent="0.25">
      <c r="A517" s="32" t="str">
        <f t="shared" si="42"/>
        <v> AAC 5.51 </v>
      </c>
      <c r="B517" s="6" t="str">
        <f t="shared" si="43"/>
        <v>I</v>
      </c>
      <c r="C517" s="32">
        <f t="shared" si="44"/>
        <v>34273.413</v>
      </c>
      <c r="D517" s="53" t="str">
        <f t="shared" si="45"/>
        <v>vis</v>
      </c>
      <c r="E517" s="74">
        <f>VLOOKUP(C517,Active!C$21:E$966,3,FALSE)</f>
        <v>-18420.995445616936</v>
      </c>
      <c r="F517" s="6" t="s">
        <v>263</v>
      </c>
      <c r="G517" s="53" t="str">
        <f t="shared" si="46"/>
        <v>34273.413</v>
      </c>
      <c r="H517" s="32">
        <f t="shared" si="47"/>
        <v>-18421</v>
      </c>
      <c r="I517" s="75" t="s">
        <v>535</v>
      </c>
      <c r="J517" s="76" t="s">
        <v>536</v>
      </c>
      <c r="K517" s="75">
        <v>-18421</v>
      </c>
      <c r="L517" s="75" t="s">
        <v>501</v>
      </c>
      <c r="M517" s="76" t="s">
        <v>439</v>
      </c>
      <c r="N517" s="76"/>
      <c r="O517" s="77" t="s">
        <v>460</v>
      </c>
      <c r="P517" s="77" t="s">
        <v>520</v>
      </c>
    </row>
    <row r="518" spans="1:16" ht="13.5" thickBot="1" x14ac:dyDescent="0.25">
      <c r="A518" s="32" t="str">
        <f t="shared" si="42"/>
        <v> AAC 5.189 </v>
      </c>
      <c r="B518" s="6" t="str">
        <f t="shared" si="43"/>
        <v>I</v>
      </c>
      <c r="C518" s="32">
        <f t="shared" si="44"/>
        <v>34513.497000000003</v>
      </c>
      <c r="D518" s="53" t="str">
        <f t="shared" si="45"/>
        <v>vis</v>
      </c>
      <c r="E518" s="74">
        <f>VLOOKUP(C518,Active!C$21:E$966,3,FALSE)</f>
        <v>-18203.992487816831</v>
      </c>
      <c r="F518" s="6" t="s">
        <v>263</v>
      </c>
      <c r="G518" s="53" t="str">
        <f t="shared" si="46"/>
        <v>34513.497</v>
      </c>
      <c r="H518" s="32">
        <f t="shared" si="47"/>
        <v>-18204</v>
      </c>
      <c r="I518" s="75" t="s">
        <v>537</v>
      </c>
      <c r="J518" s="76" t="s">
        <v>538</v>
      </c>
      <c r="K518" s="75">
        <v>-18204</v>
      </c>
      <c r="L518" s="75" t="s">
        <v>472</v>
      </c>
      <c r="M518" s="76" t="s">
        <v>439</v>
      </c>
      <c r="N518" s="76"/>
      <c r="O518" s="77" t="s">
        <v>460</v>
      </c>
      <c r="P518" s="77" t="s">
        <v>539</v>
      </c>
    </row>
    <row r="519" spans="1:16" ht="13.5" thickBot="1" x14ac:dyDescent="0.25">
      <c r="A519" s="32" t="str">
        <f t="shared" si="42"/>
        <v> AAC 5.189 </v>
      </c>
      <c r="B519" s="6" t="str">
        <f t="shared" si="43"/>
        <v>I</v>
      </c>
      <c r="C519" s="32">
        <f t="shared" si="44"/>
        <v>34606.425999999999</v>
      </c>
      <c r="D519" s="53" t="str">
        <f t="shared" si="45"/>
        <v>vis</v>
      </c>
      <c r="E519" s="74">
        <f>VLOOKUP(C519,Active!C$21:E$966,3,FALSE)</f>
        <v>-18119.997436645557</v>
      </c>
      <c r="F519" s="6" t="s">
        <v>263</v>
      </c>
      <c r="G519" s="53" t="str">
        <f t="shared" si="46"/>
        <v>34606.426</v>
      </c>
      <c r="H519" s="32">
        <f t="shared" si="47"/>
        <v>-18120</v>
      </c>
      <c r="I519" s="75" t="s">
        <v>542</v>
      </c>
      <c r="J519" s="76" t="s">
        <v>543</v>
      </c>
      <c r="K519" s="75">
        <v>-18120</v>
      </c>
      <c r="L519" s="75" t="s">
        <v>516</v>
      </c>
      <c r="M519" s="76" t="s">
        <v>439</v>
      </c>
      <c r="N519" s="76"/>
      <c r="O519" s="77" t="s">
        <v>460</v>
      </c>
      <c r="P519" s="77" t="s">
        <v>539</v>
      </c>
    </row>
    <row r="520" spans="1:16" ht="13.5" thickBot="1" x14ac:dyDescent="0.25">
      <c r="A520" s="32" t="str">
        <f t="shared" si="42"/>
        <v>BAVM 10 </v>
      </c>
      <c r="B520" s="6" t="str">
        <f t="shared" si="43"/>
        <v>I</v>
      </c>
      <c r="C520" s="32">
        <f t="shared" si="44"/>
        <v>34698.256999999998</v>
      </c>
      <c r="D520" s="53" t="str">
        <f t="shared" si="45"/>
        <v>vis</v>
      </c>
      <c r="E520" s="74">
        <f>VLOOKUP(C520,Active!C$21:E$966,3,FALSE)</f>
        <v>-18036.9948266518</v>
      </c>
      <c r="F520" s="6" t="s">
        <v>263</v>
      </c>
      <c r="G520" s="53" t="str">
        <f t="shared" si="46"/>
        <v>34698.257</v>
      </c>
      <c r="H520" s="32">
        <f t="shared" si="47"/>
        <v>-18037</v>
      </c>
      <c r="I520" s="75" t="s">
        <v>544</v>
      </c>
      <c r="J520" s="76" t="s">
        <v>545</v>
      </c>
      <c r="K520" s="75">
        <v>-18037</v>
      </c>
      <c r="L520" s="75" t="s">
        <v>534</v>
      </c>
      <c r="M520" s="76" t="s">
        <v>439</v>
      </c>
      <c r="N520" s="76"/>
      <c r="O520" s="77" t="s">
        <v>508</v>
      </c>
      <c r="P520" s="78" t="s">
        <v>517</v>
      </c>
    </row>
    <row r="521" spans="1:16" ht="13.5" thickBot="1" x14ac:dyDescent="0.25">
      <c r="A521" s="32" t="str">
        <f t="shared" si="42"/>
        <v> AJ 62.374 </v>
      </c>
      <c r="B521" s="6" t="str">
        <f t="shared" si="43"/>
        <v>I</v>
      </c>
      <c r="C521" s="32">
        <f t="shared" si="44"/>
        <v>34930.595999999998</v>
      </c>
      <c r="D521" s="53" t="str">
        <f t="shared" si="45"/>
        <v>vis</v>
      </c>
      <c r="E521" s="74">
        <f>VLOOKUP(C521,Active!C$21:E$966,3,FALSE)</f>
        <v>-17826.992284990061</v>
      </c>
      <c r="F521" s="6" t="s">
        <v>263</v>
      </c>
      <c r="G521" s="53" t="str">
        <f t="shared" si="46"/>
        <v>34930.596</v>
      </c>
      <c r="H521" s="32">
        <f t="shared" si="47"/>
        <v>-17827</v>
      </c>
      <c r="I521" s="75" t="s">
        <v>546</v>
      </c>
      <c r="J521" s="76" t="s">
        <v>547</v>
      </c>
      <c r="K521" s="75">
        <v>-17827</v>
      </c>
      <c r="L521" s="75" t="s">
        <v>527</v>
      </c>
      <c r="M521" s="76" t="s">
        <v>428</v>
      </c>
      <c r="N521" s="76"/>
      <c r="O521" s="77" t="s">
        <v>444</v>
      </c>
      <c r="P521" s="77" t="s">
        <v>445</v>
      </c>
    </row>
    <row r="522" spans="1:16" ht="13.5" thickBot="1" x14ac:dyDescent="0.25">
      <c r="A522" s="32" t="str">
        <f t="shared" si="42"/>
        <v> AAC 5.193 </v>
      </c>
      <c r="B522" s="6" t="str">
        <f t="shared" si="43"/>
        <v>I</v>
      </c>
      <c r="C522" s="32">
        <f t="shared" si="44"/>
        <v>34960.462</v>
      </c>
      <c r="D522" s="53" t="str">
        <f t="shared" si="45"/>
        <v>vis</v>
      </c>
      <c r="E522" s="74">
        <f>VLOOKUP(C522,Active!C$21:E$966,3,FALSE)</f>
        <v>-17799.997523416368</v>
      </c>
      <c r="F522" s="6" t="s">
        <v>263</v>
      </c>
      <c r="G522" s="53" t="str">
        <f t="shared" si="46"/>
        <v>34960.462</v>
      </c>
      <c r="H522" s="32">
        <f t="shared" si="47"/>
        <v>-17800</v>
      </c>
      <c r="I522" s="75" t="s">
        <v>548</v>
      </c>
      <c r="J522" s="76" t="s">
        <v>549</v>
      </c>
      <c r="K522" s="75">
        <v>-17800</v>
      </c>
      <c r="L522" s="75" t="s">
        <v>516</v>
      </c>
      <c r="M522" s="76" t="s">
        <v>439</v>
      </c>
      <c r="N522" s="76"/>
      <c r="O522" s="77" t="s">
        <v>460</v>
      </c>
      <c r="P522" s="77" t="s">
        <v>550</v>
      </c>
    </row>
    <row r="523" spans="1:16" ht="13.5" thickBot="1" x14ac:dyDescent="0.25">
      <c r="A523" s="32" t="str">
        <f t="shared" ref="A523:A586" si="48">P523</f>
        <v>BAVM 12 </v>
      </c>
      <c r="B523" s="6" t="str">
        <f t="shared" ref="B523:B586" si="49">IF(H523=INT(H523),"I","II")</f>
        <v>I</v>
      </c>
      <c r="C523" s="32">
        <f t="shared" ref="C523:C586" si="50">1*G523</f>
        <v>35042.332999999999</v>
      </c>
      <c r="D523" s="53" t="str">
        <f t="shared" ref="D523:D586" si="51">VLOOKUP(F523,I$1:J$5,2,FALSE)</f>
        <v>vis</v>
      </c>
      <c r="E523" s="74">
        <f>VLOOKUP(C523,Active!C$21:E$966,3,FALSE)</f>
        <v>-17725.99738530616</v>
      </c>
      <c r="F523" s="6" t="s">
        <v>263</v>
      </c>
      <c r="G523" s="53" t="str">
        <f t="shared" ref="G523:G586" si="52">MID(I523,3,LEN(I523)-3)</f>
        <v>35042.333</v>
      </c>
      <c r="H523" s="32">
        <f t="shared" ref="H523:H586" si="53">1*K523</f>
        <v>-17726</v>
      </c>
      <c r="I523" s="75" t="s">
        <v>551</v>
      </c>
      <c r="J523" s="76" t="s">
        <v>552</v>
      </c>
      <c r="K523" s="75">
        <v>-17726</v>
      </c>
      <c r="L523" s="75" t="s">
        <v>516</v>
      </c>
      <c r="M523" s="76" t="s">
        <v>439</v>
      </c>
      <c r="N523" s="76"/>
      <c r="O523" s="77" t="s">
        <v>508</v>
      </c>
      <c r="P523" s="78" t="s">
        <v>553</v>
      </c>
    </row>
    <row r="524" spans="1:16" ht="13.5" thickBot="1" x14ac:dyDescent="0.25">
      <c r="A524" s="32" t="str">
        <f t="shared" si="48"/>
        <v>BAVM 12 </v>
      </c>
      <c r="B524" s="6" t="str">
        <f t="shared" si="49"/>
        <v>I</v>
      </c>
      <c r="C524" s="32">
        <f t="shared" si="50"/>
        <v>35052.296999999999</v>
      </c>
      <c r="D524" s="53" t="str">
        <f t="shared" si="51"/>
        <v>vis</v>
      </c>
      <c r="E524" s="74">
        <f>VLOOKUP(C524,Active!C$21:E$966,3,FALSE)</f>
        <v>-17716.991297972058</v>
      </c>
      <c r="F524" s="6" t="s">
        <v>263</v>
      </c>
      <c r="G524" s="53" t="str">
        <f t="shared" si="52"/>
        <v>35052.297</v>
      </c>
      <c r="H524" s="32">
        <f t="shared" si="53"/>
        <v>-17717</v>
      </c>
      <c r="I524" s="75" t="s">
        <v>554</v>
      </c>
      <c r="J524" s="76" t="s">
        <v>555</v>
      </c>
      <c r="K524" s="75">
        <v>-17717</v>
      </c>
      <c r="L524" s="75" t="s">
        <v>489</v>
      </c>
      <c r="M524" s="76" t="s">
        <v>439</v>
      </c>
      <c r="N524" s="76"/>
      <c r="O524" s="77" t="s">
        <v>508</v>
      </c>
      <c r="P524" s="78" t="s">
        <v>553</v>
      </c>
    </row>
    <row r="525" spans="1:16" ht="13.5" thickBot="1" x14ac:dyDescent="0.25">
      <c r="A525" s="32" t="str">
        <f t="shared" si="48"/>
        <v>BAVM 12 </v>
      </c>
      <c r="B525" s="6" t="str">
        <f t="shared" si="49"/>
        <v>I</v>
      </c>
      <c r="C525" s="32">
        <f t="shared" si="50"/>
        <v>35283.531000000003</v>
      </c>
      <c r="D525" s="53" t="str">
        <f t="shared" si="51"/>
        <v>vis</v>
      </c>
      <c r="E525" s="74">
        <f>VLOOKUP(C525,Active!C$21:E$966,3,FALSE)</f>
        <v>-17507.98752452631</v>
      </c>
      <c r="F525" s="6" t="s">
        <v>263</v>
      </c>
      <c r="G525" s="53" t="str">
        <f t="shared" si="52"/>
        <v>35283.531</v>
      </c>
      <c r="H525" s="32">
        <f t="shared" si="53"/>
        <v>-17508</v>
      </c>
      <c r="I525" s="75" t="s">
        <v>556</v>
      </c>
      <c r="J525" s="76" t="s">
        <v>557</v>
      </c>
      <c r="K525" s="75">
        <v>-17508</v>
      </c>
      <c r="L525" s="75" t="s">
        <v>558</v>
      </c>
      <c r="M525" s="76" t="s">
        <v>439</v>
      </c>
      <c r="N525" s="76"/>
      <c r="O525" s="77" t="s">
        <v>508</v>
      </c>
      <c r="P525" s="78" t="s">
        <v>553</v>
      </c>
    </row>
    <row r="526" spans="1:16" ht="13.5" thickBot="1" x14ac:dyDescent="0.25">
      <c r="A526" s="32" t="str">
        <f t="shared" si="48"/>
        <v>BAVM 12 </v>
      </c>
      <c r="B526" s="6" t="str">
        <f t="shared" si="49"/>
        <v>I</v>
      </c>
      <c r="C526" s="32">
        <f t="shared" si="50"/>
        <v>35313.402999999998</v>
      </c>
      <c r="D526" s="53" t="str">
        <f t="shared" si="51"/>
        <v>vis</v>
      </c>
      <c r="E526" s="74">
        <f>VLOOKUP(C526,Active!C$21:E$966,3,FALSE)</f>
        <v>-17480.987339776791</v>
      </c>
      <c r="F526" s="6" t="s">
        <v>263</v>
      </c>
      <c r="G526" s="53" t="str">
        <f t="shared" si="52"/>
        <v>35313.403</v>
      </c>
      <c r="H526" s="32">
        <f t="shared" si="53"/>
        <v>-17481</v>
      </c>
      <c r="I526" s="75" t="s">
        <v>559</v>
      </c>
      <c r="J526" s="76" t="s">
        <v>560</v>
      </c>
      <c r="K526" s="75">
        <v>-17481</v>
      </c>
      <c r="L526" s="75" t="s">
        <v>558</v>
      </c>
      <c r="M526" s="76" t="s">
        <v>439</v>
      </c>
      <c r="N526" s="76"/>
      <c r="O526" s="77" t="s">
        <v>561</v>
      </c>
      <c r="P526" s="78" t="s">
        <v>553</v>
      </c>
    </row>
    <row r="527" spans="1:16" ht="13.5" thickBot="1" x14ac:dyDescent="0.25">
      <c r="A527" s="32" t="str">
        <f t="shared" si="48"/>
        <v>BAVM 12 </v>
      </c>
      <c r="B527" s="6" t="str">
        <f t="shared" si="49"/>
        <v>I</v>
      </c>
      <c r="C527" s="32">
        <f t="shared" si="50"/>
        <v>35355.43</v>
      </c>
      <c r="D527" s="53" t="str">
        <f t="shared" si="51"/>
        <v>vis</v>
      </c>
      <c r="E527" s="74">
        <f>VLOOKUP(C527,Active!C$21:E$966,3,FALSE)</f>
        <v>-17443.000704651313</v>
      </c>
      <c r="F527" s="6" t="s">
        <v>263</v>
      </c>
      <c r="G527" s="53" t="str">
        <f t="shared" si="52"/>
        <v>35355.430</v>
      </c>
      <c r="H527" s="32">
        <f t="shared" si="53"/>
        <v>-17443</v>
      </c>
      <c r="I527" s="75" t="s">
        <v>562</v>
      </c>
      <c r="J527" s="76" t="s">
        <v>563</v>
      </c>
      <c r="K527" s="75">
        <v>-17443</v>
      </c>
      <c r="L527" s="75" t="s">
        <v>564</v>
      </c>
      <c r="M527" s="76" t="s">
        <v>439</v>
      </c>
      <c r="N527" s="76"/>
      <c r="O527" s="77" t="s">
        <v>565</v>
      </c>
      <c r="P527" s="78" t="s">
        <v>553</v>
      </c>
    </row>
    <row r="528" spans="1:16" ht="13.5" thickBot="1" x14ac:dyDescent="0.25">
      <c r="A528" s="32" t="str">
        <f t="shared" si="48"/>
        <v>BAVM 12 </v>
      </c>
      <c r="B528" s="6" t="str">
        <f t="shared" si="49"/>
        <v>I</v>
      </c>
      <c r="C528" s="32">
        <f t="shared" si="50"/>
        <v>35355.438999999998</v>
      </c>
      <c r="D528" s="53" t="str">
        <f t="shared" si="51"/>
        <v>vis</v>
      </c>
      <c r="E528" s="74">
        <f>VLOOKUP(C528,Active!C$21:E$966,3,FALSE)</f>
        <v>-17442.992569887563</v>
      </c>
      <c r="F528" s="6" t="s">
        <v>263</v>
      </c>
      <c r="G528" s="53" t="str">
        <f t="shared" si="52"/>
        <v>35355.439</v>
      </c>
      <c r="H528" s="32">
        <f t="shared" si="53"/>
        <v>-17443</v>
      </c>
      <c r="I528" s="75" t="s">
        <v>566</v>
      </c>
      <c r="J528" s="76" t="s">
        <v>567</v>
      </c>
      <c r="K528" s="75">
        <v>-17443</v>
      </c>
      <c r="L528" s="75" t="s">
        <v>472</v>
      </c>
      <c r="M528" s="76" t="s">
        <v>439</v>
      </c>
      <c r="N528" s="76"/>
      <c r="O528" s="77" t="s">
        <v>561</v>
      </c>
      <c r="P528" s="78" t="s">
        <v>553</v>
      </c>
    </row>
    <row r="529" spans="1:16" ht="13.5" thickBot="1" x14ac:dyDescent="0.25">
      <c r="A529" s="32" t="str">
        <f t="shared" si="48"/>
        <v>BAVM 12 </v>
      </c>
      <c r="B529" s="6" t="str">
        <f t="shared" si="49"/>
        <v>I</v>
      </c>
      <c r="C529" s="32">
        <f t="shared" si="50"/>
        <v>35365.39</v>
      </c>
      <c r="D529" s="53" t="str">
        <f t="shared" si="51"/>
        <v>vis</v>
      </c>
      <c r="E529" s="74">
        <f>VLOOKUP(C529,Active!C$21:E$966,3,FALSE)</f>
        <v>-17433.998232767768</v>
      </c>
      <c r="F529" s="6" t="s">
        <v>263</v>
      </c>
      <c r="G529" s="53" t="str">
        <f t="shared" si="52"/>
        <v>35365.390</v>
      </c>
      <c r="H529" s="32">
        <f t="shared" si="53"/>
        <v>-17434</v>
      </c>
      <c r="I529" s="75" t="s">
        <v>568</v>
      </c>
      <c r="J529" s="76" t="s">
        <v>569</v>
      </c>
      <c r="K529" s="75">
        <v>-17434</v>
      </c>
      <c r="L529" s="75" t="s">
        <v>570</v>
      </c>
      <c r="M529" s="76" t="s">
        <v>439</v>
      </c>
      <c r="N529" s="76"/>
      <c r="O529" s="77" t="s">
        <v>565</v>
      </c>
      <c r="P529" s="78" t="s">
        <v>553</v>
      </c>
    </row>
    <row r="530" spans="1:16" ht="13.5" thickBot="1" x14ac:dyDescent="0.25">
      <c r="A530" s="32" t="str">
        <f t="shared" si="48"/>
        <v>BAVM 12 </v>
      </c>
      <c r="B530" s="6" t="str">
        <f t="shared" si="49"/>
        <v>I</v>
      </c>
      <c r="C530" s="32">
        <f t="shared" si="50"/>
        <v>35365.402000000002</v>
      </c>
      <c r="D530" s="53" t="str">
        <f t="shared" si="51"/>
        <v>vis</v>
      </c>
      <c r="E530" s="74">
        <f>VLOOKUP(C530,Active!C$21:E$966,3,FALSE)</f>
        <v>-17433.987386416098</v>
      </c>
      <c r="F530" s="6" t="s">
        <v>263</v>
      </c>
      <c r="G530" s="53" t="str">
        <f t="shared" si="52"/>
        <v>35365.402</v>
      </c>
      <c r="H530" s="32">
        <f t="shared" si="53"/>
        <v>-17434</v>
      </c>
      <c r="I530" s="75" t="s">
        <v>571</v>
      </c>
      <c r="J530" s="76" t="s">
        <v>572</v>
      </c>
      <c r="K530" s="75">
        <v>-17434</v>
      </c>
      <c r="L530" s="75" t="s">
        <v>558</v>
      </c>
      <c r="M530" s="76" t="s">
        <v>439</v>
      </c>
      <c r="N530" s="76"/>
      <c r="O530" s="77" t="s">
        <v>561</v>
      </c>
      <c r="P530" s="78" t="s">
        <v>553</v>
      </c>
    </row>
    <row r="531" spans="1:16" ht="13.5" thickBot="1" x14ac:dyDescent="0.25">
      <c r="A531" s="32" t="str">
        <f t="shared" si="48"/>
        <v>BAVM 12 </v>
      </c>
      <c r="B531" s="6" t="str">
        <f t="shared" si="49"/>
        <v>I</v>
      </c>
      <c r="C531" s="32">
        <f t="shared" si="50"/>
        <v>35375.341999999997</v>
      </c>
      <c r="D531" s="53" t="str">
        <f t="shared" si="51"/>
        <v>vis</v>
      </c>
      <c r="E531" s="74">
        <f>VLOOKUP(C531,Active!C$21:E$966,3,FALSE)</f>
        <v>-17425.002991785339</v>
      </c>
      <c r="F531" s="6" t="s">
        <v>263</v>
      </c>
      <c r="G531" s="53" t="str">
        <f t="shared" si="52"/>
        <v>35375.342</v>
      </c>
      <c r="H531" s="32">
        <f t="shared" si="53"/>
        <v>-17425</v>
      </c>
      <c r="I531" s="75" t="s">
        <v>573</v>
      </c>
      <c r="J531" s="76" t="s">
        <v>574</v>
      </c>
      <c r="K531" s="75">
        <v>-17425</v>
      </c>
      <c r="L531" s="75" t="s">
        <v>427</v>
      </c>
      <c r="M531" s="76" t="s">
        <v>439</v>
      </c>
      <c r="N531" s="76"/>
      <c r="O531" s="77" t="s">
        <v>565</v>
      </c>
      <c r="P531" s="78" t="s">
        <v>553</v>
      </c>
    </row>
    <row r="532" spans="1:16" ht="13.5" thickBot="1" x14ac:dyDescent="0.25">
      <c r="A532" s="32" t="str">
        <f t="shared" si="48"/>
        <v> AA 6.141 </v>
      </c>
      <c r="B532" s="6" t="str">
        <f t="shared" si="49"/>
        <v>I</v>
      </c>
      <c r="C532" s="32">
        <f t="shared" si="50"/>
        <v>35376.457999999999</v>
      </c>
      <c r="D532" s="53" t="str">
        <f t="shared" si="51"/>
        <v>vis</v>
      </c>
      <c r="E532" s="74">
        <f>VLOOKUP(C532,Active!C$21:E$966,3,FALSE)</f>
        <v>-17423.994281080311</v>
      </c>
      <c r="F532" s="6" t="s">
        <v>263</v>
      </c>
      <c r="G532" s="53" t="str">
        <f t="shared" si="52"/>
        <v>35376.458</v>
      </c>
      <c r="H532" s="32">
        <f t="shared" si="53"/>
        <v>-17424</v>
      </c>
      <c r="I532" s="75" t="s">
        <v>575</v>
      </c>
      <c r="J532" s="76" t="s">
        <v>576</v>
      </c>
      <c r="K532" s="75">
        <v>-17424</v>
      </c>
      <c r="L532" s="75" t="s">
        <v>534</v>
      </c>
      <c r="M532" s="76" t="s">
        <v>439</v>
      </c>
      <c r="N532" s="76"/>
      <c r="O532" s="77" t="s">
        <v>460</v>
      </c>
      <c r="P532" s="77" t="s">
        <v>577</v>
      </c>
    </row>
    <row r="533" spans="1:16" ht="13.5" thickBot="1" x14ac:dyDescent="0.25">
      <c r="A533" s="32" t="str">
        <f t="shared" si="48"/>
        <v> AJ 62.374 </v>
      </c>
      <c r="B533" s="6" t="str">
        <f t="shared" si="49"/>
        <v>I</v>
      </c>
      <c r="C533" s="32">
        <f t="shared" si="50"/>
        <v>35398.589999999997</v>
      </c>
      <c r="D533" s="53" t="str">
        <f t="shared" si="51"/>
        <v>vis</v>
      </c>
      <c r="E533" s="74">
        <f>VLOOKUP(C533,Active!C$21:E$966,3,FALSE)</f>
        <v>-17403.989993155956</v>
      </c>
      <c r="F533" s="6" t="s">
        <v>263</v>
      </c>
      <c r="G533" s="53" t="str">
        <f t="shared" si="52"/>
        <v>35398.590</v>
      </c>
      <c r="H533" s="32">
        <f t="shared" si="53"/>
        <v>-17404</v>
      </c>
      <c r="I533" s="75" t="s">
        <v>578</v>
      </c>
      <c r="J533" s="76" t="s">
        <v>579</v>
      </c>
      <c r="K533" s="75">
        <v>-17404</v>
      </c>
      <c r="L533" s="75" t="s">
        <v>580</v>
      </c>
      <c r="M533" s="76" t="s">
        <v>428</v>
      </c>
      <c r="N533" s="76"/>
      <c r="O533" s="77" t="s">
        <v>444</v>
      </c>
      <c r="P533" s="77" t="s">
        <v>445</v>
      </c>
    </row>
    <row r="534" spans="1:16" ht="13.5" thickBot="1" x14ac:dyDescent="0.25">
      <c r="A534" s="32" t="str">
        <f t="shared" si="48"/>
        <v>BAVM 12 </v>
      </c>
      <c r="B534" s="6" t="str">
        <f t="shared" si="49"/>
        <v>I</v>
      </c>
      <c r="C534" s="32">
        <f t="shared" si="50"/>
        <v>35427.347999999998</v>
      </c>
      <c r="D534" s="53" t="str">
        <f t="shared" si="51"/>
        <v>vis</v>
      </c>
      <c r="E534" s="74">
        <f>VLOOKUP(C534,Active!C$21:E$966,3,FALSE)</f>
        <v>-17377.996711386175</v>
      </c>
      <c r="F534" s="6" t="s">
        <v>263</v>
      </c>
      <c r="G534" s="53" t="str">
        <f t="shared" si="52"/>
        <v>35427.348</v>
      </c>
      <c r="H534" s="32">
        <f t="shared" si="53"/>
        <v>-17378</v>
      </c>
      <c r="I534" s="75" t="s">
        <v>581</v>
      </c>
      <c r="J534" s="76" t="s">
        <v>582</v>
      </c>
      <c r="K534" s="75">
        <v>-17378</v>
      </c>
      <c r="L534" s="75" t="s">
        <v>467</v>
      </c>
      <c r="M534" s="76" t="s">
        <v>439</v>
      </c>
      <c r="N534" s="76"/>
      <c r="O534" s="77" t="s">
        <v>565</v>
      </c>
      <c r="P534" s="78" t="s">
        <v>553</v>
      </c>
    </row>
    <row r="535" spans="1:16" ht="13.5" thickBot="1" x14ac:dyDescent="0.25">
      <c r="A535" s="32" t="str">
        <f t="shared" si="48"/>
        <v> AA 7.188 </v>
      </c>
      <c r="B535" s="6" t="str">
        <f t="shared" si="49"/>
        <v>I</v>
      </c>
      <c r="C535" s="32">
        <f t="shared" si="50"/>
        <v>35699.519999999997</v>
      </c>
      <c r="D535" s="53" t="str">
        <f t="shared" si="51"/>
        <v>vis</v>
      </c>
      <c r="E535" s="74">
        <f>VLOOKUP(C535,Active!C$21:E$966,3,FALSE)</f>
        <v>-17131.990609228731</v>
      </c>
      <c r="F535" s="6" t="s">
        <v>263</v>
      </c>
      <c r="G535" s="53" t="str">
        <f t="shared" si="52"/>
        <v>35699.520</v>
      </c>
      <c r="H535" s="32">
        <f t="shared" si="53"/>
        <v>-17132</v>
      </c>
      <c r="I535" s="75" t="s">
        <v>583</v>
      </c>
      <c r="J535" s="76" t="s">
        <v>584</v>
      </c>
      <c r="K535" s="75">
        <v>-17132</v>
      </c>
      <c r="L535" s="75" t="s">
        <v>489</v>
      </c>
      <c r="M535" s="76" t="s">
        <v>439</v>
      </c>
      <c r="N535" s="76"/>
      <c r="O535" s="77" t="s">
        <v>460</v>
      </c>
      <c r="P535" s="77" t="s">
        <v>585</v>
      </c>
    </row>
    <row r="536" spans="1:16" ht="13.5" thickBot="1" x14ac:dyDescent="0.25">
      <c r="A536" s="32" t="str">
        <f t="shared" si="48"/>
        <v> AA 7.188 </v>
      </c>
      <c r="B536" s="6" t="str">
        <f t="shared" si="49"/>
        <v>I</v>
      </c>
      <c r="C536" s="32">
        <f t="shared" si="50"/>
        <v>35719.432000000001</v>
      </c>
      <c r="D536" s="53" t="str">
        <f t="shared" si="51"/>
        <v>vis</v>
      </c>
      <c r="E536" s="74">
        <f>VLOOKUP(C536,Active!C$21:E$966,3,FALSE)</f>
        <v>-17113.992896362746</v>
      </c>
      <c r="F536" s="6" t="s">
        <v>263</v>
      </c>
      <c r="G536" s="53" t="str">
        <f t="shared" si="52"/>
        <v>35719.432</v>
      </c>
      <c r="H536" s="32">
        <f t="shared" si="53"/>
        <v>-17114</v>
      </c>
      <c r="I536" s="75" t="s">
        <v>586</v>
      </c>
      <c r="J536" s="76" t="s">
        <v>587</v>
      </c>
      <c r="K536" s="75">
        <v>-17114</v>
      </c>
      <c r="L536" s="75" t="s">
        <v>472</v>
      </c>
      <c r="M536" s="76" t="s">
        <v>439</v>
      </c>
      <c r="N536" s="76"/>
      <c r="O536" s="77" t="s">
        <v>460</v>
      </c>
      <c r="P536" s="77" t="s">
        <v>585</v>
      </c>
    </row>
    <row r="537" spans="1:16" ht="13.5" thickBot="1" x14ac:dyDescent="0.25">
      <c r="A537" s="32" t="str">
        <f t="shared" si="48"/>
        <v> MVS 3.120 </v>
      </c>
      <c r="B537" s="6" t="str">
        <f t="shared" si="49"/>
        <v>I</v>
      </c>
      <c r="C537" s="32">
        <f t="shared" si="50"/>
        <v>36052.447999999997</v>
      </c>
      <c r="D537" s="53" t="str">
        <f t="shared" si="51"/>
        <v>vis</v>
      </c>
      <c r="E537" s="74">
        <f>VLOOKUP(C537,Active!C$21:E$966,3,FALSE)</f>
        <v>-16812.992175803454</v>
      </c>
      <c r="F537" s="6" t="s">
        <v>263</v>
      </c>
      <c r="G537" s="53" t="str">
        <f t="shared" si="52"/>
        <v>36052.448</v>
      </c>
      <c r="H537" s="32">
        <f t="shared" si="53"/>
        <v>-16813</v>
      </c>
      <c r="I537" s="75" t="s">
        <v>588</v>
      </c>
      <c r="J537" s="76" t="s">
        <v>589</v>
      </c>
      <c r="K537" s="75">
        <v>-16813</v>
      </c>
      <c r="L537" s="75" t="s">
        <v>527</v>
      </c>
      <c r="M537" s="76" t="s">
        <v>590</v>
      </c>
      <c r="N537" s="76"/>
      <c r="O537" s="77" t="s">
        <v>591</v>
      </c>
      <c r="P537" s="77" t="s">
        <v>592</v>
      </c>
    </row>
    <row r="538" spans="1:16" ht="13.5" thickBot="1" x14ac:dyDescent="0.25">
      <c r="A538" s="32" t="str">
        <f t="shared" si="48"/>
        <v>BAVM 12 </v>
      </c>
      <c r="B538" s="6" t="str">
        <f t="shared" si="49"/>
        <v>I</v>
      </c>
      <c r="C538" s="32">
        <f t="shared" si="50"/>
        <v>36072.368999999999</v>
      </c>
      <c r="D538" s="53" t="str">
        <f t="shared" si="51"/>
        <v>vis</v>
      </c>
      <c r="E538" s="74">
        <f>VLOOKUP(C538,Active!C$21:E$966,3,FALSE)</f>
        <v>-16794.986328173723</v>
      </c>
      <c r="F538" s="6" t="s">
        <v>263</v>
      </c>
      <c r="G538" s="53" t="str">
        <f t="shared" si="52"/>
        <v>36072.369</v>
      </c>
      <c r="H538" s="32">
        <f t="shared" si="53"/>
        <v>-16795</v>
      </c>
      <c r="I538" s="75" t="s">
        <v>593</v>
      </c>
      <c r="J538" s="76" t="s">
        <v>594</v>
      </c>
      <c r="K538" s="75">
        <v>-16795</v>
      </c>
      <c r="L538" s="75" t="s">
        <v>507</v>
      </c>
      <c r="M538" s="76" t="s">
        <v>439</v>
      </c>
      <c r="N538" s="76"/>
      <c r="O538" s="77" t="s">
        <v>565</v>
      </c>
      <c r="P538" s="78" t="s">
        <v>553</v>
      </c>
    </row>
    <row r="539" spans="1:16" ht="13.5" thickBot="1" x14ac:dyDescent="0.25">
      <c r="A539" s="32" t="str">
        <f t="shared" si="48"/>
        <v> NAZ 11.30 </v>
      </c>
      <c r="B539" s="6" t="str">
        <f t="shared" si="49"/>
        <v>I</v>
      </c>
      <c r="C539" s="32">
        <f t="shared" si="50"/>
        <v>36073.466999999997</v>
      </c>
      <c r="D539" s="53" t="str">
        <f t="shared" si="51"/>
        <v>vis</v>
      </c>
      <c r="E539" s="74">
        <f>VLOOKUP(C539,Active!C$21:E$966,3,FALSE)</f>
        <v>-16793.993886996202</v>
      </c>
      <c r="F539" s="6" t="s">
        <v>263</v>
      </c>
      <c r="G539" s="53" t="str">
        <f t="shared" si="52"/>
        <v>36073.467</v>
      </c>
      <c r="H539" s="32">
        <f t="shared" si="53"/>
        <v>-16794</v>
      </c>
      <c r="I539" s="75" t="s">
        <v>595</v>
      </c>
      <c r="J539" s="76" t="s">
        <v>596</v>
      </c>
      <c r="K539" s="75">
        <v>-16794</v>
      </c>
      <c r="L539" s="75" t="s">
        <v>464</v>
      </c>
      <c r="M539" s="76" t="s">
        <v>439</v>
      </c>
      <c r="N539" s="76"/>
      <c r="O539" s="77" t="s">
        <v>597</v>
      </c>
      <c r="P539" s="77" t="s">
        <v>598</v>
      </c>
    </row>
    <row r="540" spans="1:16" ht="13.5" thickBot="1" x14ac:dyDescent="0.25">
      <c r="A540" s="32" t="str">
        <f t="shared" si="48"/>
        <v> AA 8.189 </v>
      </c>
      <c r="B540" s="6" t="str">
        <f t="shared" si="49"/>
        <v>I</v>
      </c>
      <c r="C540" s="32">
        <f t="shared" si="50"/>
        <v>36073.468000000001</v>
      </c>
      <c r="D540" s="53" t="str">
        <f t="shared" si="51"/>
        <v>vis</v>
      </c>
      <c r="E540" s="74">
        <f>VLOOKUP(C540,Active!C$21:E$966,3,FALSE)</f>
        <v>-16793.992983133561</v>
      </c>
      <c r="F540" s="6" t="s">
        <v>263</v>
      </c>
      <c r="G540" s="53" t="str">
        <f t="shared" si="52"/>
        <v>36073.468</v>
      </c>
      <c r="H540" s="32">
        <f t="shared" si="53"/>
        <v>-16794</v>
      </c>
      <c r="I540" s="75" t="s">
        <v>599</v>
      </c>
      <c r="J540" s="76" t="s">
        <v>600</v>
      </c>
      <c r="K540" s="75">
        <v>-16794</v>
      </c>
      <c r="L540" s="75" t="s">
        <v>472</v>
      </c>
      <c r="M540" s="76" t="s">
        <v>439</v>
      </c>
      <c r="N540" s="76"/>
      <c r="O540" s="77" t="s">
        <v>460</v>
      </c>
      <c r="P540" s="77" t="s">
        <v>601</v>
      </c>
    </row>
    <row r="541" spans="1:16" ht="13.5" thickBot="1" x14ac:dyDescent="0.25">
      <c r="A541" s="32" t="str">
        <f t="shared" si="48"/>
        <v>BAVM 12 </v>
      </c>
      <c r="B541" s="6" t="str">
        <f t="shared" si="49"/>
        <v>I</v>
      </c>
      <c r="C541" s="32">
        <f t="shared" si="50"/>
        <v>36073.47</v>
      </c>
      <c r="D541" s="53" t="str">
        <f t="shared" si="51"/>
        <v>vis</v>
      </c>
      <c r="E541" s="74">
        <f>VLOOKUP(C541,Active!C$21:E$966,3,FALSE)</f>
        <v>-16793.991175408282</v>
      </c>
      <c r="F541" s="6" t="s">
        <v>263</v>
      </c>
      <c r="G541" s="53" t="str">
        <f t="shared" si="52"/>
        <v>36073.470</v>
      </c>
      <c r="H541" s="32">
        <f t="shared" si="53"/>
        <v>-16794</v>
      </c>
      <c r="I541" s="75" t="s">
        <v>602</v>
      </c>
      <c r="J541" s="76" t="s">
        <v>603</v>
      </c>
      <c r="K541" s="75">
        <v>-16794</v>
      </c>
      <c r="L541" s="75" t="s">
        <v>489</v>
      </c>
      <c r="M541" s="76" t="s">
        <v>439</v>
      </c>
      <c r="N541" s="76"/>
      <c r="O541" s="77" t="s">
        <v>561</v>
      </c>
      <c r="P541" s="78" t="s">
        <v>553</v>
      </c>
    </row>
    <row r="542" spans="1:16" ht="13.5" thickBot="1" x14ac:dyDescent="0.25">
      <c r="A542" s="32" t="str">
        <f t="shared" si="48"/>
        <v>BAVM 12 </v>
      </c>
      <c r="B542" s="6" t="str">
        <f t="shared" si="49"/>
        <v>I</v>
      </c>
      <c r="C542" s="32">
        <f t="shared" si="50"/>
        <v>36073.472999999998</v>
      </c>
      <c r="D542" s="53" t="str">
        <f t="shared" si="51"/>
        <v>vis</v>
      </c>
      <c r="E542" s="74">
        <f>VLOOKUP(C542,Active!C$21:E$966,3,FALSE)</f>
        <v>-16793.988463820369</v>
      </c>
      <c r="F542" s="6" t="s">
        <v>263</v>
      </c>
      <c r="G542" s="53" t="str">
        <f t="shared" si="52"/>
        <v>36073.473</v>
      </c>
      <c r="H542" s="32">
        <f t="shared" si="53"/>
        <v>-16794</v>
      </c>
      <c r="I542" s="75" t="s">
        <v>604</v>
      </c>
      <c r="J542" s="76" t="s">
        <v>605</v>
      </c>
      <c r="K542" s="75">
        <v>-16794</v>
      </c>
      <c r="L542" s="75" t="s">
        <v>606</v>
      </c>
      <c r="M542" s="76" t="s">
        <v>439</v>
      </c>
      <c r="N542" s="76"/>
      <c r="O542" s="77" t="s">
        <v>565</v>
      </c>
      <c r="P542" s="78" t="s">
        <v>553</v>
      </c>
    </row>
    <row r="543" spans="1:16" ht="13.5" thickBot="1" x14ac:dyDescent="0.25">
      <c r="A543" s="32" t="str">
        <f t="shared" si="48"/>
        <v> AC 194.26 </v>
      </c>
      <c r="B543" s="6" t="str">
        <f t="shared" si="49"/>
        <v>I</v>
      </c>
      <c r="C543" s="32">
        <f t="shared" si="50"/>
        <v>36082.313999999998</v>
      </c>
      <c r="D543" s="53" t="str">
        <f t="shared" si="51"/>
        <v>vis</v>
      </c>
      <c r="E543" s="74">
        <f>VLOOKUP(C543,Active!C$21:E$966,3,FALSE)</f>
        <v>-16785.997414229765</v>
      </c>
      <c r="F543" s="6" t="s">
        <v>263</v>
      </c>
      <c r="G543" s="53" t="str">
        <f t="shared" si="52"/>
        <v>36082.314</v>
      </c>
      <c r="H543" s="32">
        <f t="shared" si="53"/>
        <v>-16786</v>
      </c>
      <c r="I543" s="75" t="s">
        <v>607</v>
      </c>
      <c r="J543" s="76" t="s">
        <v>608</v>
      </c>
      <c r="K543" s="75">
        <v>-16786</v>
      </c>
      <c r="L543" s="75" t="s">
        <v>516</v>
      </c>
      <c r="M543" s="76" t="s">
        <v>439</v>
      </c>
      <c r="N543" s="76"/>
      <c r="O543" s="77" t="s">
        <v>609</v>
      </c>
      <c r="P543" s="77" t="s">
        <v>610</v>
      </c>
    </row>
    <row r="544" spans="1:16" ht="13.5" thickBot="1" x14ac:dyDescent="0.25">
      <c r="A544" s="32" t="str">
        <f t="shared" si="48"/>
        <v> AC 187.16 </v>
      </c>
      <c r="B544" s="6" t="str">
        <f t="shared" si="49"/>
        <v>I</v>
      </c>
      <c r="C544" s="32">
        <f t="shared" si="50"/>
        <v>36082.324999999997</v>
      </c>
      <c r="D544" s="53" t="str">
        <f t="shared" si="51"/>
        <v>vis</v>
      </c>
      <c r="E544" s="74">
        <f>VLOOKUP(C544,Active!C$21:E$966,3,FALSE)</f>
        <v>-16785.987471740737</v>
      </c>
      <c r="F544" s="6" t="s">
        <v>263</v>
      </c>
      <c r="G544" s="53" t="str">
        <f t="shared" si="52"/>
        <v>36082.325</v>
      </c>
      <c r="H544" s="32">
        <f t="shared" si="53"/>
        <v>-16786</v>
      </c>
      <c r="I544" s="75" t="s">
        <v>611</v>
      </c>
      <c r="J544" s="76" t="s">
        <v>612</v>
      </c>
      <c r="K544" s="75">
        <v>-16786</v>
      </c>
      <c r="L544" s="75" t="s">
        <v>558</v>
      </c>
      <c r="M544" s="76" t="s">
        <v>439</v>
      </c>
      <c r="N544" s="76"/>
      <c r="O544" s="77" t="s">
        <v>613</v>
      </c>
      <c r="P544" s="77" t="s">
        <v>614</v>
      </c>
    </row>
    <row r="545" spans="1:16" ht="13.5" thickBot="1" x14ac:dyDescent="0.25">
      <c r="A545" s="32" t="str">
        <f t="shared" si="48"/>
        <v> AA 9.48 </v>
      </c>
      <c r="B545" s="6" t="str">
        <f t="shared" si="49"/>
        <v>I</v>
      </c>
      <c r="C545" s="32">
        <f t="shared" si="50"/>
        <v>36344.527999999998</v>
      </c>
      <c r="D545" s="53" t="str">
        <f t="shared" si="51"/>
        <v>vis</v>
      </c>
      <c r="E545" s="74">
        <f>VLOOKUP(C545,Active!C$21:E$966,3,FALSE)</f>
        <v>-16548.991976230584</v>
      </c>
      <c r="F545" s="6" t="s">
        <v>263</v>
      </c>
      <c r="G545" s="53" t="str">
        <f t="shared" si="52"/>
        <v>36344.528</v>
      </c>
      <c r="H545" s="32">
        <f t="shared" si="53"/>
        <v>-16549</v>
      </c>
      <c r="I545" s="75" t="s">
        <v>615</v>
      </c>
      <c r="J545" s="76" t="s">
        <v>616</v>
      </c>
      <c r="K545" s="75">
        <v>-16549</v>
      </c>
      <c r="L545" s="75" t="s">
        <v>527</v>
      </c>
      <c r="M545" s="76" t="s">
        <v>439</v>
      </c>
      <c r="N545" s="76"/>
      <c r="O545" s="77" t="s">
        <v>460</v>
      </c>
      <c r="P545" s="77" t="s">
        <v>617</v>
      </c>
    </row>
    <row r="546" spans="1:16" ht="13.5" thickBot="1" x14ac:dyDescent="0.25">
      <c r="A546" s="32" t="str">
        <f t="shared" si="48"/>
        <v> MVS 3.120 </v>
      </c>
      <c r="B546" s="6" t="str">
        <f t="shared" si="49"/>
        <v>I</v>
      </c>
      <c r="C546" s="32">
        <f t="shared" si="50"/>
        <v>36396.493999999999</v>
      </c>
      <c r="D546" s="53" t="str">
        <f t="shared" si="51"/>
        <v>vis</v>
      </c>
      <c r="E546" s="74">
        <f>VLOOKUP(C546,Active!C$21:E$966,3,FALSE)</f>
        <v>-16502.02185033698</v>
      </c>
      <c r="F546" s="6" t="s">
        <v>263</v>
      </c>
      <c r="G546" s="53" t="str">
        <f t="shared" si="52"/>
        <v>36396.494</v>
      </c>
      <c r="H546" s="32">
        <f t="shared" si="53"/>
        <v>-16502</v>
      </c>
      <c r="I546" s="75" t="s">
        <v>618</v>
      </c>
      <c r="J546" s="76" t="s">
        <v>619</v>
      </c>
      <c r="K546" s="75">
        <v>-16502</v>
      </c>
      <c r="L546" s="75" t="s">
        <v>620</v>
      </c>
      <c r="M546" s="76" t="s">
        <v>590</v>
      </c>
      <c r="N546" s="76"/>
      <c r="O546" s="77" t="s">
        <v>591</v>
      </c>
      <c r="P546" s="77" t="s">
        <v>592</v>
      </c>
    </row>
    <row r="547" spans="1:16" ht="13.5" thickBot="1" x14ac:dyDescent="0.25">
      <c r="A547" s="32" t="str">
        <f t="shared" si="48"/>
        <v>BAVM 13 </v>
      </c>
      <c r="B547" s="6" t="str">
        <f t="shared" si="49"/>
        <v>I</v>
      </c>
      <c r="C547" s="32">
        <f t="shared" si="50"/>
        <v>36447.417000000001</v>
      </c>
      <c r="D547" s="53" t="str">
        <f t="shared" si="51"/>
        <v>vis</v>
      </c>
      <c r="E547" s="74">
        <f>VLOOKUP(C547,Active!C$21:E$966,3,FALSE)</f>
        <v>-16455.994453175757</v>
      </c>
      <c r="F547" s="6" t="s">
        <v>263</v>
      </c>
      <c r="G547" s="53" t="str">
        <f t="shared" si="52"/>
        <v>36447.417</v>
      </c>
      <c r="H547" s="32">
        <f t="shared" si="53"/>
        <v>-16456</v>
      </c>
      <c r="I547" s="75" t="s">
        <v>621</v>
      </c>
      <c r="J547" s="76" t="s">
        <v>622</v>
      </c>
      <c r="K547" s="75">
        <v>-16456</v>
      </c>
      <c r="L547" s="75" t="s">
        <v>534</v>
      </c>
      <c r="M547" s="76" t="s">
        <v>439</v>
      </c>
      <c r="N547" s="76"/>
      <c r="O547" s="77" t="s">
        <v>623</v>
      </c>
      <c r="P547" s="78" t="s">
        <v>624</v>
      </c>
    </row>
    <row r="548" spans="1:16" ht="13.5" thickBot="1" x14ac:dyDescent="0.25">
      <c r="A548" s="32" t="str">
        <f t="shared" si="48"/>
        <v> AA 9.48 </v>
      </c>
      <c r="B548" s="6" t="str">
        <f t="shared" si="49"/>
        <v>I</v>
      </c>
      <c r="C548" s="32">
        <f t="shared" si="50"/>
        <v>36487.249000000003</v>
      </c>
      <c r="D548" s="53" t="str">
        <f t="shared" si="51"/>
        <v>vis</v>
      </c>
      <c r="E548" s="74">
        <f>VLOOKUP(C548,Active!C$21:E$966,3,FALSE)</f>
        <v>-16419.991796542687</v>
      </c>
      <c r="F548" s="6" t="s">
        <v>263</v>
      </c>
      <c r="G548" s="53" t="str">
        <f t="shared" si="52"/>
        <v>36487.249</v>
      </c>
      <c r="H548" s="32">
        <f t="shared" si="53"/>
        <v>-16420</v>
      </c>
      <c r="I548" s="75" t="s">
        <v>625</v>
      </c>
      <c r="J548" s="76" t="s">
        <v>626</v>
      </c>
      <c r="K548" s="75">
        <v>-16420</v>
      </c>
      <c r="L548" s="75" t="s">
        <v>527</v>
      </c>
      <c r="M548" s="76" t="s">
        <v>439</v>
      </c>
      <c r="N548" s="76"/>
      <c r="O548" s="77" t="s">
        <v>460</v>
      </c>
      <c r="P548" s="77" t="s">
        <v>617</v>
      </c>
    </row>
    <row r="549" spans="1:16" ht="13.5" thickBot="1" x14ac:dyDescent="0.25">
      <c r="A549" s="32" t="str">
        <f t="shared" si="48"/>
        <v> AA 10.69 </v>
      </c>
      <c r="B549" s="6" t="str">
        <f t="shared" si="49"/>
        <v>I</v>
      </c>
      <c r="C549" s="32">
        <f t="shared" si="50"/>
        <v>36759.413999999997</v>
      </c>
      <c r="D549" s="53" t="str">
        <f t="shared" si="51"/>
        <v>vis</v>
      </c>
      <c r="E549" s="74">
        <f>VLOOKUP(C549,Active!C$21:E$966,3,FALSE)</f>
        <v>-16173.992021423717</v>
      </c>
      <c r="F549" s="6" t="s">
        <v>263</v>
      </c>
      <c r="G549" s="53" t="str">
        <f t="shared" si="52"/>
        <v>36759.414</v>
      </c>
      <c r="H549" s="32">
        <f t="shared" si="53"/>
        <v>-16174</v>
      </c>
      <c r="I549" s="75" t="s">
        <v>627</v>
      </c>
      <c r="J549" s="76" t="s">
        <v>628</v>
      </c>
      <c r="K549" s="75">
        <v>-16174</v>
      </c>
      <c r="L549" s="75" t="s">
        <v>527</v>
      </c>
      <c r="M549" s="76" t="s">
        <v>439</v>
      </c>
      <c r="N549" s="76"/>
      <c r="O549" s="77" t="s">
        <v>460</v>
      </c>
      <c r="P549" s="77" t="s">
        <v>629</v>
      </c>
    </row>
    <row r="550" spans="1:16" ht="13.5" thickBot="1" x14ac:dyDescent="0.25">
      <c r="A550" s="32" t="str">
        <f t="shared" si="48"/>
        <v> MVS 3.120 </v>
      </c>
      <c r="B550" s="6" t="str">
        <f t="shared" si="49"/>
        <v>I</v>
      </c>
      <c r="C550" s="32">
        <f t="shared" si="50"/>
        <v>36780.43</v>
      </c>
      <c r="D550" s="53" t="str">
        <f t="shared" si="51"/>
        <v>vis</v>
      </c>
      <c r="E550" s="74">
        <f>VLOOKUP(C550,Active!C$21:E$966,3,FALSE)</f>
        <v>-16154.996444204378</v>
      </c>
      <c r="F550" s="6" t="s">
        <v>263</v>
      </c>
      <c r="G550" s="53" t="str">
        <f t="shared" si="52"/>
        <v>36780.430</v>
      </c>
      <c r="H550" s="32">
        <f t="shared" si="53"/>
        <v>-16155</v>
      </c>
      <c r="I550" s="75" t="s">
        <v>630</v>
      </c>
      <c r="J550" s="76" t="s">
        <v>631</v>
      </c>
      <c r="K550" s="75">
        <v>-16155</v>
      </c>
      <c r="L550" s="75" t="s">
        <v>467</v>
      </c>
      <c r="M550" s="76" t="s">
        <v>590</v>
      </c>
      <c r="N550" s="76"/>
      <c r="O550" s="77" t="s">
        <v>591</v>
      </c>
      <c r="P550" s="77" t="s">
        <v>592</v>
      </c>
    </row>
    <row r="551" spans="1:16" ht="13.5" thickBot="1" x14ac:dyDescent="0.25">
      <c r="A551" s="32" t="str">
        <f t="shared" si="48"/>
        <v>BAVM 13 </v>
      </c>
      <c r="B551" s="6" t="str">
        <f t="shared" si="49"/>
        <v>I</v>
      </c>
      <c r="C551" s="32">
        <f t="shared" si="50"/>
        <v>36821.375</v>
      </c>
      <c r="D551" s="53" t="str">
        <f t="shared" si="51"/>
        <v>vis</v>
      </c>
      <c r="E551" s="74">
        <f>VLOOKUP(C551,Active!C$21:E$966,3,FALSE)</f>
        <v>-16117.987788454204</v>
      </c>
      <c r="F551" s="6" t="s">
        <v>263</v>
      </c>
      <c r="G551" s="53" t="str">
        <f t="shared" si="52"/>
        <v>36821.375</v>
      </c>
      <c r="H551" s="32">
        <f t="shared" si="53"/>
        <v>-16118</v>
      </c>
      <c r="I551" s="75" t="s">
        <v>632</v>
      </c>
      <c r="J551" s="76" t="s">
        <v>633</v>
      </c>
      <c r="K551" s="75">
        <v>-16118</v>
      </c>
      <c r="L551" s="75" t="s">
        <v>558</v>
      </c>
      <c r="M551" s="76" t="s">
        <v>439</v>
      </c>
      <c r="N551" s="76"/>
      <c r="O551" s="77" t="s">
        <v>508</v>
      </c>
      <c r="P551" s="78" t="s">
        <v>624</v>
      </c>
    </row>
    <row r="552" spans="1:16" ht="13.5" thickBot="1" x14ac:dyDescent="0.25">
      <c r="A552" s="32" t="str">
        <f t="shared" si="48"/>
        <v> HABZ 7 </v>
      </c>
      <c r="B552" s="6" t="str">
        <f t="shared" si="49"/>
        <v>I</v>
      </c>
      <c r="C552" s="32">
        <f t="shared" si="50"/>
        <v>36821.387999999999</v>
      </c>
      <c r="D552" s="53" t="str">
        <f t="shared" si="51"/>
        <v>pg</v>
      </c>
      <c r="E552" s="74">
        <f>VLOOKUP(C552,Active!C$21:E$966,3,FALSE)</f>
        <v>-16117.976038239898</v>
      </c>
      <c r="F552" s="6" t="str">
        <f>LEFT(M552,1)</f>
        <v>P</v>
      </c>
      <c r="G552" s="53" t="str">
        <f t="shared" si="52"/>
        <v>36821.388</v>
      </c>
      <c r="H552" s="32">
        <f t="shared" si="53"/>
        <v>-16118</v>
      </c>
      <c r="I552" s="75" t="s">
        <v>634</v>
      </c>
      <c r="J552" s="76" t="s">
        <v>635</v>
      </c>
      <c r="K552" s="75">
        <v>-16118</v>
      </c>
      <c r="L552" s="75" t="s">
        <v>636</v>
      </c>
      <c r="M552" s="76" t="s">
        <v>590</v>
      </c>
      <c r="N552" s="76"/>
      <c r="O552" s="77" t="s">
        <v>637</v>
      </c>
      <c r="P552" s="77" t="s">
        <v>638</v>
      </c>
    </row>
    <row r="553" spans="1:16" ht="13.5" thickBot="1" x14ac:dyDescent="0.25">
      <c r="A553" s="32" t="str">
        <f t="shared" si="48"/>
        <v> HABZ 7 </v>
      </c>
      <c r="B553" s="6" t="str">
        <f t="shared" si="49"/>
        <v>I</v>
      </c>
      <c r="C553" s="32">
        <f t="shared" si="50"/>
        <v>36841.317999999999</v>
      </c>
      <c r="D553" s="53" t="str">
        <f t="shared" si="51"/>
        <v>pg</v>
      </c>
      <c r="E553" s="74">
        <f>VLOOKUP(C553,Active!C$21:E$966,3,FALSE)</f>
        <v>-16099.962055846419</v>
      </c>
      <c r="F553" s="6" t="str">
        <f>LEFT(M553,1)</f>
        <v>P</v>
      </c>
      <c r="G553" s="53" t="str">
        <f t="shared" si="52"/>
        <v>36841.318</v>
      </c>
      <c r="H553" s="32">
        <f t="shared" si="53"/>
        <v>-16100</v>
      </c>
      <c r="I553" s="75" t="s">
        <v>639</v>
      </c>
      <c r="J553" s="76" t="s">
        <v>640</v>
      </c>
      <c r="K553" s="75">
        <v>-16100</v>
      </c>
      <c r="L553" s="75" t="s">
        <v>641</v>
      </c>
      <c r="M553" s="76" t="s">
        <v>590</v>
      </c>
      <c r="N553" s="76"/>
      <c r="O553" s="77" t="s">
        <v>637</v>
      </c>
      <c r="P553" s="77" t="s">
        <v>638</v>
      </c>
    </row>
    <row r="554" spans="1:16" ht="13.5" thickBot="1" x14ac:dyDescent="0.25">
      <c r="A554" s="32" t="str">
        <f t="shared" si="48"/>
        <v> HABZ 7 </v>
      </c>
      <c r="B554" s="6" t="str">
        <f t="shared" si="49"/>
        <v>I</v>
      </c>
      <c r="C554" s="32">
        <f t="shared" si="50"/>
        <v>36842.383999999998</v>
      </c>
      <c r="D554" s="53" t="str">
        <f t="shared" si="51"/>
        <v>pg</v>
      </c>
      <c r="E554" s="74">
        <f>VLOOKUP(C554,Active!C$21:E$966,3,FALSE)</f>
        <v>-16098.998538273343</v>
      </c>
      <c r="F554" s="6" t="str">
        <f>LEFT(M554,1)</f>
        <v>P</v>
      </c>
      <c r="G554" s="53" t="str">
        <f t="shared" si="52"/>
        <v>36842.384</v>
      </c>
      <c r="H554" s="32">
        <f t="shared" si="53"/>
        <v>-16099</v>
      </c>
      <c r="I554" s="75" t="s">
        <v>642</v>
      </c>
      <c r="J554" s="76" t="s">
        <v>643</v>
      </c>
      <c r="K554" s="75">
        <v>-16099</v>
      </c>
      <c r="L554" s="75" t="s">
        <v>570</v>
      </c>
      <c r="M554" s="76" t="s">
        <v>590</v>
      </c>
      <c r="N554" s="76"/>
      <c r="O554" s="77" t="s">
        <v>637</v>
      </c>
      <c r="P554" s="77" t="s">
        <v>638</v>
      </c>
    </row>
    <row r="555" spans="1:16" ht="13.5" thickBot="1" x14ac:dyDescent="0.25">
      <c r="A555" s="32" t="str">
        <f t="shared" si="48"/>
        <v> AN 287.207 </v>
      </c>
      <c r="B555" s="6" t="str">
        <f t="shared" si="49"/>
        <v>I</v>
      </c>
      <c r="C555" s="32">
        <f t="shared" si="50"/>
        <v>37499.571000000004</v>
      </c>
      <c r="D555" s="53" t="str">
        <f t="shared" si="51"/>
        <v>PE</v>
      </c>
      <c r="E555" s="74">
        <f>VLOOKUP(C555,Active!C$21:E$966,3,FALSE)</f>
        <v>-15504.991762195907</v>
      </c>
      <c r="F555" s="6" t="str">
        <f>LEFT(M555,1)</f>
        <v>E</v>
      </c>
      <c r="G555" s="53" t="str">
        <f t="shared" si="52"/>
        <v>37499.5710</v>
      </c>
      <c r="H555" s="32">
        <f t="shared" si="53"/>
        <v>-15505</v>
      </c>
      <c r="I555" s="75" t="s">
        <v>644</v>
      </c>
      <c r="J555" s="76" t="s">
        <v>645</v>
      </c>
      <c r="K555" s="75">
        <v>-15505</v>
      </c>
      <c r="L555" s="75" t="s">
        <v>646</v>
      </c>
      <c r="M555" s="76" t="s">
        <v>647</v>
      </c>
      <c r="N555" s="76" t="s">
        <v>648</v>
      </c>
      <c r="O555" s="77" t="s">
        <v>649</v>
      </c>
      <c r="P555" s="77" t="s">
        <v>650</v>
      </c>
    </row>
    <row r="556" spans="1:16" ht="13.5" thickBot="1" x14ac:dyDescent="0.25">
      <c r="A556" s="32" t="str">
        <f t="shared" si="48"/>
        <v> MVS 3.120 </v>
      </c>
      <c r="B556" s="6" t="str">
        <f t="shared" si="49"/>
        <v>I</v>
      </c>
      <c r="C556" s="32">
        <f t="shared" si="50"/>
        <v>37560.402999999998</v>
      </c>
      <c r="D556" s="53" t="str">
        <f t="shared" si="51"/>
        <v>pg</v>
      </c>
      <c r="E556" s="74">
        <f>VLOOKUP(C556,Active!C$21:E$966,3,FALSE)</f>
        <v>-15450.00799014573</v>
      </c>
      <c r="F556" s="6" t="str">
        <f>LEFT(M556,1)</f>
        <v>P</v>
      </c>
      <c r="G556" s="53" t="str">
        <f t="shared" si="52"/>
        <v>37560.403</v>
      </c>
      <c r="H556" s="32">
        <f t="shared" si="53"/>
        <v>-15450</v>
      </c>
      <c r="I556" s="75" t="s">
        <v>651</v>
      </c>
      <c r="J556" s="76" t="s">
        <v>652</v>
      </c>
      <c r="K556" s="75">
        <v>-15450</v>
      </c>
      <c r="L556" s="75" t="s">
        <v>653</v>
      </c>
      <c r="M556" s="76" t="s">
        <v>590</v>
      </c>
      <c r="N556" s="76"/>
      <c r="O556" s="77" t="s">
        <v>591</v>
      </c>
      <c r="P556" s="77" t="s">
        <v>592</v>
      </c>
    </row>
    <row r="557" spans="1:16" ht="13.5" thickBot="1" x14ac:dyDescent="0.25">
      <c r="A557" s="32" t="str">
        <f t="shared" si="48"/>
        <v>BAVM 15 </v>
      </c>
      <c r="B557" s="6" t="str">
        <f t="shared" si="49"/>
        <v>I</v>
      </c>
      <c r="C557" s="32">
        <f t="shared" si="50"/>
        <v>37790.550999999999</v>
      </c>
      <c r="D557" s="53" t="str">
        <f t="shared" si="51"/>
        <v>vis</v>
      </c>
      <c r="E557" s="74">
        <f>VLOOKUP(C557,Active!C$21:E$966,3,FALSE)</f>
        <v>-15241.985811525839</v>
      </c>
      <c r="F557" s="6" t="s">
        <v>263</v>
      </c>
      <c r="G557" s="53" t="str">
        <f t="shared" si="52"/>
        <v>37790.551</v>
      </c>
      <c r="H557" s="32">
        <f t="shared" si="53"/>
        <v>-15242</v>
      </c>
      <c r="I557" s="75" t="s">
        <v>654</v>
      </c>
      <c r="J557" s="76" t="s">
        <v>655</v>
      </c>
      <c r="K557" s="75">
        <v>-15242</v>
      </c>
      <c r="L557" s="75" t="s">
        <v>656</v>
      </c>
      <c r="M557" s="76" t="s">
        <v>439</v>
      </c>
      <c r="N557" s="76"/>
      <c r="O557" s="77" t="s">
        <v>657</v>
      </c>
      <c r="P557" s="78" t="s">
        <v>658</v>
      </c>
    </row>
    <row r="558" spans="1:16" ht="13.5" thickBot="1" x14ac:dyDescent="0.25">
      <c r="A558" s="32" t="str">
        <f t="shared" si="48"/>
        <v>BAVM 15 </v>
      </c>
      <c r="B558" s="6" t="str">
        <f t="shared" si="49"/>
        <v>I</v>
      </c>
      <c r="C558" s="32">
        <f t="shared" si="50"/>
        <v>37790.552000000003</v>
      </c>
      <c r="D558" s="53" t="str">
        <f t="shared" si="51"/>
        <v>vis</v>
      </c>
      <c r="E558" s="74">
        <f>VLOOKUP(C558,Active!C$21:E$966,3,FALSE)</f>
        <v>-15241.984907663198</v>
      </c>
      <c r="F558" s="6" t="s">
        <v>263</v>
      </c>
      <c r="G558" s="53" t="str">
        <f t="shared" si="52"/>
        <v>37790.552</v>
      </c>
      <c r="H558" s="32">
        <f t="shared" si="53"/>
        <v>-15242</v>
      </c>
      <c r="I558" s="75" t="s">
        <v>659</v>
      </c>
      <c r="J558" s="76" t="s">
        <v>660</v>
      </c>
      <c r="K558" s="75">
        <v>-15242</v>
      </c>
      <c r="L558" s="75" t="s">
        <v>661</v>
      </c>
      <c r="M558" s="76" t="s">
        <v>439</v>
      </c>
      <c r="N558" s="76"/>
      <c r="O558" s="77" t="s">
        <v>662</v>
      </c>
      <c r="P558" s="78" t="s">
        <v>658</v>
      </c>
    </row>
    <row r="559" spans="1:16" ht="13.5" thickBot="1" x14ac:dyDescent="0.25">
      <c r="A559" s="32" t="str">
        <f t="shared" si="48"/>
        <v>BAVM 15 </v>
      </c>
      <c r="B559" s="6" t="str">
        <f t="shared" si="49"/>
        <v>I</v>
      </c>
      <c r="C559" s="32">
        <f t="shared" si="50"/>
        <v>37862.464999999997</v>
      </c>
      <c r="D559" s="53" t="str">
        <f t="shared" si="51"/>
        <v>vis</v>
      </c>
      <c r="E559" s="74">
        <f>VLOOKUP(C559,Active!C$21:E$966,3,FALSE)</f>
        <v>-15176.985433711259</v>
      </c>
      <c r="F559" s="6" t="s">
        <v>263</v>
      </c>
      <c r="G559" s="53" t="str">
        <f t="shared" si="52"/>
        <v>37862.465</v>
      </c>
      <c r="H559" s="32">
        <f t="shared" si="53"/>
        <v>-15177</v>
      </c>
      <c r="I559" s="75" t="s">
        <v>663</v>
      </c>
      <c r="J559" s="76" t="s">
        <v>664</v>
      </c>
      <c r="K559" s="75">
        <v>-15177</v>
      </c>
      <c r="L559" s="75" t="s">
        <v>656</v>
      </c>
      <c r="M559" s="76" t="s">
        <v>439</v>
      </c>
      <c r="N559" s="76"/>
      <c r="O559" s="77" t="s">
        <v>665</v>
      </c>
      <c r="P559" s="78" t="s">
        <v>658</v>
      </c>
    </row>
    <row r="560" spans="1:16" ht="13.5" thickBot="1" x14ac:dyDescent="0.25">
      <c r="A560" s="32" t="str">
        <f t="shared" si="48"/>
        <v> AA 17.60 </v>
      </c>
      <c r="B560" s="6" t="str">
        <f t="shared" si="49"/>
        <v>I</v>
      </c>
      <c r="C560" s="32">
        <f t="shared" si="50"/>
        <v>37893.447999999997</v>
      </c>
      <c r="D560" s="53" t="str">
        <f t="shared" si="51"/>
        <v>vis</v>
      </c>
      <c r="E560" s="74">
        <f>VLOOKUP(C560,Active!C$21:E$966,3,FALSE)</f>
        <v>-15148.981057569907</v>
      </c>
      <c r="F560" s="6" t="s">
        <v>263</v>
      </c>
      <c r="G560" s="53" t="str">
        <f t="shared" si="52"/>
        <v>37893.448</v>
      </c>
      <c r="H560" s="32">
        <f t="shared" si="53"/>
        <v>-15149</v>
      </c>
      <c r="I560" s="75" t="s">
        <v>666</v>
      </c>
      <c r="J560" s="76" t="s">
        <v>667</v>
      </c>
      <c r="K560" s="75">
        <v>-15149</v>
      </c>
      <c r="L560" s="75" t="s">
        <v>668</v>
      </c>
      <c r="M560" s="76" t="s">
        <v>439</v>
      </c>
      <c r="N560" s="76"/>
      <c r="O560" s="77" t="s">
        <v>669</v>
      </c>
      <c r="P560" s="77" t="s">
        <v>670</v>
      </c>
    </row>
    <row r="561" spans="1:16" ht="13.5" thickBot="1" x14ac:dyDescent="0.25">
      <c r="A561" s="32" t="str">
        <f t="shared" si="48"/>
        <v> AA 17.60 </v>
      </c>
      <c r="B561" s="6" t="str">
        <f t="shared" si="49"/>
        <v>I</v>
      </c>
      <c r="C561" s="32">
        <f t="shared" si="50"/>
        <v>37903.394999999997</v>
      </c>
      <c r="D561" s="53" t="str">
        <f t="shared" si="51"/>
        <v>vis</v>
      </c>
      <c r="E561" s="74">
        <f>VLOOKUP(C561,Active!C$21:E$966,3,FALSE)</f>
        <v>-15139.990335900668</v>
      </c>
      <c r="F561" s="6" t="s">
        <v>263</v>
      </c>
      <c r="G561" s="53" t="str">
        <f t="shared" si="52"/>
        <v>37903.395</v>
      </c>
      <c r="H561" s="32">
        <f t="shared" si="53"/>
        <v>-15140</v>
      </c>
      <c r="I561" s="75" t="s">
        <v>671</v>
      </c>
      <c r="J561" s="76" t="s">
        <v>672</v>
      </c>
      <c r="K561" s="75">
        <v>-15140</v>
      </c>
      <c r="L561" s="75" t="s">
        <v>580</v>
      </c>
      <c r="M561" s="76" t="s">
        <v>439</v>
      </c>
      <c r="N561" s="76"/>
      <c r="O561" s="77" t="s">
        <v>673</v>
      </c>
      <c r="P561" s="77" t="s">
        <v>670</v>
      </c>
    </row>
    <row r="562" spans="1:16" ht="13.5" thickBot="1" x14ac:dyDescent="0.25">
      <c r="A562" s="32" t="str">
        <f t="shared" si="48"/>
        <v> MVS 720 </v>
      </c>
      <c r="B562" s="6" t="str">
        <f t="shared" si="49"/>
        <v>I</v>
      </c>
      <c r="C562" s="32">
        <f t="shared" si="50"/>
        <v>37903.396000000001</v>
      </c>
      <c r="D562" s="53" t="str">
        <f t="shared" si="51"/>
        <v>vis</v>
      </c>
      <c r="E562" s="74">
        <f>VLOOKUP(C562,Active!C$21:E$966,3,FALSE)</f>
        <v>-15139.989432038026</v>
      </c>
      <c r="F562" s="6" t="s">
        <v>263</v>
      </c>
      <c r="G562" s="53" t="str">
        <f t="shared" si="52"/>
        <v>37903.396</v>
      </c>
      <c r="H562" s="32">
        <f t="shared" si="53"/>
        <v>-15140</v>
      </c>
      <c r="I562" s="75" t="s">
        <v>674</v>
      </c>
      <c r="J562" s="76" t="s">
        <v>675</v>
      </c>
      <c r="K562" s="75">
        <v>-15140</v>
      </c>
      <c r="L562" s="75" t="s">
        <v>504</v>
      </c>
      <c r="M562" s="76" t="s">
        <v>439</v>
      </c>
      <c r="N562" s="76"/>
      <c r="O562" s="77" t="s">
        <v>676</v>
      </c>
      <c r="P562" s="77" t="s">
        <v>677</v>
      </c>
    </row>
    <row r="563" spans="1:16" ht="13.5" thickBot="1" x14ac:dyDescent="0.25">
      <c r="A563" s="32" t="str">
        <f t="shared" si="48"/>
        <v> AA 17.60 </v>
      </c>
      <c r="B563" s="6" t="str">
        <f t="shared" si="49"/>
        <v>I</v>
      </c>
      <c r="C563" s="32">
        <f t="shared" si="50"/>
        <v>37903.404000000002</v>
      </c>
      <c r="D563" s="53" t="str">
        <f t="shared" si="51"/>
        <v>vis</v>
      </c>
      <c r="E563" s="74">
        <f>VLOOKUP(C563,Active!C$21:E$966,3,FALSE)</f>
        <v>-15139.982201136912</v>
      </c>
      <c r="F563" s="6" t="s">
        <v>263</v>
      </c>
      <c r="G563" s="53" t="str">
        <f t="shared" si="52"/>
        <v>37903.404</v>
      </c>
      <c r="H563" s="32">
        <f t="shared" si="53"/>
        <v>-15140</v>
      </c>
      <c r="I563" s="75" t="s">
        <v>678</v>
      </c>
      <c r="J563" s="76" t="s">
        <v>679</v>
      </c>
      <c r="K563" s="75">
        <v>-15140</v>
      </c>
      <c r="L563" s="75" t="s">
        <v>680</v>
      </c>
      <c r="M563" s="76" t="s">
        <v>439</v>
      </c>
      <c r="N563" s="76"/>
      <c r="O563" s="77" t="s">
        <v>681</v>
      </c>
      <c r="P563" s="77" t="s">
        <v>670</v>
      </c>
    </row>
    <row r="564" spans="1:16" ht="13.5" thickBot="1" x14ac:dyDescent="0.25">
      <c r="A564" s="32" t="str">
        <f t="shared" si="48"/>
        <v> MVS 3.120 </v>
      </c>
      <c r="B564" s="6" t="str">
        <f t="shared" si="49"/>
        <v>I</v>
      </c>
      <c r="C564" s="32">
        <f t="shared" si="50"/>
        <v>37903.411999999997</v>
      </c>
      <c r="D564" s="53" t="str">
        <f t="shared" si="51"/>
        <v>vis</v>
      </c>
      <c r="E564" s="74">
        <f>VLOOKUP(C564,Active!C$21:E$966,3,FALSE)</f>
        <v>-15139.974970235806</v>
      </c>
      <c r="F564" s="6" t="s">
        <v>263</v>
      </c>
      <c r="G564" s="53" t="str">
        <f t="shared" si="52"/>
        <v>37903.412</v>
      </c>
      <c r="H564" s="32">
        <f t="shared" si="53"/>
        <v>-15140</v>
      </c>
      <c r="I564" s="75" t="s">
        <v>682</v>
      </c>
      <c r="J564" s="76" t="s">
        <v>683</v>
      </c>
      <c r="K564" s="75">
        <v>-15140</v>
      </c>
      <c r="L564" s="75" t="s">
        <v>684</v>
      </c>
      <c r="M564" s="76" t="s">
        <v>590</v>
      </c>
      <c r="N564" s="76"/>
      <c r="O564" s="77" t="s">
        <v>591</v>
      </c>
      <c r="P564" s="77" t="s">
        <v>592</v>
      </c>
    </row>
    <row r="565" spans="1:16" ht="13.5" thickBot="1" x14ac:dyDescent="0.25">
      <c r="A565" s="32" t="str">
        <f t="shared" si="48"/>
        <v> MVS 720 </v>
      </c>
      <c r="B565" s="6" t="str">
        <f t="shared" si="49"/>
        <v>I</v>
      </c>
      <c r="C565" s="32">
        <f t="shared" si="50"/>
        <v>37934.370000000003</v>
      </c>
      <c r="D565" s="53" t="str">
        <f t="shared" si="51"/>
        <v>vis</v>
      </c>
      <c r="E565" s="74">
        <f>VLOOKUP(C565,Active!C$21:E$966,3,FALSE)</f>
        <v>-15111.993190660422</v>
      </c>
      <c r="F565" s="6" t="s">
        <v>263</v>
      </c>
      <c r="G565" s="53" t="str">
        <f t="shared" si="52"/>
        <v>37934.370</v>
      </c>
      <c r="H565" s="32">
        <f t="shared" si="53"/>
        <v>-15112</v>
      </c>
      <c r="I565" s="75" t="s">
        <v>685</v>
      </c>
      <c r="J565" s="76" t="s">
        <v>686</v>
      </c>
      <c r="K565" s="75">
        <v>-15112</v>
      </c>
      <c r="L565" s="75" t="s">
        <v>472</v>
      </c>
      <c r="M565" s="76" t="s">
        <v>439</v>
      </c>
      <c r="N565" s="76"/>
      <c r="O565" s="77" t="s">
        <v>676</v>
      </c>
      <c r="P565" s="77" t="s">
        <v>677</v>
      </c>
    </row>
    <row r="566" spans="1:16" ht="13.5" thickBot="1" x14ac:dyDescent="0.25">
      <c r="A566" s="32" t="str">
        <f t="shared" si="48"/>
        <v>BAVM 15 </v>
      </c>
      <c r="B566" s="6" t="str">
        <f t="shared" si="49"/>
        <v>I</v>
      </c>
      <c r="C566" s="32">
        <f t="shared" si="50"/>
        <v>37934.372000000003</v>
      </c>
      <c r="D566" s="53" t="str">
        <f t="shared" si="51"/>
        <v>vis</v>
      </c>
      <c r="E566" s="74">
        <f>VLOOKUP(C566,Active!C$21:E$966,3,FALSE)</f>
        <v>-15111.991382935143</v>
      </c>
      <c r="F566" s="6" t="s">
        <v>263</v>
      </c>
      <c r="G566" s="53" t="str">
        <f t="shared" si="52"/>
        <v>37934.372</v>
      </c>
      <c r="H566" s="32">
        <f t="shared" si="53"/>
        <v>-15112</v>
      </c>
      <c r="I566" s="75" t="s">
        <v>687</v>
      </c>
      <c r="J566" s="76" t="s">
        <v>688</v>
      </c>
      <c r="K566" s="75">
        <v>-15112</v>
      </c>
      <c r="L566" s="75" t="s">
        <v>489</v>
      </c>
      <c r="M566" s="76" t="s">
        <v>439</v>
      </c>
      <c r="N566" s="76"/>
      <c r="O566" s="77" t="s">
        <v>689</v>
      </c>
      <c r="P566" s="78" t="s">
        <v>658</v>
      </c>
    </row>
    <row r="567" spans="1:16" ht="13.5" thickBot="1" x14ac:dyDescent="0.25">
      <c r="A567" s="32" t="str">
        <f t="shared" si="48"/>
        <v>BAVM 15 </v>
      </c>
      <c r="B567" s="6" t="str">
        <f t="shared" si="49"/>
        <v>I</v>
      </c>
      <c r="C567" s="32">
        <f t="shared" si="50"/>
        <v>37934.377</v>
      </c>
      <c r="D567" s="53" t="str">
        <f t="shared" si="51"/>
        <v>vis</v>
      </c>
      <c r="E567" s="74">
        <f>VLOOKUP(C567,Active!C$21:E$966,3,FALSE)</f>
        <v>-15111.986863621951</v>
      </c>
      <c r="F567" s="6" t="s">
        <v>263</v>
      </c>
      <c r="G567" s="53" t="str">
        <f t="shared" si="52"/>
        <v>37934.377</v>
      </c>
      <c r="H567" s="32">
        <f t="shared" si="53"/>
        <v>-15112</v>
      </c>
      <c r="I567" s="75" t="s">
        <v>690</v>
      </c>
      <c r="J567" s="76" t="s">
        <v>691</v>
      </c>
      <c r="K567" s="75">
        <v>-15112</v>
      </c>
      <c r="L567" s="75" t="s">
        <v>507</v>
      </c>
      <c r="M567" s="76" t="s">
        <v>439</v>
      </c>
      <c r="N567" s="76"/>
      <c r="O567" s="77" t="s">
        <v>692</v>
      </c>
      <c r="P567" s="78" t="s">
        <v>658</v>
      </c>
    </row>
    <row r="568" spans="1:16" ht="13.5" thickBot="1" x14ac:dyDescent="0.25">
      <c r="A568" s="32" t="str">
        <f t="shared" si="48"/>
        <v>BAVM 15 </v>
      </c>
      <c r="B568" s="6" t="str">
        <f t="shared" si="49"/>
        <v>I</v>
      </c>
      <c r="C568" s="32">
        <f t="shared" si="50"/>
        <v>37934.377999999997</v>
      </c>
      <c r="D568" s="53" t="str">
        <f t="shared" si="51"/>
        <v>vis</v>
      </c>
      <c r="E568" s="74">
        <f>VLOOKUP(C568,Active!C$21:E$966,3,FALSE)</f>
        <v>-15111.985959759315</v>
      </c>
      <c r="F568" s="6" t="s">
        <v>263</v>
      </c>
      <c r="G568" s="53" t="str">
        <f t="shared" si="52"/>
        <v>37934.378</v>
      </c>
      <c r="H568" s="32">
        <f t="shared" si="53"/>
        <v>-15112</v>
      </c>
      <c r="I568" s="75" t="s">
        <v>693</v>
      </c>
      <c r="J568" s="76" t="s">
        <v>694</v>
      </c>
      <c r="K568" s="75">
        <v>-15112</v>
      </c>
      <c r="L568" s="75" t="s">
        <v>656</v>
      </c>
      <c r="M568" s="76" t="s">
        <v>439</v>
      </c>
      <c r="N568" s="76"/>
      <c r="O568" s="77" t="s">
        <v>657</v>
      </c>
      <c r="P568" s="78" t="s">
        <v>658</v>
      </c>
    </row>
    <row r="569" spans="1:16" ht="13.5" thickBot="1" x14ac:dyDescent="0.25">
      <c r="A569" s="32" t="str">
        <f t="shared" si="48"/>
        <v>BAVM 15 </v>
      </c>
      <c r="B569" s="6" t="str">
        <f t="shared" si="49"/>
        <v>I</v>
      </c>
      <c r="C569" s="32">
        <f t="shared" si="50"/>
        <v>37944.332000000002</v>
      </c>
      <c r="D569" s="53" t="str">
        <f t="shared" si="51"/>
        <v>vis</v>
      </c>
      <c r="E569" s="74">
        <f>VLOOKUP(C569,Active!C$21:E$966,3,FALSE)</f>
        <v>-15102.9889110516</v>
      </c>
      <c r="F569" s="6" t="s">
        <v>263</v>
      </c>
      <c r="G569" s="53" t="str">
        <f t="shared" si="52"/>
        <v>37944.332</v>
      </c>
      <c r="H569" s="32">
        <f t="shared" si="53"/>
        <v>-15103</v>
      </c>
      <c r="I569" s="75" t="s">
        <v>695</v>
      </c>
      <c r="J569" s="76" t="s">
        <v>696</v>
      </c>
      <c r="K569" s="75">
        <v>-15103</v>
      </c>
      <c r="L569" s="75" t="s">
        <v>504</v>
      </c>
      <c r="M569" s="76" t="s">
        <v>439</v>
      </c>
      <c r="N569" s="76"/>
      <c r="O569" s="77" t="s">
        <v>692</v>
      </c>
      <c r="P569" s="78" t="s">
        <v>658</v>
      </c>
    </row>
    <row r="570" spans="1:16" ht="13.5" thickBot="1" x14ac:dyDescent="0.25">
      <c r="A570" s="32" t="str">
        <f t="shared" si="48"/>
        <v> AN 288.70 </v>
      </c>
      <c r="B570" s="6" t="str">
        <f t="shared" si="49"/>
        <v>I</v>
      </c>
      <c r="C570" s="32">
        <f t="shared" si="50"/>
        <v>38288.410000000003</v>
      </c>
      <c r="D570" s="53" t="str">
        <f t="shared" si="51"/>
        <v>vis</v>
      </c>
      <c r="E570" s="74">
        <f>VLOOKUP(C570,Active!C$21:E$966,3,FALSE)</f>
        <v>-14791.989661980679</v>
      </c>
      <c r="F570" s="6" t="s">
        <v>263</v>
      </c>
      <c r="G570" s="53" t="str">
        <f t="shared" si="52"/>
        <v>38288.410</v>
      </c>
      <c r="H570" s="32">
        <f t="shared" si="53"/>
        <v>-14792</v>
      </c>
      <c r="I570" s="75" t="s">
        <v>697</v>
      </c>
      <c r="J570" s="76" t="s">
        <v>698</v>
      </c>
      <c r="K570" s="75">
        <v>-14792</v>
      </c>
      <c r="L570" s="75" t="s">
        <v>580</v>
      </c>
      <c r="M570" s="76" t="s">
        <v>439</v>
      </c>
      <c r="N570" s="76"/>
      <c r="O570" s="77" t="s">
        <v>699</v>
      </c>
      <c r="P570" s="77" t="s">
        <v>700</v>
      </c>
    </row>
    <row r="571" spans="1:16" ht="13.5" thickBot="1" x14ac:dyDescent="0.25">
      <c r="A571" s="32" t="str">
        <f t="shared" si="48"/>
        <v> MVS 3.120 </v>
      </c>
      <c r="B571" s="6" t="str">
        <f t="shared" si="49"/>
        <v>I</v>
      </c>
      <c r="C571" s="32">
        <f t="shared" si="50"/>
        <v>38339.292000000001</v>
      </c>
      <c r="D571" s="53" t="str">
        <f t="shared" si="51"/>
        <v>vis</v>
      </c>
      <c r="E571" s="74">
        <f>VLOOKUP(C571,Active!C$21:E$966,3,FALSE)</f>
        <v>-14745.999323187654</v>
      </c>
      <c r="F571" s="6" t="s">
        <v>263</v>
      </c>
      <c r="G571" s="53" t="str">
        <f t="shared" si="52"/>
        <v>38339.292</v>
      </c>
      <c r="H571" s="32">
        <f t="shared" si="53"/>
        <v>-14746</v>
      </c>
      <c r="I571" s="75" t="s">
        <v>701</v>
      </c>
      <c r="J571" s="76" t="s">
        <v>702</v>
      </c>
      <c r="K571" s="75">
        <v>-14746</v>
      </c>
      <c r="L571" s="75" t="s">
        <v>479</v>
      </c>
      <c r="M571" s="76" t="s">
        <v>590</v>
      </c>
      <c r="N571" s="76"/>
      <c r="O571" s="77" t="s">
        <v>591</v>
      </c>
      <c r="P571" s="77" t="s">
        <v>592</v>
      </c>
    </row>
    <row r="572" spans="1:16" ht="13.5" thickBot="1" x14ac:dyDescent="0.25">
      <c r="A572" s="32" t="str">
        <f t="shared" si="48"/>
        <v> MVS 3.120 </v>
      </c>
      <c r="B572" s="6" t="str">
        <f t="shared" si="49"/>
        <v>I</v>
      </c>
      <c r="C572" s="32">
        <f t="shared" si="50"/>
        <v>38549.502</v>
      </c>
      <c r="D572" s="53" t="str">
        <f t="shared" si="51"/>
        <v>vis</v>
      </c>
      <c r="E572" s="74">
        <f>VLOOKUP(C572,Active!C$21:E$966,3,FALSE)</f>
        <v>-14555.998357862358</v>
      </c>
      <c r="F572" s="6" t="s">
        <v>263</v>
      </c>
      <c r="G572" s="53" t="str">
        <f t="shared" si="52"/>
        <v>38549.502</v>
      </c>
      <c r="H572" s="32">
        <f t="shared" si="53"/>
        <v>-14556</v>
      </c>
      <c r="I572" s="75" t="s">
        <v>703</v>
      </c>
      <c r="J572" s="76" t="s">
        <v>704</v>
      </c>
      <c r="K572" s="75">
        <v>-14556</v>
      </c>
      <c r="L572" s="75" t="s">
        <v>570</v>
      </c>
      <c r="M572" s="76" t="s">
        <v>590</v>
      </c>
      <c r="N572" s="76"/>
      <c r="O572" s="77" t="s">
        <v>591</v>
      </c>
      <c r="P572" s="77" t="s">
        <v>592</v>
      </c>
    </row>
    <row r="573" spans="1:16" ht="13.5" thickBot="1" x14ac:dyDescent="0.25">
      <c r="A573" s="32" t="str">
        <f t="shared" si="48"/>
        <v> BRNO 6 </v>
      </c>
      <c r="B573" s="6" t="str">
        <f t="shared" si="49"/>
        <v>I</v>
      </c>
      <c r="C573" s="32">
        <f t="shared" si="50"/>
        <v>38559.470999999998</v>
      </c>
      <c r="D573" s="53" t="str">
        <f t="shared" si="51"/>
        <v>vis</v>
      </c>
      <c r="E573" s="74">
        <f>VLOOKUP(C573,Active!C$21:E$966,3,FALSE)</f>
        <v>-14546.987751215065</v>
      </c>
      <c r="F573" s="6" t="s">
        <v>263</v>
      </c>
      <c r="G573" s="53" t="str">
        <f t="shared" si="52"/>
        <v>38559.471</v>
      </c>
      <c r="H573" s="32">
        <f t="shared" si="53"/>
        <v>-14547</v>
      </c>
      <c r="I573" s="75" t="s">
        <v>705</v>
      </c>
      <c r="J573" s="76" t="s">
        <v>706</v>
      </c>
      <c r="K573" s="75">
        <v>-14547</v>
      </c>
      <c r="L573" s="75" t="s">
        <v>558</v>
      </c>
      <c r="M573" s="76" t="s">
        <v>428</v>
      </c>
      <c r="N573" s="76"/>
      <c r="O573" s="77" t="s">
        <v>707</v>
      </c>
      <c r="P573" s="77" t="s">
        <v>708</v>
      </c>
    </row>
    <row r="574" spans="1:16" ht="13.5" thickBot="1" x14ac:dyDescent="0.25">
      <c r="A574" s="32" t="str">
        <f t="shared" si="48"/>
        <v> AN 289.191 </v>
      </c>
      <c r="B574" s="6" t="str">
        <f t="shared" si="49"/>
        <v>I</v>
      </c>
      <c r="C574" s="32">
        <f t="shared" si="50"/>
        <v>38620.332999999999</v>
      </c>
      <c r="D574" s="53" t="str">
        <f t="shared" si="51"/>
        <v>vis</v>
      </c>
      <c r="E574" s="74">
        <f>VLOOKUP(C574,Active!C$21:E$966,3,FALSE)</f>
        <v>-14491.976863285716</v>
      </c>
      <c r="F574" s="6" t="s">
        <v>263</v>
      </c>
      <c r="G574" s="53" t="str">
        <f t="shared" si="52"/>
        <v>38620.333</v>
      </c>
      <c r="H574" s="32">
        <f t="shared" si="53"/>
        <v>-14492</v>
      </c>
      <c r="I574" s="75" t="s">
        <v>709</v>
      </c>
      <c r="J574" s="76" t="s">
        <v>710</v>
      </c>
      <c r="K574" s="75">
        <v>-14492</v>
      </c>
      <c r="L574" s="75" t="s">
        <v>711</v>
      </c>
      <c r="M574" s="76" t="s">
        <v>439</v>
      </c>
      <c r="N574" s="76"/>
      <c r="O574" s="77" t="s">
        <v>712</v>
      </c>
      <c r="P574" s="77" t="s">
        <v>713</v>
      </c>
    </row>
    <row r="575" spans="1:16" ht="13.5" thickBot="1" x14ac:dyDescent="0.25">
      <c r="A575" s="32" t="str">
        <f t="shared" si="48"/>
        <v> AN 289.191 </v>
      </c>
      <c r="B575" s="6" t="str">
        <f t="shared" si="49"/>
        <v>I</v>
      </c>
      <c r="C575" s="32">
        <f t="shared" si="50"/>
        <v>38620.332999999999</v>
      </c>
      <c r="D575" s="53" t="str">
        <f t="shared" si="51"/>
        <v>vis</v>
      </c>
      <c r="E575" s="74">
        <f>VLOOKUP(C575,Active!C$21:E$966,3,FALSE)</f>
        <v>-14491.976863285716</v>
      </c>
      <c r="F575" s="6" t="s">
        <v>263</v>
      </c>
      <c r="G575" s="53" t="str">
        <f t="shared" si="52"/>
        <v>38620.333</v>
      </c>
      <c r="H575" s="32">
        <f t="shared" si="53"/>
        <v>-14492</v>
      </c>
      <c r="I575" s="75" t="s">
        <v>709</v>
      </c>
      <c r="J575" s="76" t="s">
        <v>710</v>
      </c>
      <c r="K575" s="75">
        <v>-14492</v>
      </c>
      <c r="L575" s="75" t="s">
        <v>711</v>
      </c>
      <c r="M575" s="76" t="s">
        <v>439</v>
      </c>
      <c r="N575" s="76"/>
      <c r="O575" s="77" t="s">
        <v>714</v>
      </c>
      <c r="P575" s="77" t="s">
        <v>713</v>
      </c>
    </row>
    <row r="576" spans="1:16" ht="13.5" thickBot="1" x14ac:dyDescent="0.25">
      <c r="A576" s="32" t="str">
        <f t="shared" si="48"/>
        <v>BAVM 18 </v>
      </c>
      <c r="B576" s="6" t="str">
        <f t="shared" si="49"/>
        <v>I</v>
      </c>
      <c r="C576" s="32">
        <f t="shared" si="50"/>
        <v>38652.404999999999</v>
      </c>
      <c r="D576" s="53" t="str">
        <f t="shared" si="51"/>
        <v>vis</v>
      </c>
      <c r="E576" s="74">
        <f>VLOOKUP(C576,Active!C$21:E$966,3,FALSE)</f>
        <v>-14462.98818073059</v>
      </c>
      <c r="F576" s="6" t="s">
        <v>263</v>
      </c>
      <c r="G576" s="53" t="str">
        <f t="shared" si="52"/>
        <v>38652.405</v>
      </c>
      <c r="H576" s="32">
        <f t="shared" si="53"/>
        <v>-14463</v>
      </c>
      <c r="I576" s="75" t="s">
        <v>715</v>
      </c>
      <c r="J576" s="76" t="s">
        <v>716</v>
      </c>
      <c r="K576" s="75">
        <v>-14463</v>
      </c>
      <c r="L576" s="75" t="s">
        <v>606</v>
      </c>
      <c r="M576" s="76" t="s">
        <v>439</v>
      </c>
      <c r="N576" s="76"/>
      <c r="O576" s="77" t="s">
        <v>717</v>
      </c>
      <c r="P576" s="78" t="s">
        <v>718</v>
      </c>
    </row>
    <row r="577" spans="1:16" ht="13.5" thickBot="1" x14ac:dyDescent="0.25">
      <c r="A577" s="32" t="str">
        <f t="shared" si="48"/>
        <v> AN 289.191 </v>
      </c>
      <c r="B577" s="6" t="str">
        <f t="shared" si="49"/>
        <v>I</v>
      </c>
      <c r="C577" s="32">
        <f t="shared" si="50"/>
        <v>38652.408000000003</v>
      </c>
      <c r="D577" s="53" t="str">
        <f t="shared" si="51"/>
        <v>vis</v>
      </c>
      <c r="E577" s="74">
        <f>VLOOKUP(C577,Active!C$21:E$966,3,FALSE)</f>
        <v>-14462.98546914267</v>
      </c>
      <c r="F577" s="6" t="s">
        <v>263</v>
      </c>
      <c r="G577" s="53" t="str">
        <f t="shared" si="52"/>
        <v>38652.408</v>
      </c>
      <c r="H577" s="32">
        <f t="shared" si="53"/>
        <v>-14463</v>
      </c>
      <c r="I577" s="75" t="s">
        <v>719</v>
      </c>
      <c r="J577" s="76" t="s">
        <v>720</v>
      </c>
      <c r="K577" s="75">
        <v>-14463</v>
      </c>
      <c r="L577" s="75" t="s">
        <v>656</v>
      </c>
      <c r="M577" s="76" t="s">
        <v>439</v>
      </c>
      <c r="N577" s="76"/>
      <c r="O577" s="77" t="s">
        <v>721</v>
      </c>
      <c r="P577" s="77" t="s">
        <v>713</v>
      </c>
    </row>
    <row r="578" spans="1:16" ht="13.5" thickBot="1" x14ac:dyDescent="0.25">
      <c r="A578" s="32" t="str">
        <f t="shared" si="48"/>
        <v>BAVM 18 </v>
      </c>
      <c r="B578" s="6" t="str">
        <f t="shared" si="49"/>
        <v>I</v>
      </c>
      <c r="C578" s="32">
        <f t="shared" si="50"/>
        <v>38673.427000000003</v>
      </c>
      <c r="D578" s="53" t="str">
        <f t="shared" si="51"/>
        <v>vis</v>
      </c>
      <c r="E578" s="74">
        <f>VLOOKUP(C578,Active!C$21:E$966,3,FALSE)</f>
        <v>-14443.987180335416</v>
      </c>
      <c r="F578" s="6" t="s">
        <v>263</v>
      </c>
      <c r="G578" s="53" t="str">
        <f t="shared" si="52"/>
        <v>38673.427</v>
      </c>
      <c r="H578" s="32">
        <f t="shared" si="53"/>
        <v>-14444</v>
      </c>
      <c r="I578" s="75" t="s">
        <v>722</v>
      </c>
      <c r="J578" s="76" t="s">
        <v>723</v>
      </c>
      <c r="K578" s="75">
        <v>-14444</v>
      </c>
      <c r="L578" s="75" t="s">
        <v>558</v>
      </c>
      <c r="M578" s="76" t="s">
        <v>439</v>
      </c>
      <c r="N578" s="76"/>
      <c r="O578" s="77" t="s">
        <v>717</v>
      </c>
      <c r="P578" s="78" t="s">
        <v>718</v>
      </c>
    </row>
    <row r="579" spans="1:16" ht="13.5" thickBot="1" x14ac:dyDescent="0.25">
      <c r="A579" s="32" t="str">
        <f t="shared" si="48"/>
        <v> AA 16.188 </v>
      </c>
      <c r="B579" s="6" t="str">
        <f t="shared" si="49"/>
        <v>I</v>
      </c>
      <c r="C579" s="32">
        <f t="shared" si="50"/>
        <v>38673.427000000003</v>
      </c>
      <c r="D579" s="53" t="str">
        <f t="shared" si="51"/>
        <v>vis</v>
      </c>
      <c r="E579" s="74">
        <f>VLOOKUP(C579,Active!C$21:E$966,3,FALSE)</f>
        <v>-14443.987180335416</v>
      </c>
      <c r="F579" s="6" t="s">
        <v>263</v>
      </c>
      <c r="G579" s="53" t="str">
        <f t="shared" si="52"/>
        <v>38673.427</v>
      </c>
      <c r="H579" s="32">
        <f t="shared" si="53"/>
        <v>-14444</v>
      </c>
      <c r="I579" s="75" t="s">
        <v>722</v>
      </c>
      <c r="J579" s="76" t="s">
        <v>723</v>
      </c>
      <c r="K579" s="75">
        <v>-14444</v>
      </c>
      <c r="L579" s="75" t="s">
        <v>558</v>
      </c>
      <c r="M579" s="76" t="s">
        <v>439</v>
      </c>
      <c r="N579" s="76"/>
      <c r="O579" s="77" t="s">
        <v>460</v>
      </c>
      <c r="P579" s="77" t="s">
        <v>724</v>
      </c>
    </row>
    <row r="580" spans="1:16" ht="13.5" thickBot="1" x14ac:dyDescent="0.25">
      <c r="A580" s="32" t="str">
        <f t="shared" si="48"/>
        <v> AN 289.191 </v>
      </c>
      <c r="B580" s="6" t="str">
        <f t="shared" si="49"/>
        <v>I</v>
      </c>
      <c r="C580" s="32">
        <f t="shared" si="50"/>
        <v>38964.400999999998</v>
      </c>
      <c r="D580" s="53" t="str">
        <f t="shared" si="51"/>
        <v>vis</v>
      </c>
      <c r="E580" s="74">
        <f>VLOOKUP(C580,Active!C$21:E$966,3,FALSE)</f>
        <v>-14180.986652841186</v>
      </c>
      <c r="F580" s="6" t="s">
        <v>263</v>
      </c>
      <c r="G580" s="53" t="str">
        <f t="shared" si="52"/>
        <v>38964.401</v>
      </c>
      <c r="H580" s="32">
        <f t="shared" si="53"/>
        <v>-14181</v>
      </c>
      <c r="I580" s="75" t="s">
        <v>725</v>
      </c>
      <c r="J580" s="76" t="s">
        <v>726</v>
      </c>
      <c r="K580" s="75">
        <v>-14181</v>
      </c>
      <c r="L580" s="75" t="s">
        <v>507</v>
      </c>
      <c r="M580" s="76" t="s">
        <v>439</v>
      </c>
      <c r="N580" s="76"/>
      <c r="O580" s="77" t="s">
        <v>727</v>
      </c>
      <c r="P580" s="77" t="s">
        <v>713</v>
      </c>
    </row>
    <row r="581" spans="1:16" ht="13.5" thickBot="1" x14ac:dyDescent="0.25">
      <c r="A581" s="32" t="str">
        <f t="shared" si="48"/>
        <v> AN 289.191 </v>
      </c>
      <c r="B581" s="6" t="str">
        <f t="shared" si="49"/>
        <v>I</v>
      </c>
      <c r="C581" s="32">
        <f t="shared" si="50"/>
        <v>38964.402000000002</v>
      </c>
      <c r="D581" s="53" t="str">
        <f t="shared" si="51"/>
        <v>vis</v>
      </c>
      <c r="E581" s="74">
        <f>VLOOKUP(C581,Active!C$21:E$966,3,FALSE)</f>
        <v>-14180.985748978543</v>
      </c>
      <c r="F581" s="6" t="s">
        <v>263</v>
      </c>
      <c r="G581" s="53" t="str">
        <f t="shared" si="52"/>
        <v>38964.402</v>
      </c>
      <c r="H581" s="32">
        <f t="shared" si="53"/>
        <v>-14181</v>
      </c>
      <c r="I581" s="75" t="s">
        <v>728</v>
      </c>
      <c r="J581" s="76" t="s">
        <v>729</v>
      </c>
      <c r="K581" s="75">
        <v>-14181</v>
      </c>
      <c r="L581" s="75" t="s">
        <v>656</v>
      </c>
      <c r="M581" s="76" t="s">
        <v>439</v>
      </c>
      <c r="N581" s="76"/>
      <c r="O581" s="77" t="s">
        <v>730</v>
      </c>
      <c r="P581" s="77" t="s">
        <v>713</v>
      </c>
    </row>
    <row r="582" spans="1:16" ht="13.5" thickBot="1" x14ac:dyDescent="0.25">
      <c r="A582" s="32" t="str">
        <f t="shared" si="48"/>
        <v> AA 16.188 </v>
      </c>
      <c r="B582" s="6" t="str">
        <f t="shared" si="49"/>
        <v>I</v>
      </c>
      <c r="C582" s="32">
        <f t="shared" si="50"/>
        <v>39036.309000000001</v>
      </c>
      <c r="D582" s="53" t="str">
        <f t="shared" si="51"/>
        <v>vis</v>
      </c>
      <c r="E582" s="74">
        <f>VLOOKUP(C582,Active!C$21:E$966,3,FALSE)</f>
        <v>-14115.991698202433</v>
      </c>
      <c r="F582" s="6" t="s">
        <v>263</v>
      </c>
      <c r="G582" s="53" t="str">
        <f t="shared" si="52"/>
        <v>39036.309</v>
      </c>
      <c r="H582" s="32">
        <f t="shared" si="53"/>
        <v>-14116</v>
      </c>
      <c r="I582" s="75" t="s">
        <v>745</v>
      </c>
      <c r="J582" s="76" t="s">
        <v>746</v>
      </c>
      <c r="K582" s="75">
        <v>-14116</v>
      </c>
      <c r="L582" s="75" t="s">
        <v>527</v>
      </c>
      <c r="M582" s="76" t="s">
        <v>439</v>
      </c>
      <c r="N582" s="76"/>
      <c r="O582" s="77" t="s">
        <v>460</v>
      </c>
      <c r="P582" s="77" t="s">
        <v>724</v>
      </c>
    </row>
    <row r="583" spans="1:16" ht="13.5" thickBot="1" x14ac:dyDescent="0.25">
      <c r="A583" s="32" t="str">
        <f t="shared" si="48"/>
        <v>BAVM 18 </v>
      </c>
      <c r="B583" s="6" t="str">
        <f t="shared" si="49"/>
        <v>I</v>
      </c>
      <c r="C583" s="32">
        <f t="shared" si="50"/>
        <v>39046.262000000002</v>
      </c>
      <c r="D583" s="53" t="str">
        <f t="shared" si="51"/>
        <v>vis</v>
      </c>
      <c r="E583" s="74">
        <f>VLOOKUP(C583,Active!C$21:E$966,3,FALSE)</f>
        <v>-14106.995553357359</v>
      </c>
      <c r="F583" s="6" t="s">
        <v>263</v>
      </c>
      <c r="G583" s="53" t="str">
        <f t="shared" si="52"/>
        <v>39046.262</v>
      </c>
      <c r="H583" s="32">
        <f t="shared" si="53"/>
        <v>-14107</v>
      </c>
      <c r="I583" s="75" t="s">
        <v>747</v>
      </c>
      <c r="J583" s="76" t="s">
        <v>748</v>
      </c>
      <c r="K583" s="75">
        <v>-14107</v>
      </c>
      <c r="L583" s="75" t="s">
        <v>501</v>
      </c>
      <c r="M583" s="76" t="s">
        <v>439</v>
      </c>
      <c r="N583" s="76"/>
      <c r="O583" s="77" t="s">
        <v>692</v>
      </c>
      <c r="P583" s="78" t="s">
        <v>718</v>
      </c>
    </row>
    <row r="584" spans="1:16" ht="13.5" thickBot="1" x14ac:dyDescent="0.25">
      <c r="A584" s="32" t="str">
        <f t="shared" si="48"/>
        <v>BAVM 18 </v>
      </c>
      <c r="B584" s="6" t="str">
        <f t="shared" si="49"/>
        <v>I</v>
      </c>
      <c r="C584" s="32">
        <f t="shared" si="50"/>
        <v>39057.322999999997</v>
      </c>
      <c r="D584" s="53" t="str">
        <f t="shared" si="51"/>
        <v>vis</v>
      </c>
      <c r="E584" s="74">
        <f>VLOOKUP(C584,Active!C$21:E$966,3,FALSE)</f>
        <v>-14096.997928708381</v>
      </c>
      <c r="F584" s="6" t="s">
        <v>263</v>
      </c>
      <c r="G584" s="53" t="str">
        <f t="shared" si="52"/>
        <v>39057.323</v>
      </c>
      <c r="H584" s="32">
        <f t="shared" si="53"/>
        <v>-14097</v>
      </c>
      <c r="I584" s="75" t="s">
        <v>751</v>
      </c>
      <c r="J584" s="76" t="s">
        <v>752</v>
      </c>
      <c r="K584" s="75">
        <v>-14097</v>
      </c>
      <c r="L584" s="75" t="s">
        <v>570</v>
      </c>
      <c r="M584" s="76" t="s">
        <v>439</v>
      </c>
      <c r="N584" s="76"/>
      <c r="O584" s="77" t="s">
        <v>753</v>
      </c>
      <c r="P584" s="78" t="s">
        <v>718</v>
      </c>
    </row>
    <row r="585" spans="1:16" ht="13.5" thickBot="1" x14ac:dyDescent="0.25">
      <c r="A585" s="32" t="str">
        <f t="shared" si="48"/>
        <v>BAVM 18 </v>
      </c>
      <c r="B585" s="6" t="str">
        <f t="shared" si="49"/>
        <v>I</v>
      </c>
      <c r="C585" s="32">
        <f t="shared" si="50"/>
        <v>39057.336000000003</v>
      </c>
      <c r="D585" s="53" t="str">
        <f t="shared" si="51"/>
        <v>vis</v>
      </c>
      <c r="E585" s="74">
        <f>VLOOKUP(C585,Active!C$21:E$966,3,FALSE)</f>
        <v>-14096.986178494068</v>
      </c>
      <c r="F585" s="6" t="s">
        <v>263</v>
      </c>
      <c r="G585" s="53" t="str">
        <f t="shared" si="52"/>
        <v>39057.336</v>
      </c>
      <c r="H585" s="32">
        <f t="shared" si="53"/>
        <v>-14097</v>
      </c>
      <c r="I585" s="75" t="s">
        <v>754</v>
      </c>
      <c r="J585" s="76" t="s">
        <v>755</v>
      </c>
      <c r="K585" s="75">
        <v>-14097</v>
      </c>
      <c r="L585" s="75" t="s">
        <v>507</v>
      </c>
      <c r="M585" s="76" t="s">
        <v>439</v>
      </c>
      <c r="N585" s="76"/>
      <c r="O585" s="77" t="s">
        <v>692</v>
      </c>
      <c r="P585" s="78" t="s">
        <v>718</v>
      </c>
    </row>
    <row r="586" spans="1:16" ht="13.5" thickBot="1" x14ac:dyDescent="0.25">
      <c r="A586" s="32" t="str">
        <f t="shared" si="48"/>
        <v>BAVM 18 </v>
      </c>
      <c r="B586" s="6" t="str">
        <f t="shared" si="49"/>
        <v>I</v>
      </c>
      <c r="C586" s="32">
        <f t="shared" si="50"/>
        <v>39057.336000000003</v>
      </c>
      <c r="D586" s="53" t="str">
        <f t="shared" si="51"/>
        <v>vis</v>
      </c>
      <c r="E586" s="74">
        <f>VLOOKUP(C586,Active!C$21:E$966,3,FALSE)</f>
        <v>-14096.986178494068</v>
      </c>
      <c r="F586" s="6" t="s">
        <v>263</v>
      </c>
      <c r="G586" s="53" t="str">
        <f t="shared" si="52"/>
        <v>39057.336</v>
      </c>
      <c r="H586" s="32">
        <f t="shared" si="53"/>
        <v>-14097</v>
      </c>
      <c r="I586" s="75" t="s">
        <v>754</v>
      </c>
      <c r="J586" s="76" t="s">
        <v>755</v>
      </c>
      <c r="K586" s="75">
        <v>-14097</v>
      </c>
      <c r="L586" s="75" t="s">
        <v>507</v>
      </c>
      <c r="M586" s="76" t="s">
        <v>439</v>
      </c>
      <c r="N586" s="76"/>
      <c r="O586" s="77" t="s">
        <v>756</v>
      </c>
      <c r="P586" s="78" t="s">
        <v>718</v>
      </c>
    </row>
    <row r="587" spans="1:16" ht="13.5" thickBot="1" x14ac:dyDescent="0.25">
      <c r="A587" s="32" t="str">
        <f t="shared" ref="A587:A650" si="54">P587</f>
        <v> AN 291.112 </v>
      </c>
      <c r="B587" s="6" t="str">
        <f t="shared" ref="B587:B650" si="55">IF(H587=INT(H587),"I","II")</f>
        <v>I</v>
      </c>
      <c r="C587" s="32">
        <f t="shared" ref="C587:C650" si="56">1*G587</f>
        <v>39360.474999999999</v>
      </c>
      <c r="D587" s="53" t="str">
        <f t="shared" ref="D587:D650" si="57">VLOOKUP(F587,I$1:J$5,2,FALSE)</f>
        <v>vis</v>
      </c>
      <c r="E587" s="74">
        <f>VLOOKUP(C587,Active!C$21:E$966,3,FALSE)</f>
        <v>-13822.990161997495</v>
      </c>
      <c r="F587" s="6" t="s">
        <v>263</v>
      </c>
      <c r="G587" s="53" t="str">
        <f t="shared" ref="G587:G650" si="58">MID(I587,3,LEN(I587)-3)</f>
        <v>39360.475</v>
      </c>
      <c r="H587" s="32">
        <f t="shared" ref="H587:H650" si="59">1*K587</f>
        <v>-13823</v>
      </c>
      <c r="I587" s="75" t="s">
        <v>777</v>
      </c>
      <c r="J587" s="76" t="s">
        <v>778</v>
      </c>
      <c r="K587" s="75">
        <v>-13823</v>
      </c>
      <c r="L587" s="75" t="s">
        <v>580</v>
      </c>
      <c r="M587" s="76" t="s">
        <v>439</v>
      </c>
      <c r="N587" s="76"/>
      <c r="O587" s="77" t="s">
        <v>727</v>
      </c>
      <c r="P587" s="77" t="s">
        <v>779</v>
      </c>
    </row>
    <row r="588" spans="1:16" ht="13.5" thickBot="1" x14ac:dyDescent="0.25">
      <c r="A588" s="32" t="str">
        <f t="shared" si="54"/>
        <v> AN 291.112 </v>
      </c>
      <c r="B588" s="6" t="str">
        <f t="shared" si="55"/>
        <v>I</v>
      </c>
      <c r="C588" s="32">
        <f t="shared" si="56"/>
        <v>39703.453999999998</v>
      </c>
      <c r="D588" s="53" t="str">
        <f t="shared" si="57"/>
        <v>vis</v>
      </c>
      <c r="E588" s="74">
        <f>VLOOKUP(C588,Active!C$21:E$966,3,FALSE)</f>
        <v>-13512.984257966738</v>
      </c>
      <c r="F588" s="6" t="s">
        <v>263</v>
      </c>
      <c r="G588" s="53" t="str">
        <f t="shared" si="58"/>
        <v>39703.454</v>
      </c>
      <c r="H588" s="32">
        <f t="shared" si="59"/>
        <v>-13513</v>
      </c>
      <c r="I588" s="75" t="s">
        <v>794</v>
      </c>
      <c r="J588" s="76" t="s">
        <v>795</v>
      </c>
      <c r="K588" s="75">
        <v>-13513</v>
      </c>
      <c r="L588" s="75" t="s">
        <v>661</v>
      </c>
      <c r="M588" s="76" t="s">
        <v>439</v>
      </c>
      <c r="N588" s="76"/>
      <c r="O588" s="77" t="s">
        <v>796</v>
      </c>
      <c r="P588" s="77" t="s">
        <v>779</v>
      </c>
    </row>
    <row r="589" spans="1:16" ht="13.5" thickBot="1" x14ac:dyDescent="0.25">
      <c r="A589" s="32" t="str">
        <f t="shared" si="54"/>
        <v>BAVM 23 </v>
      </c>
      <c r="B589" s="6" t="str">
        <f t="shared" si="55"/>
        <v>I</v>
      </c>
      <c r="C589" s="32">
        <f t="shared" si="56"/>
        <v>40067.428999999996</v>
      </c>
      <c r="D589" s="53" t="str">
        <f t="shared" si="57"/>
        <v>vis</v>
      </c>
      <c r="E589" s="74">
        <f>VLOOKUP(C589,Active!C$21:E$966,3,FALSE)</f>
        <v>-13184.000853969424</v>
      </c>
      <c r="F589" s="6" t="s">
        <v>263</v>
      </c>
      <c r="G589" s="53" t="str">
        <f t="shared" si="58"/>
        <v>40067.429</v>
      </c>
      <c r="H589" s="32">
        <f t="shared" si="59"/>
        <v>-13184</v>
      </c>
      <c r="I589" s="75" t="s">
        <v>811</v>
      </c>
      <c r="J589" s="76" t="s">
        <v>812</v>
      </c>
      <c r="K589" s="75">
        <v>-13184</v>
      </c>
      <c r="L589" s="75" t="s">
        <v>564</v>
      </c>
      <c r="M589" s="76" t="s">
        <v>439</v>
      </c>
      <c r="N589" s="76"/>
      <c r="O589" s="77" t="s">
        <v>753</v>
      </c>
      <c r="P589" s="78" t="s">
        <v>783</v>
      </c>
    </row>
    <row r="590" spans="1:16" ht="13.5" thickBot="1" x14ac:dyDescent="0.25">
      <c r="A590" s="32" t="str">
        <f t="shared" si="54"/>
        <v>BAVM 23 </v>
      </c>
      <c r="B590" s="6" t="str">
        <f t="shared" si="55"/>
        <v>I</v>
      </c>
      <c r="C590" s="32">
        <f t="shared" si="56"/>
        <v>40067.440000000002</v>
      </c>
      <c r="D590" s="53" t="str">
        <f t="shared" si="57"/>
        <v>vis</v>
      </c>
      <c r="E590" s="74">
        <f>VLOOKUP(C590,Active!C$21:E$966,3,FALSE)</f>
        <v>-13183.990911480392</v>
      </c>
      <c r="F590" s="6" t="s">
        <v>263</v>
      </c>
      <c r="G590" s="53" t="str">
        <f t="shared" si="58"/>
        <v>40067.440</v>
      </c>
      <c r="H590" s="32">
        <f t="shared" si="59"/>
        <v>-13184</v>
      </c>
      <c r="I590" s="75" t="s">
        <v>813</v>
      </c>
      <c r="J590" s="76" t="s">
        <v>814</v>
      </c>
      <c r="K590" s="75">
        <v>-13184</v>
      </c>
      <c r="L590" s="75" t="s">
        <v>489</v>
      </c>
      <c r="M590" s="76" t="s">
        <v>439</v>
      </c>
      <c r="N590" s="76"/>
      <c r="O590" s="77" t="s">
        <v>692</v>
      </c>
      <c r="P590" s="78" t="s">
        <v>783</v>
      </c>
    </row>
    <row r="591" spans="1:16" ht="13.5" thickBot="1" x14ac:dyDescent="0.25">
      <c r="A591" s="32" t="str">
        <f t="shared" si="54"/>
        <v> MVS 5.85 </v>
      </c>
      <c r="B591" s="6" t="str">
        <f t="shared" si="55"/>
        <v>I</v>
      </c>
      <c r="C591" s="32">
        <f t="shared" si="56"/>
        <v>40067.440999999999</v>
      </c>
      <c r="D591" s="53" t="str">
        <f t="shared" si="57"/>
        <v>vis</v>
      </c>
      <c r="E591" s="74">
        <f>VLOOKUP(C591,Active!C$21:E$966,3,FALSE)</f>
        <v>-13183.990007617756</v>
      </c>
      <c r="F591" s="6" t="s">
        <v>263</v>
      </c>
      <c r="G591" s="53" t="str">
        <f t="shared" si="58"/>
        <v>40067.441</v>
      </c>
      <c r="H591" s="32">
        <f t="shared" si="59"/>
        <v>-13184</v>
      </c>
      <c r="I591" s="75" t="s">
        <v>815</v>
      </c>
      <c r="J591" s="76" t="s">
        <v>816</v>
      </c>
      <c r="K591" s="75">
        <v>-13184</v>
      </c>
      <c r="L591" s="75" t="s">
        <v>580</v>
      </c>
      <c r="M591" s="76" t="s">
        <v>439</v>
      </c>
      <c r="N591" s="76"/>
      <c r="O591" s="77" t="s">
        <v>817</v>
      </c>
      <c r="P591" s="77" t="s">
        <v>818</v>
      </c>
    </row>
    <row r="592" spans="1:16" ht="13.5" thickBot="1" x14ac:dyDescent="0.25">
      <c r="A592" s="32" t="str">
        <f t="shared" si="54"/>
        <v> MVS 5.85 </v>
      </c>
      <c r="B592" s="6" t="str">
        <f t="shared" si="55"/>
        <v>I</v>
      </c>
      <c r="C592" s="32">
        <f t="shared" si="56"/>
        <v>40129.396999999997</v>
      </c>
      <c r="D592" s="53" t="str">
        <f t="shared" si="57"/>
        <v>vis</v>
      </c>
      <c r="E592" s="74">
        <f>VLOOKUP(C592,Active!C$21:E$966,3,FALSE)</f>
        <v>-13127.990293961442</v>
      </c>
      <c r="F592" s="6" t="s">
        <v>263</v>
      </c>
      <c r="G592" s="53" t="str">
        <f t="shared" si="58"/>
        <v>40129.397</v>
      </c>
      <c r="H592" s="32">
        <f t="shared" si="59"/>
        <v>-13128</v>
      </c>
      <c r="I592" s="75" t="s">
        <v>825</v>
      </c>
      <c r="J592" s="76" t="s">
        <v>826</v>
      </c>
      <c r="K592" s="75">
        <v>-13128</v>
      </c>
      <c r="L592" s="75" t="s">
        <v>580</v>
      </c>
      <c r="M592" s="76" t="s">
        <v>439</v>
      </c>
      <c r="N592" s="76"/>
      <c r="O592" s="77" t="s">
        <v>817</v>
      </c>
      <c r="P592" s="77" t="s">
        <v>818</v>
      </c>
    </row>
    <row r="593" spans="1:16" ht="13.5" thickBot="1" x14ac:dyDescent="0.25">
      <c r="A593" s="32" t="str">
        <f t="shared" si="54"/>
        <v>BAVM 25 </v>
      </c>
      <c r="B593" s="6" t="str">
        <f t="shared" si="55"/>
        <v>I</v>
      </c>
      <c r="C593" s="32">
        <f t="shared" si="56"/>
        <v>40442.487000000001</v>
      </c>
      <c r="D593" s="53" t="str">
        <f t="shared" si="57"/>
        <v>vis</v>
      </c>
      <c r="E593" s="74">
        <f>VLOOKUP(C593,Active!C$21:E$966,3,FALSE)</f>
        <v>-12844.999940345066</v>
      </c>
      <c r="F593" s="6" t="s">
        <v>263</v>
      </c>
      <c r="G593" s="53" t="str">
        <f t="shared" si="58"/>
        <v>40442.487</v>
      </c>
      <c r="H593" s="32">
        <f t="shared" si="59"/>
        <v>-12845</v>
      </c>
      <c r="I593" s="75" t="s">
        <v>837</v>
      </c>
      <c r="J593" s="76" t="s">
        <v>838</v>
      </c>
      <c r="K593" s="75">
        <v>-12845</v>
      </c>
      <c r="L593" s="75" t="s">
        <v>453</v>
      </c>
      <c r="M593" s="76" t="s">
        <v>439</v>
      </c>
      <c r="N593" s="76"/>
      <c r="O593" s="77" t="s">
        <v>717</v>
      </c>
      <c r="P593" s="78" t="s">
        <v>839</v>
      </c>
    </row>
    <row r="594" spans="1:16" ht="13.5" thickBot="1" x14ac:dyDescent="0.25">
      <c r="A594" s="32" t="str">
        <f t="shared" si="54"/>
        <v>BAVM 26 </v>
      </c>
      <c r="B594" s="6" t="str">
        <f t="shared" si="55"/>
        <v>I</v>
      </c>
      <c r="C594" s="32">
        <f t="shared" si="56"/>
        <v>40483.434999999998</v>
      </c>
      <c r="D594" s="53" t="str">
        <f t="shared" si="57"/>
        <v>vis</v>
      </c>
      <c r="E594" s="74">
        <f>VLOOKUP(C594,Active!C$21:E$966,3,FALSE)</f>
        <v>-12807.988573006976</v>
      </c>
      <c r="F594" s="6" t="s">
        <v>263</v>
      </c>
      <c r="G594" s="53" t="str">
        <f t="shared" si="58"/>
        <v>40483.435</v>
      </c>
      <c r="H594" s="32">
        <f t="shared" si="59"/>
        <v>-12808</v>
      </c>
      <c r="I594" s="75" t="s">
        <v>856</v>
      </c>
      <c r="J594" s="76" t="s">
        <v>857</v>
      </c>
      <c r="K594" s="75">
        <v>-12808</v>
      </c>
      <c r="L594" s="75" t="s">
        <v>606</v>
      </c>
      <c r="M594" s="76" t="s">
        <v>439</v>
      </c>
      <c r="N594" s="76"/>
      <c r="O594" s="77" t="s">
        <v>858</v>
      </c>
      <c r="P594" s="78" t="s">
        <v>859</v>
      </c>
    </row>
    <row r="595" spans="1:16" ht="13.5" thickBot="1" x14ac:dyDescent="0.25">
      <c r="A595" s="32" t="str">
        <f t="shared" si="54"/>
        <v> AVSJ 4.87 </v>
      </c>
      <c r="B595" s="6" t="str">
        <f t="shared" si="55"/>
        <v>I</v>
      </c>
      <c r="C595" s="32">
        <f t="shared" si="56"/>
        <v>40798.748</v>
      </c>
      <c r="D595" s="53" t="str">
        <f t="shared" si="57"/>
        <v>vis</v>
      </c>
      <c r="E595" s="74">
        <f>VLOOKUP(C595,Active!C$21:E$966,3,FALSE)</f>
        <v>-12522.988932744305</v>
      </c>
      <c r="F595" s="6" t="s">
        <v>263</v>
      </c>
      <c r="G595" s="53" t="str">
        <f t="shared" si="58"/>
        <v>40798.748</v>
      </c>
      <c r="H595" s="32">
        <f t="shared" si="59"/>
        <v>-12523</v>
      </c>
      <c r="I595" s="75" t="s">
        <v>898</v>
      </c>
      <c r="J595" s="76" t="s">
        <v>899</v>
      </c>
      <c r="K595" s="75">
        <v>-12523</v>
      </c>
      <c r="L595" s="75" t="s">
        <v>504</v>
      </c>
      <c r="M595" s="76" t="s">
        <v>439</v>
      </c>
      <c r="N595" s="76"/>
      <c r="O595" s="77" t="s">
        <v>900</v>
      </c>
      <c r="P595" s="77" t="s">
        <v>901</v>
      </c>
    </row>
    <row r="596" spans="1:16" ht="13.5" thickBot="1" x14ac:dyDescent="0.25">
      <c r="A596" s="32" t="str">
        <f t="shared" si="54"/>
        <v>BAVM 25 </v>
      </c>
      <c r="B596" s="6" t="str">
        <f t="shared" si="55"/>
        <v>I</v>
      </c>
      <c r="C596" s="32">
        <f t="shared" si="56"/>
        <v>40836.36</v>
      </c>
      <c r="D596" s="53" t="str">
        <f t="shared" si="57"/>
        <v>vis</v>
      </c>
      <c r="E596" s="74">
        <f>VLOOKUP(C596,Active!C$21:E$966,3,FALSE)</f>
        <v>-12488.992851169616</v>
      </c>
      <c r="F596" s="6" t="s">
        <v>263</v>
      </c>
      <c r="G596" s="53" t="str">
        <f t="shared" si="58"/>
        <v>40836.360</v>
      </c>
      <c r="H596" s="32">
        <f t="shared" si="59"/>
        <v>-12489</v>
      </c>
      <c r="I596" s="75" t="s">
        <v>911</v>
      </c>
      <c r="J596" s="76" t="s">
        <v>912</v>
      </c>
      <c r="K596" s="75">
        <v>-12489</v>
      </c>
      <c r="L596" s="75" t="s">
        <v>472</v>
      </c>
      <c r="M596" s="76" t="s">
        <v>439</v>
      </c>
      <c r="N596" s="76"/>
      <c r="O596" s="77" t="s">
        <v>692</v>
      </c>
      <c r="P596" s="78" t="s">
        <v>839</v>
      </c>
    </row>
    <row r="597" spans="1:16" ht="13.5" thickBot="1" x14ac:dyDescent="0.25">
      <c r="A597" s="32" t="str">
        <f t="shared" si="54"/>
        <v> AVSJ 4.87 </v>
      </c>
      <c r="B597" s="6" t="str">
        <f t="shared" si="55"/>
        <v>I</v>
      </c>
      <c r="C597" s="32">
        <f t="shared" si="56"/>
        <v>40850.75</v>
      </c>
      <c r="D597" s="53" t="str">
        <f t="shared" si="57"/>
        <v>vis</v>
      </c>
      <c r="E597" s="74">
        <f>VLOOKUP(C597,Active!C$21:E$966,3,FALSE)</f>
        <v>-12475.986267795701</v>
      </c>
      <c r="F597" s="6" t="s">
        <v>263</v>
      </c>
      <c r="G597" s="53" t="str">
        <f t="shared" si="58"/>
        <v>40850.750</v>
      </c>
      <c r="H597" s="32">
        <f t="shared" si="59"/>
        <v>-12476</v>
      </c>
      <c r="I597" s="75" t="s">
        <v>917</v>
      </c>
      <c r="J597" s="76" t="s">
        <v>918</v>
      </c>
      <c r="K597" s="75">
        <v>-12476</v>
      </c>
      <c r="L597" s="75" t="s">
        <v>507</v>
      </c>
      <c r="M597" s="76" t="s">
        <v>439</v>
      </c>
      <c r="N597" s="76"/>
      <c r="O597" s="77" t="s">
        <v>741</v>
      </c>
      <c r="P597" s="77" t="s">
        <v>901</v>
      </c>
    </row>
    <row r="598" spans="1:16" ht="13.5" thickBot="1" x14ac:dyDescent="0.25">
      <c r="A598" s="32" t="str">
        <f t="shared" si="54"/>
        <v> AVSJ 4.87 </v>
      </c>
      <c r="B598" s="6" t="str">
        <f t="shared" si="55"/>
        <v>I</v>
      </c>
      <c r="C598" s="32">
        <f t="shared" si="56"/>
        <v>40857.377999999997</v>
      </c>
      <c r="D598" s="53" t="str">
        <f t="shared" si="57"/>
        <v>vis</v>
      </c>
      <c r="E598" s="74">
        <f>VLOOKUP(C598,Active!C$21:E$966,3,FALSE)</f>
        <v>-12469.995466225006</v>
      </c>
      <c r="F598" s="6" t="s">
        <v>263</v>
      </c>
      <c r="G598" s="53" t="str">
        <f t="shared" si="58"/>
        <v>40857.378</v>
      </c>
      <c r="H598" s="32">
        <f t="shared" si="59"/>
        <v>-12470</v>
      </c>
      <c r="I598" s="75" t="s">
        <v>921</v>
      </c>
      <c r="J598" s="76" t="s">
        <v>922</v>
      </c>
      <c r="K598" s="75">
        <v>-12470</v>
      </c>
      <c r="L598" s="75" t="s">
        <v>501</v>
      </c>
      <c r="M598" s="76" t="s">
        <v>439</v>
      </c>
      <c r="N598" s="76"/>
      <c r="O598" s="77" t="s">
        <v>788</v>
      </c>
      <c r="P598" s="77" t="s">
        <v>901</v>
      </c>
    </row>
    <row r="599" spans="1:16" ht="13.5" thickBot="1" x14ac:dyDescent="0.25">
      <c r="A599" s="32" t="str">
        <f t="shared" si="54"/>
        <v> AVSJ 4.87 </v>
      </c>
      <c r="B599" s="6" t="str">
        <f t="shared" si="55"/>
        <v>I</v>
      </c>
      <c r="C599" s="32">
        <f t="shared" si="56"/>
        <v>40869.56</v>
      </c>
      <c r="D599" s="53" t="str">
        <f t="shared" si="57"/>
        <v>vis</v>
      </c>
      <c r="E599" s="74">
        <f>VLOOKUP(C599,Active!C$21:E$966,3,FALSE)</f>
        <v>-12458.984611557802</v>
      </c>
      <c r="F599" s="6" t="s">
        <v>263</v>
      </c>
      <c r="G599" s="53" t="str">
        <f t="shared" si="58"/>
        <v>40869.560</v>
      </c>
      <c r="H599" s="32">
        <f t="shared" si="59"/>
        <v>-12459</v>
      </c>
      <c r="I599" s="75" t="s">
        <v>925</v>
      </c>
      <c r="J599" s="76" t="s">
        <v>926</v>
      </c>
      <c r="K599" s="75">
        <v>-12459</v>
      </c>
      <c r="L599" s="75" t="s">
        <v>661</v>
      </c>
      <c r="M599" s="76" t="s">
        <v>439</v>
      </c>
      <c r="N599" s="76"/>
      <c r="O599" s="77" t="s">
        <v>927</v>
      </c>
      <c r="P599" s="77" t="s">
        <v>901</v>
      </c>
    </row>
    <row r="600" spans="1:16" ht="13.5" thickBot="1" x14ac:dyDescent="0.25">
      <c r="A600" s="32" t="str">
        <f t="shared" si="54"/>
        <v> AVSJ 4.87 </v>
      </c>
      <c r="B600" s="6" t="str">
        <f t="shared" si="55"/>
        <v>I</v>
      </c>
      <c r="C600" s="32">
        <f t="shared" si="56"/>
        <v>40877.292000000001</v>
      </c>
      <c r="D600" s="53" t="str">
        <f t="shared" si="57"/>
        <v>vis</v>
      </c>
      <c r="E600" s="74">
        <f>VLOOKUP(C600,Active!C$21:E$966,3,FALSE)</f>
        <v>-12451.995945633746</v>
      </c>
      <c r="F600" s="6" t="s">
        <v>263</v>
      </c>
      <c r="G600" s="53" t="str">
        <f t="shared" si="58"/>
        <v>40877.292</v>
      </c>
      <c r="H600" s="32">
        <f t="shared" si="59"/>
        <v>-12452</v>
      </c>
      <c r="I600" s="75" t="s">
        <v>928</v>
      </c>
      <c r="J600" s="76" t="s">
        <v>929</v>
      </c>
      <c r="K600" s="75">
        <v>-12452</v>
      </c>
      <c r="L600" s="75" t="s">
        <v>467</v>
      </c>
      <c r="M600" s="76" t="s">
        <v>439</v>
      </c>
      <c r="N600" s="76"/>
      <c r="O600" s="77" t="s">
        <v>788</v>
      </c>
      <c r="P600" s="77" t="s">
        <v>901</v>
      </c>
    </row>
    <row r="601" spans="1:16" ht="13.5" thickBot="1" x14ac:dyDescent="0.25">
      <c r="A601" s="32" t="str">
        <f t="shared" si="54"/>
        <v> AVSJ 5.31 </v>
      </c>
      <c r="B601" s="6" t="str">
        <f t="shared" si="55"/>
        <v>I</v>
      </c>
      <c r="C601" s="32">
        <f t="shared" si="56"/>
        <v>41121.796999999999</v>
      </c>
      <c r="D601" s="53" t="str">
        <f t="shared" si="57"/>
        <v>vis</v>
      </c>
      <c r="E601" s="74">
        <f>VLOOKUP(C601,Active!C$21:E$966,3,FALSE)</f>
        <v>-12230.997011107027</v>
      </c>
      <c r="F601" s="6" t="s">
        <v>263</v>
      </c>
      <c r="G601" s="53" t="str">
        <f t="shared" si="58"/>
        <v>41121.797</v>
      </c>
      <c r="H601" s="32">
        <f t="shared" si="59"/>
        <v>-12231</v>
      </c>
      <c r="I601" s="75" t="s">
        <v>937</v>
      </c>
      <c r="J601" s="76" t="s">
        <v>938</v>
      </c>
      <c r="K601" s="75">
        <v>-12231</v>
      </c>
      <c r="L601" s="75" t="s">
        <v>516</v>
      </c>
      <c r="M601" s="76" t="s">
        <v>439</v>
      </c>
      <c r="N601" s="76"/>
      <c r="O601" s="77" t="s">
        <v>741</v>
      </c>
      <c r="P601" s="77" t="s">
        <v>939</v>
      </c>
    </row>
    <row r="602" spans="1:16" ht="13.5" thickBot="1" x14ac:dyDescent="0.25">
      <c r="A602" s="32" t="str">
        <f t="shared" si="54"/>
        <v>BAVM 25 </v>
      </c>
      <c r="B602" s="6" t="str">
        <f t="shared" si="55"/>
        <v>I</v>
      </c>
      <c r="C602" s="32">
        <f t="shared" si="56"/>
        <v>41149.470999999998</v>
      </c>
      <c r="D602" s="53" t="str">
        <f t="shared" si="57"/>
        <v>vis</v>
      </c>
      <c r="E602" s="74">
        <f>VLOOKUP(C602,Active!C$21:E$966,3,FALSE)</f>
        <v>-12205.983516437829</v>
      </c>
      <c r="F602" s="6" t="s">
        <v>263</v>
      </c>
      <c r="G602" s="53" t="str">
        <f t="shared" si="58"/>
        <v>41149.471</v>
      </c>
      <c r="H602" s="32">
        <f t="shared" si="59"/>
        <v>-12206</v>
      </c>
      <c r="I602" s="75" t="s">
        <v>943</v>
      </c>
      <c r="J602" s="76" t="s">
        <v>944</v>
      </c>
      <c r="K602" s="75">
        <v>-12206</v>
      </c>
      <c r="L602" s="75" t="s">
        <v>945</v>
      </c>
      <c r="M602" s="76" t="s">
        <v>439</v>
      </c>
      <c r="N602" s="76"/>
      <c r="O602" s="77" t="s">
        <v>665</v>
      </c>
      <c r="P602" s="78" t="s">
        <v>839</v>
      </c>
    </row>
    <row r="603" spans="1:16" ht="13.5" thickBot="1" x14ac:dyDescent="0.25">
      <c r="A603" s="32" t="str">
        <f t="shared" si="54"/>
        <v>BAVM 25 </v>
      </c>
      <c r="B603" s="6" t="str">
        <f t="shared" si="55"/>
        <v>I</v>
      </c>
      <c r="C603" s="32">
        <f t="shared" si="56"/>
        <v>41159.425999999999</v>
      </c>
      <c r="D603" s="53" t="str">
        <f t="shared" si="57"/>
        <v>vis</v>
      </c>
      <c r="E603" s="74">
        <f>VLOOKUP(C603,Active!C$21:E$966,3,FALSE)</f>
        <v>-12196.985563867478</v>
      </c>
      <c r="F603" s="6" t="s">
        <v>263</v>
      </c>
      <c r="G603" s="53" t="str">
        <f t="shared" si="58"/>
        <v>41159.426</v>
      </c>
      <c r="H603" s="32">
        <f t="shared" si="59"/>
        <v>-12197</v>
      </c>
      <c r="I603" s="75" t="s">
        <v>951</v>
      </c>
      <c r="J603" s="76" t="s">
        <v>952</v>
      </c>
      <c r="K603" s="75">
        <v>-12197</v>
      </c>
      <c r="L603" s="75" t="s">
        <v>656</v>
      </c>
      <c r="M603" s="76" t="s">
        <v>428</v>
      </c>
      <c r="N603" s="76"/>
      <c r="O603" s="77" t="s">
        <v>953</v>
      </c>
      <c r="P603" s="78" t="s">
        <v>839</v>
      </c>
    </row>
    <row r="604" spans="1:16" ht="13.5" thickBot="1" x14ac:dyDescent="0.25">
      <c r="A604" s="32" t="str">
        <f t="shared" si="54"/>
        <v>BAVM 25 </v>
      </c>
      <c r="B604" s="6" t="str">
        <f t="shared" si="55"/>
        <v>I</v>
      </c>
      <c r="C604" s="32">
        <f t="shared" si="56"/>
        <v>41180.442000000003</v>
      </c>
      <c r="D604" s="53" t="str">
        <f t="shared" si="57"/>
        <v>vis</v>
      </c>
      <c r="E604" s="74">
        <f>VLOOKUP(C604,Active!C$21:E$966,3,FALSE)</f>
        <v>-12177.989986648139</v>
      </c>
      <c r="F604" s="6" t="s">
        <v>263</v>
      </c>
      <c r="G604" s="53" t="str">
        <f t="shared" si="58"/>
        <v>41180.442</v>
      </c>
      <c r="H604" s="32">
        <f t="shared" si="59"/>
        <v>-12178</v>
      </c>
      <c r="I604" s="75" t="s">
        <v>958</v>
      </c>
      <c r="J604" s="76" t="s">
        <v>959</v>
      </c>
      <c r="K604" s="75">
        <v>-12178</v>
      </c>
      <c r="L604" s="75" t="s">
        <v>580</v>
      </c>
      <c r="M604" s="76" t="s">
        <v>439</v>
      </c>
      <c r="N604" s="76"/>
      <c r="O604" s="77" t="s">
        <v>960</v>
      </c>
      <c r="P604" s="78" t="s">
        <v>839</v>
      </c>
    </row>
    <row r="605" spans="1:16" ht="13.5" thickBot="1" x14ac:dyDescent="0.25">
      <c r="A605" s="32" t="str">
        <f t="shared" si="54"/>
        <v> AVSJ 5.31 </v>
      </c>
      <c r="B605" s="6" t="str">
        <f t="shared" si="55"/>
        <v>I</v>
      </c>
      <c r="C605" s="32">
        <f t="shared" si="56"/>
        <v>41193.714999999997</v>
      </c>
      <c r="D605" s="53" t="str">
        <f t="shared" si="57"/>
        <v>vis</v>
      </c>
      <c r="E605" s="74">
        <f>VLOOKUP(C605,Active!C$21:E$966,3,FALSE)</f>
        <v>-12165.993017841891</v>
      </c>
      <c r="F605" s="6" t="s">
        <v>263</v>
      </c>
      <c r="G605" s="53" t="str">
        <f t="shared" si="58"/>
        <v>41193.715</v>
      </c>
      <c r="H605" s="32">
        <f t="shared" si="59"/>
        <v>-12166</v>
      </c>
      <c r="I605" s="75" t="s">
        <v>964</v>
      </c>
      <c r="J605" s="76" t="s">
        <v>965</v>
      </c>
      <c r="K605" s="75">
        <v>-12166</v>
      </c>
      <c r="L605" s="75" t="s">
        <v>472</v>
      </c>
      <c r="M605" s="76" t="s">
        <v>439</v>
      </c>
      <c r="N605" s="76"/>
      <c r="O605" s="77" t="s">
        <v>741</v>
      </c>
      <c r="P605" s="77" t="s">
        <v>939</v>
      </c>
    </row>
    <row r="606" spans="1:16" ht="13.5" thickBot="1" x14ac:dyDescent="0.25">
      <c r="A606" s="32" t="str">
        <f t="shared" si="54"/>
        <v>BAVM 25 </v>
      </c>
      <c r="B606" s="6" t="str">
        <f t="shared" si="55"/>
        <v>I</v>
      </c>
      <c r="C606" s="32">
        <f t="shared" si="56"/>
        <v>41211.410000000003</v>
      </c>
      <c r="D606" s="53" t="str">
        <f t="shared" si="57"/>
        <v>vis</v>
      </c>
      <c r="E606" s="74">
        <f>VLOOKUP(C606,Active!C$21:E$966,3,FALSE)</f>
        <v>-12149.999168446369</v>
      </c>
      <c r="F606" s="6" t="s">
        <v>263</v>
      </c>
      <c r="G606" s="53" t="str">
        <f t="shared" si="58"/>
        <v>41211.410</v>
      </c>
      <c r="H606" s="32">
        <f t="shared" si="59"/>
        <v>-12150</v>
      </c>
      <c r="I606" s="75" t="s">
        <v>975</v>
      </c>
      <c r="J606" s="76" t="s">
        <v>976</v>
      </c>
      <c r="K606" s="75">
        <v>-12150</v>
      </c>
      <c r="L606" s="75" t="s">
        <v>479</v>
      </c>
      <c r="M606" s="76" t="s">
        <v>439</v>
      </c>
      <c r="N606" s="76"/>
      <c r="O606" s="77" t="s">
        <v>977</v>
      </c>
      <c r="P606" s="78" t="s">
        <v>839</v>
      </c>
    </row>
    <row r="607" spans="1:16" ht="13.5" thickBot="1" x14ac:dyDescent="0.25">
      <c r="A607" s="32" t="str">
        <f t="shared" si="54"/>
        <v>BAVM 25 </v>
      </c>
      <c r="B607" s="6" t="str">
        <f t="shared" si="55"/>
        <v>I</v>
      </c>
      <c r="C607" s="32">
        <f t="shared" si="56"/>
        <v>41231.334999999999</v>
      </c>
      <c r="D607" s="53" t="str">
        <f t="shared" si="57"/>
        <v>vis</v>
      </c>
      <c r="E607" s="74">
        <f>VLOOKUP(C607,Active!C$21:E$966,3,FALSE)</f>
        <v>-12131.98970536609</v>
      </c>
      <c r="F607" s="6" t="s">
        <v>263</v>
      </c>
      <c r="G607" s="53" t="str">
        <f t="shared" si="58"/>
        <v>41231.335</v>
      </c>
      <c r="H607" s="32">
        <f t="shared" si="59"/>
        <v>-12132</v>
      </c>
      <c r="I607" s="75" t="s">
        <v>982</v>
      </c>
      <c r="J607" s="76" t="s">
        <v>983</v>
      </c>
      <c r="K607" s="75">
        <v>-12132</v>
      </c>
      <c r="L607" s="75" t="s">
        <v>580</v>
      </c>
      <c r="M607" s="76" t="s">
        <v>439</v>
      </c>
      <c r="N607" s="76"/>
      <c r="O607" s="77" t="s">
        <v>960</v>
      </c>
      <c r="P607" s="78" t="s">
        <v>839</v>
      </c>
    </row>
    <row r="608" spans="1:16" ht="13.5" thickBot="1" x14ac:dyDescent="0.25">
      <c r="A608" s="32" t="str">
        <f t="shared" si="54"/>
        <v> AVSJ 5.31 </v>
      </c>
      <c r="B608" s="6" t="str">
        <f t="shared" si="55"/>
        <v>I</v>
      </c>
      <c r="C608" s="32">
        <f t="shared" si="56"/>
        <v>41234.658000000003</v>
      </c>
      <c r="D608" s="53" t="str">
        <f t="shared" si="57"/>
        <v>vis</v>
      </c>
      <c r="E608" s="74">
        <f>VLOOKUP(C608,Active!C$21:E$966,3,FALSE)</f>
        <v>-12128.986169816988</v>
      </c>
      <c r="F608" s="6" t="s">
        <v>263</v>
      </c>
      <c r="G608" s="53" t="str">
        <f t="shared" si="58"/>
        <v>41234.658</v>
      </c>
      <c r="H608" s="32">
        <f t="shared" si="59"/>
        <v>-12129</v>
      </c>
      <c r="I608" s="75" t="s">
        <v>988</v>
      </c>
      <c r="J608" s="76" t="s">
        <v>989</v>
      </c>
      <c r="K608" s="75">
        <v>-12129</v>
      </c>
      <c r="L608" s="75" t="s">
        <v>507</v>
      </c>
      <c r="M608" s="76" t="s">
        <v>439</v>
      </c>
      <c r="N608" s="76"/>
      <c r="O608" s="77" t="s">
        <v>900</v>
      </c>
      <c r="P608" s="77" t="s">
        <v>939</v>
      </c>
    </row>
    <row r="609" spans="1:16" ht="13.5" thickBot="1" x14ac:dyDescent="0.25">
      <c r="A609" s="32" t="str">
        <f t="shared" si="54"/>
        <v> AVSJ 5.31 </v>
      </c>
      <c r="B609" s="6" t="str">
        <f t="shared" si="55"/>
        <v>I</v>
      </c>
      <c r="C609" s="32">
        <f t="shared" si="56"/>
        <v>41505.71</v>
      </c>
      <c r="D609" s="53" t="str">
        <f t="shared" si="57"/>
        <v>vis</v>
      </c>
      <c r="E609" s="74">
        <f>VLOOKUP(C609,Active!C$21:E$966,3,FALSE)</f>
        <v>-11883.992393815122</v>
      </c>
      <c r="F609" s="6" t="s">
        <v>263</v>
      </c>
      <c r="G609" s="53" t="str">
        <f t="shared" si="58"/>
        <v>41505.710</v>
      </c>
      <c r="H609" s="32">
        <f t="shared" si="59"/>
        <v>-11884</v>
      </c>
      <c r="I609" s="75" t="s">
        <v>1009</v>
      </c>
      <c r="J609" s="76" t="s">
        <v>1010</v>
      </c>
      <c r="K609" s="75">
        <v>-11884</v>
      </c>
      <c r="L609" s="75" t="s">
        <v>472</v>
      </c>
      <c r="M609" s="76" t="s">
        <v>439</v>
      </c>
      <c r="N609" s="76"/>
      <c r="O609" s="77" t="s">
        <v>741</v>
      </c>
      <c r="P609" s="77" t="s">
        <v>939</v>
      </c>
    </row>
    <row r="610" spans="1:16" ht="13.5" thickBot="1" x14ac:dyDescent="0.25">
      <c r="A610" s="32" t="str">
        <f t="shared" si="54"/>
        <v> AVSJ 5.31 </v>
      </c>
      <c r="B610" s="6" t="str">
        <f t="shared" si="55"/>
        <v>I</v>
      </c>
      <c r="C610" s="32">
        <f t="shared" si="56"/>
        <v>41595.328000000001</v>
      </c>
      <c r="D610" s="53" t="str">
        <f t="shared" si="57"/>
        <v>vis</v>
      </c>
      <c r="E610" s="74">
        <f>VLOOKUP(C610,Active!C$21:E$966,3,FALSE)</f>
        <v>-11802.990031841273</v>
      </c>
      <c r="F610" s="6" t="s">
        <v>263</v>
      </c>
      <c r="G610" s="53" t="str">
        <f t="shared" si="58"/>
        <v>41595.328</v>
      </c>
      <c r="H610" s="32">
        <f t="shared" si="59"/>
        <v>-11803</v>
      </c>
      <c r="I610" s="75" t="s">
        <v>1054</v>
      </c>
      <c r="J610" s="76" t="s">
        <v>1055</v>
      </c>
      <c r="K610" s="75">
        <v>-11803</v>
      </c>
      <c r="L610" s="75" t="s">
        <v>580</v>
      </c>
      <c r="M610" s="76" t="s">
        <v>439</v>
      </c>
      <c r="N610" s="76"/>
      <c r="O610" s="77" t="s">
        <v>788</v>
      </c>
      <c r="P610" s="77" t="s">
        <v>939</v>
      </c>
    </row>
    <row r="611" spans="1:16" ht="13.5" thickBot="1" x14ac:dyDescent="0.25">
      <c r="A611" s="32" t="str">
        <f t="shared" si="54"/>
        <v> AVSJ 5.31 </v>
      </c>
      <c r="B611" s="6" t="str">
        <f t="shared" si="55"/>
        <v>I</v>
      </c>
      <c r="C611" s="32">
        <f t="shared" si="56"/>
        <v>41598.65</v>
      </c>
      <c r="D611" s="53" t="str">
        <f t="shared" si="57"/>
        <v>vis</v>
      </c>
      <c r="E611" s="74">
        <f>VLOOKUP(C611,Active!C$21:E$966,3,FALSE)</f>
        <v>-11799.987400154812</v>
      </c>
      <c r="F611" s="6" t="s">
        <v>263</v>
      </c>
      <c r="G611" s="53" t="str">
        <f t="shared" si="58"/>
        <v>41598.650</v>
      </c>
      <c r="H611" s="32">
        <f t="shared" si="59"/>
        <v>-11800</v>
      </c>
      <c r="I611" s="75" t="s">
        <v>1056</v>
      </c>
      <c r="J611" s="76" t="s">
        <v>1057</v>
      </c>
      <c r="K611" s="75">
        <v>-11800</v>
      </c>
      <c r="L611" s="75" t="s">
        <v>558</v>
      </c>
      <c r="M611" s="76" t="s">
        <v>439</v>
      </c>
      <c r="N611" s="76"/>
      <c r="O611" s="77" t="s">
        <v>1058</v>
      </c>
      <c r="P611" s="77" t="s">
        <v>939</v>
      </c>
    </row>
    <row r="612" spans="1:16" ht="13.5" thickBot="1" x14ac:dyDescent="0.25">
      <c r="A612" s="32" t="str">
        <f t="shared" si="54"/>
        <v> AVSJ 5.31 </v>
      </c>
      <c r="B612" s="6" t="str">
        <f t="shared" si="55"/>
        <v>I</v>
      </c>
      <c r="C612" s="32">
        <f t="shared" si="56"/>
        <v>41605.283000000003</v>
      </c>
      <c r="D612" s="53" t="str">
        <f t="shared" si="57"/>
        <v>vis</v>
      </c>
      <c r="E612" s="74">
        <f>VLOOKUP(C612,Active!C$21:E$966,3,FALSE)</f>
        <v>-11793.99207927092</v>
      </c>
      <c r="F612" s="6" t="s">
        <v>263</v>
      </c>
      <c r="G612" s="53" t="str">
        <f t="shared" si="58"/>
        <v>41605.283</v>
      </c>
      <c r="H612" s="32">
        <f t="shared" si="59"/>
        <v>-11794</v>
      </c>
      <c r="I612" s="75" t="s">
        <v>1059</v>
      </c>
      <c r="J612" s="76" t="s">
        <v>1060</v>
      </c>
      <c r="K612" s="75">
        <v>-11794</v>
      </c>
      <c r="L612" s="75" t="s">
        <v>527</v>
      </c>
      <c r="M612" s="76" t="s">
        <v>439</v>
      </c>
      <c r="N612" s="76"/>
      <c r="O612" s="77" t="s">
        <v>788</v>
      </c>
      <c r="P612" s="77" t="s">
        <v>939</v>
      </c>
    </row>
    <row r="613" spans="1:16" ht="13.5" thickBot="1" x14ac:dyDescent="0.25">
      <c r="A613" s="32" t="str">
        <f t="shared" si="54"/>
        <v> BBS 6 </v>
      </c>
      <c r="B613" s="6" t="str">
        <f t="shared" si="55"/>
        <v>I</v>
      </c>
      <c r="C613" s="32">
        <f t="shared" si="56"/>
        <v>41606.392</v>
      </c>
      <c r="D613" s="53" t="str">
        <f t="shared" si="57"/>
        <v>vis</v>
      </c>
      <c r="E613" s="74">
        <f>VLOOKUP(C613,Active!C$21:E$966,3,FALSE)</f>
        <v>-11792.989695604372</v>
      </c>
      <c r="F613" s="6" t="s">
        <v>263</v>
      </c>
      <c r="G613" s="53" t="str">
        <f t="shared" si="58"/>
        <v>41606.392</v>
      </c>
      <c r="H613" s="32">
        <f t="shared" si="59"/>
        <v>-11793</v>
      </c>
      <c r="I613" s="75" t="s">
        <v>1061</v>
      </c>
      <c r="J613" s="76" t="s">
        <v>1062</v>
      </c>
      <c r="K613" s="75">
        <v>-11793</v>
      </c>
      <c r="L613" s="75" t="s">
        <v>580</v>
      </c>
      <c r="M613" s="76" t="s">
        <v>439</v>
      </c>
      <c r="N613" s="76"/>
      <c r="O613" s="77" t="s">
        <v>891</v>
      </c>
      <c r="P613" s="77" t="s">
        <v>1053</v>
      </c>
    </row>
    <row r="614" spans="1:16" ht="13.5" thickBot="1" x14ac:dyDescent="0.25">
      <c r="A614" s="32" t="str">
        <f t="shared" si="54"/>
        <v> AVSJ 5.31 </v>
      </c>
      <c r="B614" s="6" t="str">
        <f t="shared" si="55"/>
        <v>I</v>
      </c>
      <c r="C614" s="32">
        <f t="shared" si="56"/>
        <v>41650.648000000001</v>
      </c>
      <c r="D614" s="53" t="str">
        <f t="shared" si="57"/>
        <v>vis</v>
      </c>
      <c r="E614" s="74">
        <f>VLOOKUP(C614,Active!C$21:E$966,3,FALSE)</f>
        <v>-11752.988350656764</v>
      </c>
      <c r="F614" s="6" t="s">
        <v>263</v>
      </c>
      <c r="G614" s="53" t="str">
        <f t="shared" si="58"/>
        <v>41650.648</v>
      </c>
      <c r="H614" s="32">
        <f t="shared" si="59"/>
        <v>-11753</v>
      </c>
      <c r="I614" s="75" t="s">
        <v>1070</v>
      </c>
      <c r="J614" s="76" t="s">
        <v>1071</v>
      </c>
      <c r="K614" s="75">
        <v>-11753</v>
      </c>
      <c r="L614" s="75" t="s">
        <v>606</v>
      </c>
      <c r="M614" s="76" t="s">
        <v>439</v>
      </c>
      <c r="N614" s="76"/>
      <c r="O614" s="77" t="s">
        <v>741</v>
      </c>
      <c r="P614" s="77" t="s">
        <v>939</v>
      </c>
    </row>
    <row r="615" spans="1:16" ht="13.5" thickBot="1" x14ac:dyDescent="0.25">
      <c r="A615" s="32" t="str">
        <f t="shared" si="54"/>
        <v> AVSJ 5.85 </v>
      </c>
      <c r="B615" s="6" t="str">
        <f t="shared" si="55"/>
        <v>I</v>
      </c>
      <c r="C615" s="32">
        <f t="shared" si="56"/>
        <v>41870.805</v>
      </c>
      <c r="D615" s="53" t="str">
        <f t="shared" si="57"/>
        <v>vis</v>
      </c>
      <c r="E615" s="74">
        <f>VLOOKUP(C615,Active!C$21:E$966,3,FALSE)</f>
        <v>-11553.996663662228</v>
      </c>
      <c r="F615" s="6" t="s">
        <v>263</v>
      </c>
      <c r="G615" s="53" t="str">
        <f t="shared" si="58"/>
        <v>41870.805</v>
      </c>
      <c r="H615" s="32">
        <f t="shared" si="59"/>
        <v>-11554</v>
      </c>
      <c r="I615" s="75" t="s">
        <v>1076</v>
      </c>
      <c r="J615" s="76" t="s">
        <v>1077</v>
      </c>
      <c r="K615" s="75">
        <v>-11554</v>
      </c>
      <c r="L615" s="75" t="s">
        <v>467</v>
      </c>
      <c r="M615" s="76" t="s">
        <v>439</v>
      </c>
      <c r="N615" s="76"/>
      <c r="O615" s="77" t="s">
        <v>1078</v>
      </c>
      <c r="P615" s="77" t="s">
        <v>1079</v>
      </c>
    </row>
    <row r="616" spans="1:16" ht="13.5" thickBot="1" x14ac:dyDescent="0.25">
      <c r="A616" s="32" t="str">
        <f t="shared" si="54"/>
        <v> AVSJ 5.85 </v>
      </c>
      <c r="B616" s="6" t="str">
        <f t="shared" si="55"/>
        <v>I</v>
      </c>
      <c r="C616" s="32">
        <f t="shared" si="56"/>
        <v>41890.722999999998</v>
      </c>
      <c r="D616" s="53" t="str">
        <f t="shared" si="57"/>
        <v>vis</v>
      </c>
      <c r="E616" s="74">
        <f>VLOOKUP(C616,Active!C$21:E$966,3,FALSE)</f>
        <v>-11535.993527620418</v>
      </c>
      <c r="F616" s="6" t="s">
        <v>263</v>
      </c>
      <c r="G616" s="53" t="str">
        <f t="shared" si="58"/>
        <v>41890.723</v>
      </c>
      <c r="H616" s="32">
        <f t="shared" si="59"/>
        <v>-11536</v>
      </c>
      <c r="I616" s="75" t="s">
        <v>1085</v>
      </c>
      <c r="J616" s="76" t="s">
        <v>1086</v>
      </c>
      <c r="K616" s="75">
        <v>-11536</v>
      </c>
      <c r="L616" s="75" t="s">
        <v>464</v>
      </c>
      <c r="M616" s="76" t="s">
        <v>439</v>
      </c>
      <c r="N616" s="76"/>
      <c r="O616" s="77" t="s">
        <v>741</v>
      </c>
      <c r="P616" s="77" t="s">
        <v>1079</v>
      </c>
    </row>
    <row r="617" spans="1:16" ht="13.5" thickBot="1" x14ac:dyDescent="0.25">
      <c r="A617" s="32" t="str">
        <f t="shared" si="54"/>
        <v> AVSJ 5.85 </v>
      </c>
      <c r="B617" s="6" t="str">
        <f t="shared" si="55"/>
        <v>I</v>
      </c>
      <c r="C617" s="32">
        <f t="shared" si="56"/>
        <v>41941.616000000002</v>
      </c>
      <c r="D617" s="53" t="str">
        <f t="shared" si="57"/>
        <v>vis</v>
      </c>
      <c r="E617" s="74">
        <f>VLOOKUP(C617,Active!C$21:E$966,3,FALSE)</f>
        <v>-11489.993246338361</v>
      </c>
      <c r="F617" s="6" t="s">
        <v>263</v>
      </c>
      <c r="G617" s="53" t="str">
        <f t="shared" si="58"/>
        <v>41941.616</v>
      </c>
      <c r="H617" s="32">
        <f t="shared" si="59"/>
        <v>-11490</v>
      </c>
      <c r="I617" s="75" t="s">
        <v>1101</v>
      </c>
      <c r="J617" s="76" t="s">
        <v>1102</v>
      </c>
      <c r="K617" s="75">
        <v>-11490</v>
      </c>
      <c r="L617" s="75" t="s">
        <v>464</v>
      </c>
      <c r="M617" s="76" t="s">
        <v>439</v>
      </c>
      <c r="N617" s="76"/>
      <c r="O617" s="77" t="s">
        <v>1103</v>
      </c>
      <c r="P617" s="77" t="s">
        <v>1079</v>
      </c>
    </row>
    <row r="618" spans="1:16" ht="13.5" thickBot="1" x14ac:dyDescent="0.25">
      <c r="A618" s="32" t="str">
        <f t="shared" si="54"/>
        <v> AVSJ 5.85 </v>
      </c>
      <c r="B618" s="6" t="str">
        <f t="shared" si="55"/>
        <v>I</v>
      </c>
      <c r="C618" s="32">
        <f t="shared" si="56"/>
        <v>41961.53</v>
      </c>
      <c r="D618" s="53" t="str">
        <f t="shared" si="57"/>
        <v>vis</v>
      </c>
      <c r="E618" s="74">
        <f>VLOOKUP(C618,Active!C$21:E$966,3,FALSE)</f>
        <v>-11471.993725747107</v>
      </c>
      <c r="F618" s="6" t="s">
        <v>263</v>
      </c>
      <c r="G618" s="53" t="str">
        <f t="shared" si="58"/>
        <v>41961.530</v>
      </c>
      <c r="H618" s="32">
        <f t="shared" si="59"/>
        <v>-11472</v>
      </c>
      <c r="I618" s="75" t="s">
        <v>1107</v>
      </c>
      <c r="J618" s="76" t="s">
        <v>1108</v>
      </c>
      <c r="K618" s="75">
        <v>-11472</v>
      </c>
      <c r="L618" s="75" t="s">
        <v>464</v>
      </c>
      <c r="M618" s="76" t="s">
        <v>439</v>
      </c>
      <c r="N618" s="76"/>
      <c r="O618" s="77" t="s">
        <v>788</v>
      </c>
      <c r="P618" s="77" t="s">
        <v>1079</v>
      </c>
    </row>
    <row r="619" spans="1:16" ht="13.5" thickBot="1" x14ac:dyDescent="0.25">
      <c r="A619" s="32" t="str">
        <f t="shared" si="54"/>
        <v> AVSJ 5.85 </v>
      </c>
      <c r="B619" s="6" t="str">
        <f t="shared" si="55"/>
        <v>I</v>
      </c>
      <c r="C619" s="32">
        <f t="shared" si="56"/>
        <v>41972.597000000002</v>
      </c>
      <c r="D619" s="53" t="str">
        <f t="shared" si="57"/>
        <v>vis</v>
      </c>
      <c r="E619" s="74">
        <f>VLOOKUP(C619,Active!C$21:E$966,3,FALSE)</f>
        <v>-11461.990677922286</v>
      </c>
      <c r="F619" s="6" t="s">
        <v>263</v>
      </c>
      <c r="G619" s="53" t="str">
        <f t="shared" si="58"/>
        <v>41972.597</v>
      </c>
      <c r="H619" s="32">
        <f t="shared" si="59"/>
        <v>-11462</v>
      </c>
      <c r="I619" s="75" t="s">
        <v>1109</v>
      </c>
      <c r="J619" s="76" t="s">
        <v>1110</v>
      </c>
      <c r="K619" s="75">
        <v>-11462</v>
      </c>
      <c r="L619" s="75" t="s">
        <v>489</v>
      </c>
      <c r="M619" s="76" t="s">
        <v>439</v>
      </c>
      <c r="N619" s="76"/>
      <c r="O619" s="77" t="s">
        <v>788</v>
      </c>
      <c r="P619" s="77" t="s">
        <v>1079</v>
      </c>
    </row>
    <row r="620" spans="1:16" ht="13.5" thickBot="1" x14ac:dyDescent="0.25">
      <c r="A620" s="32" t="str">
        <f t="shared" si="54"/>
        <v> AVSJ 5.85 </v>
      </c>
      <c r="B620" s="6" t="str">
        <f t="shared" si="55"/>
        <v>I</v>
      </c>
      <c r="C620" s="32">
        <f t="shared" si="56"/>
        <v>41982.552000000003</v>
      </c>
      <c r="D620" s="53" t="str">
        <f t="shared" si="57"/>
        <v>vis</v>
      </c>
      <c r="E620" s="74">
        <f>VLOOKUP(C620,Active!C$21:E$966,3,FALSE)</f>
        <v>-11452.992725351934</v>
      </c>
      <c r="F620" s="6" t="s">
        <v>263</v>
      </c>
      <c r="G620" s="53" t="str">
        <f t="shared" si="58"/>
        <v>41982.552</v>
      </c>
      <c r="H620" s="32">
        <f t="shared" si="59"/>
        <v>-11453</v>
      </c>
      <c r="I620" s="75" t="s">
        <v>1111</v>
      </c>
      <c r="J620" s="76" t="s">
        <v>1112</v>
      </c>
      <c r="K620" s="75">
        <v>-11453</v>
      </c>
      <c r="L620" s="75" t="s">
        <v>472</v>
      </c>
      <c r="M620" s="76" t="s">
        <v>439</v>
      </c>
      <c r="N620" s="76"/>
      <c r="O620" s="77" t="s">
        <v>788</v>
      </c>
      <c r="P620" s="77" t="s">
        <v>1079</v>
      </c>
    </row>
    <row r="621" spans="1:16" ht="13.5" thickBot="1" x14ac:dyDescent="0.25">
      <c r="A621" s="32" t="str">
        <f t="shared" si="54"/>
        <v> MVS 9.89 </v>
      </c>
      <c r="B621" s="6" t="str">
        <f t="shared" si="55"/>
        <v>I</v>
      </c>
      <c r="C621" s="32">
        <f t="shared" si="56"/>
        <v>44821.472000000002</v>
      </c>
      <c r="D621" s="53" t="str">
        <f t="shared" si="57"/>
        <v>vis</v>
      </c>
      <c r="E621" s="74">
        <f>VLOOKUP(C621,Active!C$21:E$966,3,FALSE)</f>
        <v>-8886.9990024971903</v>
      </c>
      <c r="F621" s="6" t="s">
        <v>263</v>
      </c>
      <c r="G621" s="53" t="str">
        <f t="shared" si="58"/>
        <v>44821.472</v>
      </c>
      <c r="H621" s="32">
        <f t="shared" si="59"/>
        <v>-8887</v>
      </c>
      <c r="I621" s="75" t="s">
        <v>1340</v>
      </c>
      <c r="J621" s="76" t="s">
        <v>1341</v>
      </c>
      <c r="K621" s="75">
        <v>-8887</v>
      </c>
      <c r="L621" s="75" t="s">
        <v>479</v>
      </c>
      <c r="M621" s="76" t="s">
        <v>439</v>
      </c>
      <c r="N621" s="76"/>
      <c r="O621" s="77" t="s">
        <v>1342</v>
      </c>
      <c r="P621" s="77" t="s">
        <v>1343</v>
      </c>
    </row>
    <row r="622" spans="1:16" ht="13.5" thickBot="1" x14ac:dyDescent="0.25">
      <c r="A622" s="32" t="str">
        <f t="shared" si="54"/>
        <v> MVS 9.89 </v>
      </c>
      <c r="B622" s="6" t="str">
        <f t="shared" si="55"/>
        <v>I</v>
      </c>
      <c r="C622" s="32">
        <f t="shared" si="56"/>
        <v>44821.474000000002</v>
      </c>
      <c r="D622" s="53" t="str">
        <f t="shared" si="57"/>
        <v>vis</v>
      </c>
      <c r="E622" s="74">
        <f>VLOOKUP(C622,Active!C$21:E$966,3,FALSE)</f>
        <v>-8886.9971947719132</v>
      </c>
      <c r="F622" s="6" t="s">
        <v>263</v>
      </c>
      <c r="G622" s="53" t="str">
        <f t="shared" si="58"/>
        <v>44821.474</v>
      </c>
      <c r="H622" s="32">
        <f t="shared" si="59"/>
        <v>-8887</v>
      </c>
      <c r="I622" s="75" t="s">
        <v>1344</v>
      </c>
      <c r="J622" s="76" t="s">
        <v>1345</v>
      </c>
      <c r="K622" s="75">
        <v>-8887</v>
      </c>
      <c r="L622" s="75" t="s">
        <v>516</v>
      </c>
      <c r="M622" s="76" t="s">
        <v>439</v>
      </c>
      <c r="N622" s="76"/>
      <c r="O622" s="77" t="s">
        <v>1346</v>
      </c>
      <c r="P622" s="77" t="s">
        <v>1343</v>
      </c>
    </row>
    <row r="623" spans="1:16" ht="13.5" thickBot="1" x14ac:dyDescent="0.25">
      <c r="A623" s="32" t="str">
        <f t="shared" si="54"/>
        <v> MVS 9.89 </v>
      </c>
      <c r="B623" s="6" t="str">
        <f t="shared" si="55"/>
        <v>I</v>
      </c>
      <c r="C623" s="32">
        <f t="shared" si="56"/>
        <v>44821.476000000002</v>
      </c>
      <c r="D623" s="53" t="str">
        <f t="shared" si="57"/>
        <v>vis</v>
      </c>
      <c r="E623" s="74">
        <f>VLOOKUP(C623,Active!C$21:E$966,3,FALSE)</f>
        <v>-8886.9953870466343</v>
      </c>
      <c r="F623" s="6" t="s">
        <v>263</v>
      </c>
      <c r="G623" s="53" t="str">
        <f t="shared" si="58"/>
        <v>44821.476</v>
      </c>
      <c r="H623" s="32">
        <f t="shared" si="59"/>
        <v>-8887</v>
      </c>
      <c r="I623" s="75" t="s">
        <v>1347</v>
      </c>
      <c r="J623" s="76" t="s">
        <v>1348</v>
      </c>
      <c r="K623" s="75">
        <v>-8887</v>
      </c>
      <c r="L623" s="75" t="s">
        <v>501</v>
      </c>
      <c r="M623" s="76" t="s">
        <v>439</v>
      </c>
      <c r="N623" s="76"/>
      <c r="O623" s="77" t="s">
        <v>1349</v>
      </c>
      <c r="P623" s="77" t="s">
        <v>1343</v>
      </c>
    </row>
    <row r="624" spans="1:16" ht="13.5" thickBot="1" x14ac:dyDescent="0.25">
      <c r="A624" s="32" t="str">
        <f t="shared" si="54"/>
        <v> MVS 9.89 </v>
      </c>
      <c r="B624" s="6" t="str">
        <f t="shared" si="55"/>
        <v>I</v>
      </c>
      <c r="C624" s="32">
        <f t="shared" si="56"/>
        <v>44821.476000000002</v>
      </c>
      <c r="D624" s="53" t="str">
        <f t="shared" si="57"/>
        <v>vis</v>
      </c>
      <c r="E624" s="74">
        <f>VLOOKUP(C624,Active!C$21:E$966,3,FALSE)</f>
        <v>-8886.9953870466343</v>
      </c>
      <c r="F624" s="6" t="s">
        <v>263</v>
      </c>
      <c r="G624" s="53" t="str">
        <f t="shared" si="58"/>
        <v>44821.476</v>
      </c>
      <c r="H624" s="32">
        <f t="shared" si="59"/>
        <v>-8887</v>
      </c>
      <c r="I624" s="75" t="s">
        <v>1347</v>
      </c>
      <c r="J624" s="76" t="s">
        <v>1348</v>
      </c>
      <c r="K624" s="75">
        <v>-8887</v>
      </c>
      <c r="L624" s="75" t="s">
        <v>501</v>
      </c>
      <c r="M624" s="76" t="s">
        <v>439</v>
      </c>
      <c r="N624" s="76"/>
      <c r="O624" s="77" t="s">
        <v>1350</v>
      </c>
      <c r="P624" s="77" t="s">
        <v>1343</v>
      </c>
    </row>
    <row r="625" spans="1:16" ht="13.5" thickBot="1" x14ac:dyDescent="0.25">
      <c r="A625" s="32" t="str">
        <f t="shared" si="54"/>
        <v> MVS 9.89 </v>
      </c>
      <c r="B625" s="6" t="str">
        <f t="shared" si="55"/>
        <v>I</v>
      </c>
      <c r="C625" s="32">
        <f t="shared" si="56"/>
        <v>44821.48</v>
      </c>
      <c r="D625" s="53" t="str">
        <f t="shared" si="57"/>
        <v>vis</v>
      </c>
      <c r="E625" s="74">
        <f>VLOOKUP(C625,Active!C$21:E$966,3,FALSE)</f>
        <v>-8886.9917715960783</v>
      </c>
      <c r="F625" s="6" t="s">
        <v>263</v>
      </c>
      <c r="G625" s="53" t="str">
        <f t="shared" si="58"/>
        <v>44821.480</v>
      </c>
      <c r="H625" s="32">
        <f t="shared" si="59"/>
        <v>-8887</v>
      </c>
      <c r="I625" s="75" t="s">
        <v>1351</v>
      </c>
      <c r="J625" s="76" t="s">
        <v>1352</v>
      </c>
      <c r="K625" s="75">
        <v>-8887</v>
      </c>
      <c r="L625" s="75" t="s">
        <v>527</v>
      </c>
      <c r="M625" s="76" t="s">
        <v>439</v>
      </c>
      <c r="N625" s="76"/>
      <c r="O625" s="77" t="s">
        <v>1283</v>
      </c>
      <c r="P625" s="77" t="s">
        <v>1343</v>
      </c>
    </row>
    <row r="626" spans="1:16" ht="13.5" thickBot="1" x14ac:dyDescent="0.25">
      <c r="A626" s="32" t="str">
        <f t="shared" si="54"/>
        <v> MVS 9.89 </v>
      </c>
      <c r="B626" s="6" t="str">
        <f t="shared" si="55"/>
        <v>I</v>
      </c>
      <c r="C626" s="32">
        <f t="shared" si="56"/>
        <v>44821.481</v>
      </c>
      <c r="D626" s="53" t="str">
        <f t="shared" si="57"/>
        <v>vis</v>
      </c>
      <c r="E626" s="74">
        <f>VLOOKUP(C626,Active!C$21:E$966,3,FALSE)</f>
        <v>-8886.9908677334424</v>
      </c>
      <c r="F626" s="6" t="s">
        <v>263</v>
      </c>
      <c r="G626" s="53" t="str">
        <f t="shared" si="58"/>
        <v>44821.481</v>
      </c>
      <c r="H626" s="32">
        <f t="shared" si="59"/>
        <v>-8887</v>
      </c>
      <c r="I626" s="75" t="s">
        <v>1353</v>
      </c>
      <c r="J626" s="76" t="s">
        <v>1354</v>
      </c>
      <c r="K626" s="75">
        <v>-8887</v>
      </c>
      <c r="L626" s="75" t="s">
        <v>489</v>
      </c>
      <c r="M626" s="76" t="s">
        <v>439</v>
      </c>
      <c r="N626" s="76"/>
      <c r="O626" s="77" t="s">
        <v>1287</v>
      </c>
      <c r="P626" s="77" t="s">
        <v>1343</v>
      </c>
    </row>
    <row r="627" spans="1:16" ht="13.5" thickBot="1" x14ac:dyDescent="0.25">
      <c r="A627" s="32" t="str">
        <f t="shared" si="54"/>
        <v> MVS 9.89 </v>
      </c>
      <c r="B627" s="6" t="str">
        <f t="shared" si="55"/>
        <v>I</v>
      </c>
      <c r="C627" s="32">
        <f t="shared" si="56"/>
        <v>44821.481</v>
      </c>
      <c r="D627" s="53" t="str">
        <f t="shared" si="57"/>
        <v>vis</v>
      </c>
      <c r="E627" s="74">
        <f>VLOOKUP(C627,Active!C$21:E$966,3,FALSE)</f>
        <v>-8886.9908677334424</v>
      </c>
      <c r="F627" s="6" t="s">
        <v>263</v>
      </c>
      <c r="G627" s="53" t="str">
        <f t="shared" si="58"/>
        <v>44821.481</v>
      </c>
      <c r="H627" s="32">
        <f t="shared" si="59"/>
        <v>-8887</v>
      </c>
      <c r="I627" s="75" t="s">
        <v>1353</v>
      </c>
      <c r="J627" s="76" t="s">
        <v>1354</v>
      </c>
      <c r="K627" s="75">
        <v>-8887</v>
      </c>
      <c r="L627" s="75" t="s">
        <v>489</v>
      </c>
      <c r="M627" s="76" t="s">
        <v>439</v>
      </c>
      <c r="N627" s="76"/>
      <c r="O627" s="77" t="s">
        <v>1355</v>
      </c>
      <c r="P627" s="77" t="s">
        <v>1343</v>
      </c>
    </row>
    <row r="628" spans="1:16" ht="13.5" thickBot="1" x14ac:dyDescent="0.25">
      <c r="A628" s="32" t="str">
        <f t="shared" si="54"/>
        <v> MVS 9.89 </v>
      </c>
      <c r="B628" s="6" t="str">
        <f t="shared" si="55"/>
        <v>I</v>
      </c>
      <c r="C628" s="32">
        <f t="shared" si="56"/>
        <v>44821.481</v>
      </c>
      <c r="D628" s="53" t="str">
        <f t="shared" si="57"/>
        <v>vis</v>
      </c>
      <c r="E628" s="74">
        <f>VLOOKUP(C628,Active!C$21:E$966,3,FALSE)</f>
        <v>-8886.9908677334424</v>
      </c>
      <c r="F628" s="6" t="s">
        <v>263</v>
      </c>
      <c r="G628" s="53" t="str">
        <f t="shared" si="58"/>
        <v>44821.481</v>
      </c>
      <c r="H628" s="32">
        <f t="shared" si="59"/>
        <v>-8887</v>
      </c>
      <c r="I628" s="75" t="s">
        <v>1353</v>
      </c>
      <c r="J628" s="76" t="s">
        <v>1354</v>
      </c>
      <c r="K628" s="75">
        <v>-8887</v>
      </c>
      <c r="L628" s="75" t="s">
        <v>489</v>
      </c>
      <c r="M628" s="76" t="s">
        <v>439</v>
      </c>
      <c r="N628" s="76"/>
      <c r="O628" s="77" t="s">
        <v>1356</v>
      </c>
      <c r="P628" s="77" t="s">
        <v>1343</v>
      </c>
    </row>
    <row r="629" spans="1:16" ht="13.5" thickBot="1" x14ac:dyDescent="0.25">
      <c r="A629" s="32" t="str">
        <f t="shared" si="54"/>
        <v> MVS 9.89 </v>
      </c>
      <c r="B629" s="6" t="str">
        <f t="shared" si="55"/>
        <v>I</v>
      </c>
      <c r="C629" s="32">
        <f t="shared" si="56"/>
        <v>44821.482000000004</v>
      </c>
      <c r="D629" s="53" t="str">
        <f t="shared" si="57"/>
        <v>vis</v>
      </c>
      <c r="E629" s="74">
        <f>VLOOKUP(C629,Active!C$21:E$966,3,FALSE)</f>
        <v>-8886.9899638707993</v>
      </c>
      <c r="F629" s="6" t="s">
        <v>263</v>
      </c>
      <c r="G629" s="53" t="str">
        <f t="shared" si="58"/>
        <v>44821.482</v>
      </c>
      <c r="H629" s="32">
        <f t="shared" si="59"/>
        <v>-8887</v>
      </c>
      <c r="I629" s="75" t="s">
        <v>1357</v>
      </c>
      <c r="J629" s="76" t="s">
        <v>1358</v>
      </c>
      <c r="K629" s="75">
        <v>-8887</v>
      </c>
      <c r="L629" s="75" t="s">
        <v>580</v>
      </c>
      <c r="M629" s="76" t="s">
        <v>439</v>
      </c>
      <c r="N629" s="76"/>
      <c r="O629" s="77" t="s">
        <v>1359</v>
      </c>
      <c r="P629" s="77" t="s">
        <v>1343</v>
      </c>
    </row>
    <row r="630" spans="1:16" ht="13.5" thickBot="1" x14ac:dyDescent="0.25">
      <c r="A630" s="32" t="str">
        <f t="shared" si="54"/>
        <v> MVS 9.89 </v>
      </c>
      <c r="B630" s="6" t="str">
        <f t="shared" si="55"/>
        <v>I</v>
      </c>
      <c r="C630" s="32">
        <f t="shared" si="56"/>
        <v>44821.483</v>
      </c>
      <c r="D630" s="53" t="str">
        <f t="shared" si="57"/>
        <v>vis</v>
      </c>
      <c r="E630" s="74">
        <f>VLOOKUP(C630,Active!C$21:E$966,3,FALSE)</f>
        <v>-8886.9890600081635</v>
      </c>
      <c r="F630" s="6" t="s">
        <v>263</v>
      </c>
      <c r="G630" s="53" t="str">
        <f t="shared" si="58"/>
        <v>44821.483</v>
      </c>
      <c r="H630" s="32">
        <f t="shared" si="59"/>
        <v>-8887</v>
      </c>
      <c r="I630" s="75" t="s">
        <v>1360</v>
      </c>
      <c r="J630" s="76" t="s">
        <v>1361</v>
      </c>
      <c r="K630" s="75">
        <v>-8887</v>
      </c>
      <c r="L630" s="75" t="s">
        <v>504</v>
      </c>
      <c r="M630" s="76" t="s">
        <v>439</v>
      </c>
      <c r="N630" s="76"/>
      <c r="O630" s="77" t="s">
        <v>1362</v>
      </c>
      <c r="P630" s="77" t="s">
        <v>1343</v>
      </c>
    </row>
    <row r="631" spans="1:16" ht="13.5" thickBot="1" x14ac:dyDescent="0.25">
      <c r="A631" s="32" t="str">
        <f t="shared" si="54"/>
        <v> MVS 9.89 </v>
      </c>
      <c r="B631" s="6" t="str">
        <f t="shared" si="55"/>
        <v>I</v>
      </c>
      <c r="C631" s="32">
        <f t="shared" si="56"/>
        <v>44821.485000000001</v>
      </c>
      <c r="D631" s="53" t="str">
        <f t="shared" si="57"/>
        <v>vis</v>
      </c>
      <c r="E631" s="74">
        <f>VLOOKUP(C631,Active!C$21:E$966,3,FALSE)</f>
        <v>-8886.9872522828864</v>
      </c>
      <c r="F631" s="6" t="s">
        <v>263</v>
      </c>
      <c r="G631" s="53" t="str">
        <f t="shared" si="58"/>
        <v>44821.485</v>
      </c>
      <c r="H631" s="32">
        <f t="shared" si="59"/>
        <v>-8887</v>
      </c>
      <c r="I631" s="75" t="s">
        <v>1363</v>
      </c>
      <c r="J631" s="76" t="s">
        <v>1364</v>
      </c>
      <c r="K631" s="75">
        <v>-8887</v>
      </c>
      <c r="L631" s="75" t="s">
        <v>558</v>
      </c>
      <c r="M631" s="76" t="s">
        <v>439</v>
      </c>
      <c r="N631" s="76"/>
      <c r="O631" s="77" t="s">
        <v>1365</v>
      </c>
      <c r="P631" s="77" t="s">
        <v>1343</v>
      </c>
    </row>
    <row r="632" spans="1:16" ht="13.5" thickBot="1" x14ac:dyDescent="0.25">
      <c r="A632" s="32" t="str">
        <f t="shared" si="54"/>
        <v> MVS 9.89 </v>
      </c>
      <c r="B632" s="6" t="str">
        <f t="shared" si="55"/>
        <v>I</v>
      </c>
      <c r="C632" s="32">
        <f t="shared" si="56"/>
        <v>44821.485000000001</v>
      </c>
      <c r="D632" s="53" t="str">
        <f t="shared" si="57"/>
        <v>vis</v>
      </c>
      <c r="E632" s="74">
        <f>VLOOKUP(C632,Active!C$21:E$966,3,FALSE)</f>
        <v>-8886.9872522828864</v>
      </c>
      <c r="F632" s="6" t="s">
        <v>263</v>
      </c>
      <c r="G632" s="53" t="str">
        <f t="shared" si="58"/>
        <v>44821.485</v>
      </c>
      <c r="H632" s="32">
        <f t="shared" si="59"/>
        <v>-8887</v>
      </c>
      <c r="I632" s="75" t="s">
        <v>1363</v>
      </c>
      <c r="J632" s="76" t="s">
        <v>1364</v>
      </c>
      <c r="K632" s="75">
        <v>-8887</v>
      </c>
      <c r="L632" s="75" t="s">
        <v>558</v>
      </c>
      <c r="M632" s="76" t="s">
        <v>439</v>
      </c>
      <c r="N632" s="76"/>
      <c r="O632" s="77" t="s">
        <v>1366</v>
      </c>
      <c r="P632" s="77" t="s">
        <v>1343</v>
      </c>
    </row>
    <row r="633" spans="1:16" ht="13.5" thickBot="1" x14ac:dyDescent="0.25">
      <c r="A633" s="32" t="str">
        <f t="shared" si="54"/>
        <v> MVS 9.89 </v>
      </c>
      <c r="B633" s="6" t="str">
        <f t="shared" si="55"/>
        <v>I</v>
      </c>
      <c r="C633" s="32">
        <f t="shared" si="56"/>
        <v>44821.487000000001</v>
      </c>
      <c r="D633" s="53" t="str">
        <f t="shared" si="57"/>
        <v>vis</v>
      </c>
      <c r="E633" s="74">
        <f>VLOOKUP(C633,Active!C$21:E$966,3,FALSE)</f>
        <v>-8886.9854445576075</v>
      </c>
      <c r="F633" s="6" t="s">
        <v>263</v>
      </c>
      <c r="G633" s="53" t="str">
        <f t="shared" si="58"/>
        <v>44821.487</v>
      </c>
      <c r="H633" s="32">
        <f t="shared" si="59"/>
        <v>-8887</v>
      </c>
      <c r="I633" s="75" t="s">
        <v>1367</v>
      </c>
      <c r="J633" s="76" t="s">
        <v>1368</v>
      </c>
      <c r="K633" s="75">
        <v>-8887</v>
      </c>
      <c r="L633" s="75" t="s">
        <v>656</v>
      </c>
      <c r="M633" s="76" t="s">
        <v>439</v>
      </c>
      <c r="N633" s="76"/>
      <c r="O633" s="77" t="s">
        <v>1369</v>
      </c>
      <c r="P633" s="77" t="s">
        <v>1343</v>
      </c>
    </row>
    <row r="634" spans="1:16" ht="13.5" thickBot="1" x14ac:dyDescent="0.25">
      <c r="A634" s="32" t="str">
        <f t="shared" si="54"/>
        <v>VSB 47 </v>
      </c>
      <c r="B634" s="6" t="str">
        <f t="shared" si="55"/>
        <v>I</v>
      </c>
      <c r="C634" s="32">
        <f t="shared" si="56"/>
        <v>46263.074000000001</v>
      </c>
      <c r="D634" s="53" t="str">
        <f t="shared" si="57"/>
        <v>vis</v>
      </c>
      <c r="E634" s="74">
        <f>VLOOKUP(C634,Active!C$21:E$966,3,FALSE)</f>
        <v>-7583.9888145190716</v>
      </c>
      <c r="F634" s="6" t="s">
        <v>263</v>
      </c>
      <c r="G634" s="53" t="str">
        <f t="shared" si="58"/>
        <v>46263.074</v>
      </c>
      <c r="H634" s="32">
        <f t="shared" si="59"/>
        <v>-7584</v>
      </c>
      <c r="I634" s="75" t="s">
        <v>1513</v>
      </c>
      <c r="J634" s="76" t="s">
        <v>1514</v>
      </c>
      <c r="K634" s="75">
        <v>-7584</v>
      </c>
      <c r="L634" s="75" t="s">
        <v>504</v>
      </c>
      <c r="M634" s="76" t="s">
        <v>439</v>
      </c>
      <c r="N634" s="76"/>
      <c r="O634" s="77" t="s">
        <v>1515</v>
      </c>
      <c r="P634" s="78" t="s">
        <v>1516</v>
      </c>
    </row>
    <row r="635" spans="1:16" ht="13.5" thickBot="1" x14ac:dyDescent="0.25">
      <c r="A635" s="32" t="str">
        <f t="shared" si="54"/>
        <v> VSSC 73 </v>
      </c>
      <c r="B635" s="6" t="str">
        <f t="shared" si="55"/>
        <v>I</v>
      </c>
      <c r="C635" s="32">
        <f t="shared" si="56"/>
        <v>47734.527999999998</v>
      </c>
      <c r="D635" s="53" t="str">
        <f t="shared" si="57"/>
        <v>vis</v>
      </c>
      <c r="E635" s="74">
        <f>VLOOKUP(C635,Active!C$21:E$966,3,FALSE)</f>
        <v>-6253.9965190442072</v>
      </c>
      <c r="F635" s="6" t="s">
        <v>263</v>
      </c>
      <c r="G635" s="53" t="str">
        <f t="shared" si="58"/>
        <v>47734.528</v>
      </c>
      <c r="H635" s="32">
        <f t="shared" si="59"/>
        <v>-6254</v>
      </c>
      <c r="I635" s="75" t="s">
        <v>1687</v>
      </c>
      <c r="J635" s="76" t="s">
        <v>1688</v>
      </c>
      <c r="K635" s="75">
        <v>-6254</v>
      </c>
      <c r="L635" s="75" t="s">
        <v>467</v>
      </c>
      <c r="M635" s="76" t="s">
        <v>439</v>
      </c>
      <c r="N635" s="76"/>
      <c r="O635" s="77" t="s">
        <v>1689</v>
      </c>
      <c r="P635" s="77" t="s">
        <v>1690</v>
      </c>
    </row>
    <row r="636" spans="1:16" ht="13.5" thickBot="1" x14ac:dyDescent="0.25">
      <c r="A636" s="32" t="str">
        <f t="shared" si="54"/>
        <v> BRNO 32 </v>
      </c>
      <c r="B636" s="6" t="str">
        <f t="shared" si="55"/>
        <v>I</v>
      </c>
      <c r="C636" s="32">
        <f t="shared" si="56"/>
        <v>49907.427600000003</v>
      </c>
      <c r="D636" s="53" t="str">
        <f t="shared" si="57"/>
        <v>vis</v>
      </c>
      <c r="E636" s="74">
        <f>VLOOKUP(C636,Active!C$21:E$966,3,FALSE)</f>
        <v>-4289.9937525014384</v>
      </c>
      <c r="F636" s="6" t="s">
        <v>263</v>
      </c>
      <c r="G636" s="53" t="str">
        <f t="shared" si="58"/>
        <v>49907.4276</v>
      </c>
      <c r="H636" s="32">
        <f t="shared" si="59"/>
        <v>-4290</v>
      </c>
      <c r="I636" s="75" t="s">
        <v>1872</v>
      </c>
      <c r="J636" s="76" t="s">
        <v>1873</v>
      </c>
      <c r="K636" s="75">
        <v>-4290</v>
      </c>
      <c r="L636" s="75" t="s">
        <v>1874</v>
      </c>
      <c r="M636" s="76" t="s">
        <v>439</v>
      </c>
      <c r="N636" s="76"/>
      <c r="O636" s="77" t="s">
        <v>1829</v>
      </c>
      <c r="P636" s="77" t="s">
        <v>1875</v>
      </c>
    </row>
    <row r="637" spans="1:16" ht="13.5" thickBot="1" x14ac:dyDescent="0.25">
      <c r="A637" s="32" t="str">
        <f t="shared" si="54"/>
        <v> BRNO 32 </v>
      </c>
      <c r="B637" s="6" t="str">
        <f t="shared" si="55"/>
        <v>I</v>
      </c>
      <c r="C637" s="32">
        <f t="shared" si="56"/>
        <v>50292.438300000002</v>
      </c>
      <c r="D637" s="53" t="str">
        <f t="shared" si="57"/>
        <v>vis</v>
      </c>
      <c r="E637" s="74">
        <f>VLOOKUP(C637,Active!C$21:E$966,3,FALSE)</f>
        <v>-3941.9969651908032</v>
      </c>
      <c r="F637" s="6" t="s">
        <v>263</v>
      </c>
      <c r="G637" s="53" t="str">
        <f t="shared" si="58"/>
        <v>50292.4383</v>
      </c>
      <c r="H637" s="32">
        <f t="shared" si="59"/>
        <v>-3942</v>
      </c>
      <c r="I637" s="75" t="s">
        <v>1892</v>
      </c>
      <c r="J637" s="76" t="s">
        <v>1893</v>
      </c>
      <c r="K637" s="75">
        <v>-3942</v>
      </c>
      <c r="L637" s="75" t="s">
        <v>1894</v>
      </c>
      <c r="M637" s="76" t="s">
        <v>439</v>
      </c>
      <c r="N637" s="76"/>
      <c r="O637" s="77" t="s">
        <v>1895</v>
      </c>
      <c r="P637" s="77" t="s">
        <v>1875</v>
      </c>
    </row>
    <row r="638" spans="1:16" ht="13.5" thickBot="1" x14ac:dyDescent="0.25">
      <c r="A638" s="32" t="str">
        <f t="shared" si="54"/>
        <v> BRNO 32 </v>
      </c>
      <c r="B638" s="6" t="str">
        <f t="shared" si="55"/>
        <v>I</v>
      </c>
      <c r="C638" s="32">
        <f t="shared" si="56"/>
        <v>50292.438999999998</v>
      </c>
      <c r="D638" s="53" t="str">
        <f t="shared" si="57"/>
        <v>vis</v>
      </c>
      <c r="E638" s="74">
        <f>VLOOKUP(C638,Active!C$21:E$966,3,FALSE)</f>
        <v>-3941.9963324869591</v>
      </c>
      <c r="F638" s="6" t="s">
        <v>263</v>
      </c>
      <c r="G638" s="53" t="str">
        <f t="shared" si="58"/>
        <v>50292.4390</v>
      </c>
      <c r="H638" s="32">
        <f t="shared" si="59"/>
        <v>-3942</v>
      </c>
      <c r="I638" s="75" t="s">
        <v>1896</v>
      </c>
      <c r="J638" s="76" t="s">
        <v>1897</v>
      </c>
      <c r="K638" s="75">
        <v>-3942</v>
      </c>
      <c r="L638" s="75" t="s">
        <v>1898</v>
      </c>
      <c r="M638" s="76" t="s">
        <v>439</v>
      </c>
      <c r="N638" s="76"/>
      <c r="O638" s="77" t="s">
        <v>1899</v>
      </c>
      <c r="P638" s="77" t="s">
        <v>1875</v>
      </c>
    </row>
    <row r="639" spans="1:16" ht="13.5" thickBot="1" x14ac:dyDescent="0.25">
      <c r="A639" s="32" t="str">
        <f t="shared" si="54"/>
        <v> BRNO 32 </v>
      </c>
      <c r="B639" s="6" t="str">
        <f t="shared" si="55"/>
        <v>I</v>
      </c>
      <c r="C639" s="32">
        <f t="shared" si="56"/>
        <v>50604.4398</v>
      </c>
      <c r="D639" s="53" t="str">
        <f t="shared" si="57"/>
        <v>vis</v>
      </c>
      <c r="E639" s="74">
        <f>VLOOKUP(C639,Active!C$21:E$966,3,FALSE)</f>
        <v>-3659.9904660568859</v>
      </c>
      <c r="F639" s="6" t="s">
        <v>263</v>
      </c>
      <c r="G639" s="53" t="str">
        <f t="shared" si="58"/>
        <v>50604.4398</v>
      </c>
      <c r="H639" s="32">
        <f t="shared" si="59"/>
        <v>-3660</v>
      </c>
      <c r="I639" s="75" t="s">
        <v>1915</v>
      </c>
      <c r="J639" s="76" t="s">
        <v>1916</v>
      </c>
      <c r="K639" s="75">
        <v>-3660</v>
      </c>
      <c r="L639" s="75" t="s">
        <v>1917</v>
      </c>
      <c r="M639" s="76" t="s">
        <v>439</v>
      </c>
      <c r="N639" s="76"/>
      <c r="O639" s="77" t="s">
        <v>1918</v>
      </c>
      <c r="P639" s="77" t="s">
        <v>1875</v>
      </c>
    </row>
    <row r="640" spans="1:16" ht="13.5" thickBot="1" x14ac:dyDescent="0.25">
      <c r="A640" s="32" t="str">
        <f t="shared" si="54"/>
        <v> BRNO 32 </v>
      </c>
      <c r="B640" s="6" t="str">
        <f t="shared" si="55"/>
        <v>I</v>
      </c>
      <c r="C640" s="32">
        <f t="shared" si="56"/>
        <v>50667.482100000001</v>
      </c>
      <c r="D640" s="53" t="str">
        <f t="shared" si="57"/>
        <v>vis</v>
      </c>
      <c r="E640" s="74">
        <f>VLOOKUP(C640,Active!C$21:E$966,3,FALSE)</f>
        <v>-3603.0088864159211</v>
      </c>
      <c r="F640" s="6" t="s">
        <v>263</v>
      </c>
      <c r="G640" s="53" t="str">
        <f t="shared" si="58"/>
        <v>50667.4821</v>
      </c>
      <c r="H640" s="32">
        <f t="shared" si="59"/>
        <v>-3603</v>
      </c>
      <c r="I640" s="75" t="s">
        <v>1925</v>
      </c>
      <c r="J640" s="76" t="s">
        <v>1926</v>
      </c>
      <c r="K640" s="75">
        <v>-3603</v>
      </c>
      <c r="L640" s="75" t="s">
        <v>1927</v>
      </c>
      <c r="M640" s="76" t="s">
        <v>439</v>
      </c>
      <c r="N640" s="76"/>
      <c r="O640" s="77" t="s">
        <v>1928</v>
      </c>
      <c r="P640" s="77" t="s">
        <v>1875</v>
      </c>
    </row>
    <row r="641" spans="1:16" ht="13.5" thickBot="1" x14ac:dyDescent="0.25">
      <c r="A641" s="32" t="str">
        <f t="shared" si="54"/>
        <v> BRNO 32 </v>
      </c>
      <c r="B641" s="6" t="str">
        <f t="shared" si="55"/>
        <v>I</v>
      </c>
      <c r="C641" s="32">
        <f t="shared" si="56"/>
        <v>50667.489699999998</v>
      </c>
      <c r="D641" s="53" t="str">
        <f t="shared" si="57"/>
        <v>vis</v>
      </c>
      <c r="E641" s="74">
        <f>VLOOKUP(C641,Active!C$21:E$966,3,FALSE)</f>
        <v>-3603.0020170598677</v>
      </c>
      <c r="F641" s="6" t="s">
        <v>263</v>
      </c>
      <c r="G641" s="53" t="str">
        <f t="shared" si="58"/>
        <v>50667.4897</v>
      </c>
      <c r="H641" s="32">
        <f t="shared" si="59"/>
        <v>-3603</v>
      </c>
      <c r="I641" s="75" t="s">
        <v>1929</v>
      </c>
      <c r="J641" s="76" t="s">
        <v>1930</v>
      </c>
      <c r="K641" s="75">
        <v>-3603</v>
      </c>
      <c r="L641" s="75" t="s">
        <v>1931</v>
      </c>
      <c r="M641" s="76" t="s">
        <v>439</v>
      </c>
      <c r="N641" s="76"/>
      <c r="O641" s="77" t="s">
        <v>1932</v>
      </c>
      <c r="P641" s="77" t="s">
        <v>1875</v>
      </c>
    </row>
    <row r="642" spans="1:16" ht="13.5" thickBot="1" x14ac:dyDescent="0.25">
      <c r="A642" s="32" t="str">
        <f t="shared" si="54"/>
        <v> BRNO 32 </v>
      </c>
      <c r="B642" s="6" t="str">
        <f t="shared" si="55"/>
        <v>I</v>
      </c>
      <c r="C642" s="32">
        <f t="shared" si="56"/>
        <v>50667.499400000001</v>
      </c>
      <c r="D642" s="53" t="str">
        <f t="shared" si="57"/>
        <v>vis</v>
      </c>
      <c r="E642" s="74">
        <f>VLOOKUP(C642,Active!C$21:E$966,3,FALSE)</f>
        <v>-3602.9932495922681</v>
      </c>
      <c r="F642" s="6" t="s">
        <v>263</v>
      </c>
      <c r="G642" s="53" t="str">
        <f t="shared" si="58"/>
        <v>50667.4994</v>
      </c>
      <c r="H642" s="32">
        <f t="shared" si="59"/>
        <v>-3603</v>
      </c>
      <c r="I642" s="75" t="s">
        <v>1933</v>
      </c>
      <c r="J642" s="76" t="s">
        <v>1934</v>
      </c>
      <c r="K642" s="75">
        <v>-3603</v>
      </c>
      <c r="L642" s="75" t="s">
        <v>1935</v>
      </c>
      <c r="M642" s="76" t="s">
        <v>439</v>
      </c>
      <c r="N642" s="76"/>
      <c r="O642" s="77" t="s">
        <v>1936</v>
      </c>
      <c r="P642" s="77" t="s">
        <v>1875</v>
      </c>
    </row>
    <row r="643" spans="1:16" ht="13.5" thickBot="1" x14ac:dyDescent="0.25">
      <c r="A643" s="32" t="str">
        <f t="shared" si="54"/>
        <v> BRNO 32 </v>
      </c>
      <c r="B643" s="6" t="str">
        <f t="shared" si="55"/>
        <v>I</v>
      </c>
      <c r="C643" s="32">
        <f t="shared" si="56"/>
        <v>50667.499400000001</v>
      </c>
      <c r="D643" s="53" t="str">
        <f t="shared" si="57"/>
        <v>vis</v>
      </c>
      <c r="E643" s="74">
        <f>VLOOKUP(C643,Active!C$21:E$966,3,FALSE)</f>
        <v>-3602.9932495922681</v>
      </c>
      <c r="F643" s="6" t="s">
        <v>263</v>
      </c>
      <c r="G643" s="53" t="str">
        <f t="shared" si="58"/>
        <v>50667.4994</v>
      </c>
      <c r="H643" s="32">
        <f t="shared" si="59"/>
        <v>-3603</v>
      </c>
      <c r="I643" s="75" t="s">
        <v>1933</v>
      </c>
      <c r="J643" s="76" t="s">
        <v>1934</v>
      </c>
      <c r="K643" s="75">
        <v>-3603</v>
      </c>
      <c r="L643" s="75" t="s">
        <v>1935</v>
      </c>
      <c r="M643" s="76" t="s">
        <v>439</v>
      </c>
      <c r="N643" s="76"/>
      <c r="O643" s="77" t="s">
        <v>1937</v>
      </c>
      <c r="P643" s="77" t="s">
        <v>1875</v>
      </c>
    </row>
    <row r="644" spans="1:16" ht="13.5" thickBot="1" x14ac:dyDescent="0.25">
      <c r="A644" s="32" t="str">
        <f t="shared" si="54"/>
        <v> BRNO 32 </v>
      </c>
      <c r="B644" s="6" t="str">
        <f t="shared" si="55"/>
        <v>I</v>
      </c>
      <c r="C644" s="32">
        <f t="shared" si="56"/>
        <v>50687.407299999999</v>
      </c>
      <c r="D644" s="53" t="str">
        <f t="shared" si="57"/>
        <v>vis</v>
      </c>
      <c r="E644" s="74">
        <f>VLOOKUP(C644,Active!C$21:E$966,3,FALSE)</f>
        <v>-3584.9992425631108</v>
      </c>
      <c r="F644" s="6" t="s">
        <v>263</v>
      </c>
      <c r="G644" s="53" t="str">
        <f t="shared" si="58"/>
        <v>50687.4073</v>
      </c>
      <c r="H644" s="32">
        <f t="shared" si="59"/>
        <v>-3585</v>
      </c>
      <c r="I644" s="75" t="s">
        <v>1942</v>
      </c>
      <c r="J644" s="76" t="s">
        <v>1943</v>
      </c>
      <c r="K644" s="75">
        <v>-3585</v>
      </c>
      <c r="L644" s="75" t="s">
        <v>1944</v>
      </c>
      <c r="M644" s="76" t="s">
        <v>439</v>
      </c>
      <c r="N644" s="76"/>
      <c r="O644" s="77" t="s">
        <v>1945</v>
      </c>
      <c r="P644" s="77" t="s">
        <v>1875</v>
      </c>
    </row>
    <row r="645" spans="1:16" ht="13.5" thickBot="1" x14ac:dyDescent="0.25">
      <c r="A645" s="32" t="str">
        <f t="shared" si="54"/>
        <v> BRNO 32 </v>
      </c>
      <c r="B645" s="6" t="str">
        <f t="shared" si="55"/>
        <v>I</v>
      </c>
      <c r="C645" s="32">
        <f t="shared" si="56"/>
        <v>50687.415000000001</v>
      </c>
      <c r="D645" s="53" t="str">
        <f t="shared" si="57"/>
        <v>vis</v>
      </c>
      <c r="E645" s="74">
        <f>VLOOKUP(C645,Active!C$21:E$966,3,FALSE)</f>
        <v>-3584.9922828207896</v>
      </c>
      <c r="F645" s="6" t="s">
        <v>263</v>
      </c>
      <c r="G645" s="53" t="str">
        <f t="shared" si="58"/>
        <v>50687.4150</v>
      </c>
      <c r="H645" s="32">
        <f t="shared" si="59"/>
        <v>-3585</v>
      </c>
      <c r="I645" s="75" t="s">
        <v>1946</v>
      </c>
      <c r="J645" s="76" t="s">
        <v>1947</v>
      </c>
      <c r="K645" s="75">
        <v>-3585</v>
      </c>
      <c r="L645" s="75" t="s">
        <v>1948</v>
      </c>
      <c r="M645" s="76" t="s">
        <v>439</v>
      </c>
      <c r="N645" s="76"/>
      <c r="O645" s="77" t="s">
        <v>1949</v>
      </c>
      <c r="P645" s="77" t="s">
        <v>1875</v>
      </c>
    </row>
    <row r="646" spans="1:16" ht="13.5" thickBot="1" x14ac:dyDescent="0.25">
      <c r="A646" s="32" t="str">
        <f t="shared" si="54"/>
        <v> BRNO 32 </v>
      </c>
      <c r="B646" s="6" t="str">
        <f t="shared" si="55"/>
        <v>I</v>
      </c>
      <c r="C646" s="32">
        <f t="shared" si="56"/>
        <v>50687.417099999999</v>
      </c>
      <c r="D646" s="53" t="str">
        <f t="shared" si="57"/>
        <v>vis</v>
      </c>
      <c r="E646" s="74">
        <f>VLOOKUP(C646,Active!C$21:E$966,3,FALSE)</f>
        <v>-3584.9903847092496</v>
      </c>
      <c r="F646" s="6" t="s">
        <v>263</v>
      </c>
      <c r="G646" s="53" t="str">
        <f t="shared" si="58"/>
        <v>50687.4171</v>
      </c>
      <c r="H646" s="32">
        <f t="shared" si="59"/>
        <v>-3585</v>
      </c>
      <c r="I646" s="75" t="s">
        <v>1950</v>
      </c>
      <c r="J646" s="76" t="s">
        <v>1951</v>
      </c>
      <c r="K646" s="75">
        <v>-3585</v>
      </c>
      <c r="L646" s="75" t="s">
        <v>1952</v>
      </c>
      <c r="M646" s="76" t="s">
        <v>439</v>
      </c>
      <c r="N646" s="76"/>
      <c r="O646" s="77" t="s">
        <v>1937</v>
      </c>
      <c r="P646" s="77" t="s">
        <v>1875</v>
      </c>
    </row>
    <row r="647" spans="1:16" ht="13.5" thickBot="1" x14ac:dyDescent="0.25">
      <c r="A647" s="32" t="str">
        <f t="shared" si="54"/>
        <v> BRNO 32 </v>
      </c>
      <c r="B647" s="6" t="str">
        <f t="shared" si="55"/>
        <v>I</v>
      </c>
      <c r="C647" s="32">
        <f t="shared" si="56"/>
        <v>50718.388299999999</v>
      </c>
      <c r="D647" s="53" t="str">
        <f t="shared" si="57"/>
        <v>vis</v>
      </c>
      <c r="E647" s="74">
        <f>VLOOKUP(C647,Active!C$21:E$966,3,FALSE)</f>
        <v>-3556.9966741470362</v>
      </c>
      <c r="F647" s="6" t="s">
        <v>263</v>
      </c>
      <c r="G647" s="53" t="str">
        <f t="shared" si="58"/>
        <v>50718.3883</v>
      </c>
      <c r="H647" s="32">
        <f t="shared" si="59"/>
        <v>-3557</v>
      </c>
      <c r="I647" s="75" t="s">
        <v>1962</v>
      </c>
      <c r="J647" s="76" t="s">
        <v>1963</v>
      </c>
      <c r="K647" s="75">
        <v>-3557</v>
      </c>
      <c r="L647" s="75" t="s">
        <v>1964</v>
      </c>
      <c r="M647" s="76" t="s">
        <v>439</v>
      </c>
      <c r="N647" s="76"/>
      <c r="O647" s="77" t="s">
        <v>1932</v>
      </c>
      <c r="P647" s="77" t="s">
        <v>1875</v>
      </c>
    </row>
    <row r="648" spans="1:16" ht="13.5" thickBot="1" x14ac:dyDescent="0.25">
      <c r="A648" s="32" t="str">
        <f t="shared" si="54"/>
        <v>IBVS 4670 </v>
      </c>
      <c r="B648" s="6" t="str">
        <f t="shared" si="55"/>
        <v>I</v>
      </c>
      <c r="C648" s="32">
        <f t="shared" si="56"/>
        <v>51040.339200000002</v>
      </c>
      <c r="D648" s="53" t="str">
        <f t="shared" si="57"/>
        <v>vis</v>
      </c>
      <c r="E648" s="74" t="e">
        <f>VLOOKUP(C648,Active!C$21:E$966,3,FALSE)</f>
        <v>#N/A</v>
      </c>
      <c r="F648" s="6" t="s">
        <v>263</v>
      </c>
      <c r="G648" s="53" t="str">
        <f t="shared" si="58"/>
        <v>51040.3392</v>
      </c>
      <c r="H648" s="32">
        <f t="shared" si="59"/>
        <v>-3266</v>
      </c>
      <c r="I648" s="75" t="s">
        <v>1985</v>
      </c>
      <c r="J648" s="76" t="s">
        <v>1986</v>
      </c>
      <c r="K648" s="75" t="s">
        <v>1987</v>
      </c>
      <c r="L648" s="75" t="s">
        <v>1988</v>
      </c>
      <c r="M648" s="76" t="s">
        <v>647</v>
      </c>
      <c r="N648" s="76" t="s">
        <v>648</v>
      </c>
      <c r="O648" s="77" t="s">
        <v>1989</v>
      </c>
      <c r="P648" s="78" t="s">
        <v>1990</v>
      </c>
    </row>
    <row r="649" spans="1:16" ht="13.5" thickBot="1" x14ac:dyDescent="0.25">
      <c r="A649" s="32" t="str">
        <f t="shared" si="54"/>
        <v> BRNO 32 </v>
      </c>
      <c r="B649" s="6" t="str">
        <f t="shared" si="55"/>
        <v>I</v>
      </c>
      <c r="C649" s="32">
        <f t="shared" si="56"/>
        <v>51041.448600000003</v>
      </c>
      <c r="D649" s="53" t="str">
        <f t="shared" si="57"/>
        <v>vis</v>
      </c>
      <c r="E649" s="74">
        <f>VLOOKUP(C649,Active!C$21:E$966,3,FALSE)</f>
        <v>-3264.994538861934</v>
      </c>
      <c r="F649" s="6" t="s">
        <v>263</v>
      </c>
      <c r="G649" s="53" t="str">
        <f t="shared" si="58"/>
        <v>51041.4486</v>
      </c>
      <c r="H649" s="32">
        <f t="shared" si="59"/>
        <v>-3265</v>
      </c>
      <c r="I649" s="75" t="s">
        <v>1994</v>
      </c>
      <c r="J649" s="76" t="s">
        <v>1995</v>
      </c>
      <c r="K649" s="75" t="s">
        <v>1993</v>
      </c>
      <c r="L649" s="75" t="s">
        <v>1996</v>
      </c>
      <c r="M649" s="76" t="s">
        <v>439</v>
      </c>
      <c r="N649" s="76"/>
      <c r="O649" s="77" t="s">
        <v>1932</v>
      </c>
      <c r="P649" s="77" t="s">
        <v>1875</v>
      </c>
    </row>
    <row r="650" spans="1:16" ht="13.5" thickBot="1" x14ac:dyDescent="0.25">
      <c r="A650" s="32" t="str">
        <f t="shared" si="54"/>
        <v> BRNO 32 </v>
      </c>
      <c r="B650" s="6" t="str">
        <f t="shared" si="55"/>
        <v>I</v>
      </c>
      <c r="C650" s="32">
        <f t="shared" si="56"/>
        <v>51041.454899999997</v>
      </c>
      <c r="D650" s="53" t="str">
        <f t="shared" si="57"/>
        <v>vis</v>
      </c>
      <c r="E650" s="74">
        <f>VLOOKUP(C650,Active!C$21:E$966,3,FALSE)</f>
        <v>-3264.9888445273145</v>
      </c>
      <c r="F650" s="6" t="s">
        <v>263</v>
      </c>
      <c r="G650" s="53" t="str">
        <f t="shared" si="58"/>
        <v>51041.4549</v>
      </c>
      <c r="H650" s="32">
        <f t="shared" si="59"/>
        <v>-3265</v>
      </c>
      <c r="I650" s="75" t="s">
        <v>1997</v>
      </c>
      <c r="J650" s="76" t="s">
        <v>1998</v>
      </c>
      <c r="K650" s="75" t="s">
        <v>1993</v>
      </c>
      <c r="L650" s="75" t="s">
        <v>1999</v>
      </c>
      <c r="M650" s="76" t="s">
        <v>439</v>
      </c>
      <c r="N650" s="76"/>
      <c r="O650" s="77" t="s">
        <v>1895</v>
      </c>
      <c r="P650" s="77" t="s">
        <v>1875</v>
      </c>
    </row>
    <row r="651" spans="1:16" ht="13.5" thickBot="1" x14ac:dyDescent="0.25">
      <c r="A651" s="32" t="str">
        <f t="shared" ref="A651:A706" si="60">P651</f>
        <v> BRNO 32 </v>
      </c>
      <c r="B651" s="6" t="str">
        <f t="shared" ref="B651:B706" si="61">IF(H651=INT(H651),"I","II")</f>
        <v>I</v>
      </c>
      <c r="C651" s="32">
        <f t="shared" ref="C651:C706" si="62">1*G651</f>
        <v>51041.458299999998</v>
      </c>
      <c r="D651" s="53" t="str">
        <f t="shared" ref="D651:D706" si="63">VLOOKUP(F651,I$1:J$5,2,FALSE)</f>
        <v>vis</v>
      </c>
      <c r="E651" s="74">
        <f>VLOOKUP(C651,Active!C$21:E$966,3,FALSE)</f>
        <v>-3264.9857713943411</v>
      </c>
      <c r="F651" s="6" t="s">
        <v>263</v>
      </c>
      <c r="G651" s="53" t="str">
        <f t="shared" ref="G651:G706" si="64">MID(I651,3,LEN(I651)-3)</f>
        <v>51041.4583</v>
      </c>
      <c r="H651" s="32">
        <f t="shared" ref="H651:H706" si="65">1*K651</f>
        <v>-3265</v>
      </c>
      <c r="I651" s="75" t="s">
        <v>2000</v>
      </c>
      <c r="J651" s="76" t="s">
        <v>2001</v>
      </c>
      <c r="K651" s="75" t="s">
        <v>1993</v>
      </c>
      <c r="L651" s="75" t="s">
        <v>2002</v>
      </c>
      <c r="M651" s="76" t="s">
        <v>439</v>
      </c>
      <c r="N651" s="76"/>
      <c r="O651" s="77" t="s">
        <v>2003</v>
      </c>
      <c r="P651" s="77" t="s">
        <v>1875</v>
      </c>
    </row>
    <row r="652" spans="1:16" ht="13.5" thickBot="1" x14ac:dyDescent="0.25">
      <c r="A652" s="32" t="str">
        <f t="shared" si="60"/>
        <v> BRNO 32 </v>
      </c>
      <c r="B652" s="6" t="str">
        <f t="shared" si="61"/>
        <v>I</v>
      </c>
      <c r="C652" s="32">
        <f t="shared" si="62"/>
        <v>51395.482799999998</v>
      </c>
      <c r="D652" s="53" t="str">
        <f t="shared" si="63"/>
        <v>vis</v>
      </c>
      <c r="E652" s="74">
        <f>VLOOKUP(C652,Active!C$21:E$966,3,FALSE)</f>
        <v>-2944.9962525855021</v>
      </c>
      <c r="F652" s="6" t="s">
        <v>263</v>
      </c>
      <c r="G652" s="53" t="str">
        <f t="shared" si="64"/>
        <v>51395.4828</v>
      </c>
      <c r="H652" s="32">
        <f t="shared" si="65"/>
        <v>-2945</v>
      </c>
      <c r="I652" s="75" t="s">
        <v>2023</v>
      </c>
      <c r="J652" s="76" t="s">
        <v>2024</v>
      </c>
      <c r="K652" s="75" t="s">
        <v>2025</v>
      </c>
      <c r="L652" s="75" t="s">
        <v>1898</v>
      </c>
      <c r="M652" s="76" t="s">
        <v>439</v>
      </c>
      <c r="N652" s="76"/>
      <c r="O652" s="77" t="s">
        <v>1437</v>
      </c>
      <c r="P652" s="77" t="s">
        <v>1875</v>
      </c>
    </row>
    <row r="653" spans="1:16" ht="13.5" thickBot="1" x14ac:dyDescent="0.25">
      <c r="A653" s="32" t="str">
        <f t="shared" si="60"/>
        <v>VSB 47 </v>
      </c>
      <c r="B653" s="6" t="str">
        <f t="shared" si="61"/>
        <v>I</v>
      </c>
      <c r="C653" s="32">
        <f t="shared" si="62"/>
        <v>51401.017</v>
      </c>
      <c r="D653" s="53" t="str">
        <f t="shared" si="63"/>
        <v>vis</v>
      </c>
      <c r="E653" s="74">
        <f>VLOOKUP(C653,Active!C$21:E$966,3,FALSE)</f>
        <v>-2939.994095969244</v>
      </c>
      <c r="F653" s="6" t="s">
        <v>263</v>
      </c>
      <c r="G653" s="53" t="str">
        <f t="shared" si="64"/>
        <v>51401.017</v>
      </c>
      <c r="H653" s="32">
        <f t="shared" si="65"/>
        <v>-2940</v>
      </c>
      <c r="I653" s="75" t="s">
        <v>2029</v>
      </c>
      <c r="J653" s="76" t="s">
        <v>2030</v>
      </c>
      <c r="K653" s="75" t="s">
        <v>2031</v>
      </c>
      <c r="L653" s="75" t="s">
        <v>464</v>
      </c>
      <c r="M653" s="76" t="s">
        <v>439</v>
      </c>
      <c r="N653" s="76"/>
      <c r="O653" s="77" t="s">
        <v>2032</v>
      </c>
      <c r="P653" s="78" t="s">
        <v>1516</v>
      </c>
    </row>
    <row r="654" spans="1:16" ht="13.5" thickBot="1" x14ac:dyDescent="0.25">
      <c r="A654" s="32" t="str">
        <f t="shared" si="60"/>
        <v>VSB 47 </v>
      </c>
      <c r="B654" s="6" t="str">
        <f t="shared" si="61"/>
        <v>I</v>
      </c>
      <c r="C654" s="32">
        <f t="shared" si="62"/>
        <v>51422.036</v>
      </c>
      <c r="D654" s="53" t="str">
        <f t="shared" si="63"/>
        <v>vis</v>
      </c>
      <c r="E654" s="74">
        <f>VLOOKUP(C654,Active!C$21:E$966,3,FALSE)</f>
        <v>-2920.9958071619917</v>
      </c>
      <c r="F654" s="6" t="s">
        <v>263</v>
      </c>
      <c r="G654" s="53" t="str">
        <f t="shared" si="64"/>
        <v>51422.036</v>
      </c>
      <c r="H654" s="32">
        <f t="shared" si="65"/>
        <v>-2921</v>
      </c>
      <c r="I654" s="75" t="s">
        <v>2038</v>
      </c>
      <c r="J654" s="76" t="s">
        <v>2039</v>
      </c>
      <c r="K654" s="75" t="s">
        <v>2040</v>
      </c>
      <c r="L654" s="75" t="s">
        <v>501</v>
      </c>
      <c r="M654" s="76" t="s">
        <v>439</v>
      </c>
      <c r="N654" s="76"/>
      <c r="O654" s="77" t="s">
        <v>2041</v>
      </c>
      <c r="P654" s="78" t="s">
        <v>1516</v>
      </c>
    </row>
    <row r="655" spans="1:16" ht="13.5" thickBot="1" x14ac:dyDescent="0.25">
      <c r="A655" s="32" t="str">
        <f t="shared" si="60"/>
        <v>BAVM 131 </v>
      </c>
      <c r="B655" s="6" t="str">
        <f t="shared" si="61"/>
        <v>I</v>
      </c>
      <c r="C655" s="32">
        <f t="shared" si="62"/>
        <v>51425.353999999999</v>
      </c>
      <c r="D655" s="53" t="str">
        <f t="shared" si="63"/>
        <v>vis</v>
      </c>
      <c r="E655" s="74">
        <f>VLOOKUP(C655,Active!C$21:E$966,3,FALSE)</f>
        <v>-2917.9967909260886</v>
      </c>
      <c r="F655" s="6" t="s">
        <v>263</v>
      </c>
      <c r="G655" s="53" t="str">
        <f t="shared" si="64"/>
        <v>51425.354</v>
      </c>
      <c r="H655" s="32">
        <f t="shared" si="65"/>
        <v>-2918</v>
      </c>
      <c r="I655" s="75" t="s">
        <v>2042</v>
      </c>
      <c r="J655" s="76" t="s">
        <v>2043</v>
      </c>
      <c r="K655" s="75" t="s">
        <v>2044</v>
      </c>
      <c r="L655" s="75" t="s">
        <v>467</v>
      </c>
      <c r="M655" s="76" t="s">
        <v>439</v>
      </c>
      <c r="N655" s="76"/>
      <c r="O655" s="77" t="s">
        <v>1960</v>
      </c>
      <c r="P655" s="78" t="s">
        <v>2045</v>
      </c>
    </row>
    <row r="656" spans="1:16" ht="13.5" thickBot="1" x14ac:dyDescent="0.25">
      <c r="A656" s="32" t="str">
        <f t="shared" si="60"/>
        <v>BAVM 131 </v>
      </c>
      <c r="B656" s="6" t="str">
        <f t="shared" si="61"/>
        <v>I</v>
      </c>
      <c r="C656" s="32">
        <f t="shared" si="62"/>
        <v>51435.313000000002</v>
      </c>
      <c r="D656" s="53" t="str">
        <f t="shared" si="63"/>
        <v>vis</v>
      </c>
      <c r="E656" s="74">
        <f>VLOOKUP(C656,Active!C$21:E$966,3,FALSE)</f>
        <v>-2908.9952229051805</v>
      </c>
      <c r="F656" s="6" t="s">
        <v>263</v>
      </c>
      <c r="G656" s="53" t="str">
        <f t="shared" si="64"/>
        <v>51435.313</v>
      </c>
      <c r="H656" s="32">
        <f t="shared" si="65"/>
        <v>-2909</v>
      </c>
      <c r="I656" s="75" t="s">
        <v>2049</v>
      </c>
      <c r="J656" s="76" t="s">
        <v>2050</v>
      </c>
      <c r="K656" s="75" t="s">
        <v>2051</v>
      </c>
      <c r="L656" s="75" t="s">
        <v>501</v>
      </c>
      <c r="M656" s="76" t="s">
        <v>439</v>
      </c>
      <c r="N656" s="76"/>
      <c r="O656" s="77" t="s">
        <v>1806</v>
      </c>
      <c r="P656" s="78" t="s">
        <v>2045</v>
      </c>
    </row>
    <row r="657" spans="1:16" ht="13.5" thickBot="1" x14ac:dyDescent="0.25">
      <c r="A657" s="32" t="str">
        <f t="shared" si="60"/>
        <v>OEJV 0074 </v>
      </c>
      <c r="B657" s="6" t="str">
        <f t="shared" si="61"/>
        <v>I</v>
      </c>
      <c r="C657" s="32">
        <f t="shared" si="62"/>
        <v>51780.495999999999</v>
      </c>
      <c r="D657" s="53" t="str">
        <f t="shared" si="63"/>
        <v>vis</v>
      </c>
      <c r="E657" s="74">
        <f>VLOOKUP(C657,Active!C$21:E$966,3,FALSE)</f>
        <v>-2596.9972056182678</v>
      </c>
      <c r="F657" s="6" t="s">
        <v>263</v>
      </c>
      <c r="G657" s="53" t="str">
        <f t="shared" si="64"/>
        <v>51780.496</v>
      </c>
      <c r="H657" s="32">
        <f t="shared" si="65"/>
        <v>-2597</v>
      </c>
      <c r="I657" s="75" t="s">
        <v>2065</v>
      </c>
      <c r="J657" s="76" t="s">
        <v>2066</v>
      </c>
      <c r="K657" s="75" t="s">
        <v>2067</v>
      </c>
      <c r="L657" s="75" t="s">
        <v>516</v>
      </c>
      <c r="M657" s="76" t="s">
        <v>439</v>
      </c>
      <c r="N657" s="76"/>
      <c r="O657" s="77" t="s">
        <v>1437</v>
      </c>
      <c r="P657" s="78" t="s">
        <v>2068</v>
      </c>
    </row>
    <row r="658" spans="1:16" ht="13.5" thickBot="1" x14ac:dyDescent="0.25">
      <c r="A658" s="32" t="str">
        <f t="shared" si="60"/>
        <v>OEJV 0074 </v>
      </c>
      <c r="B658" s="6" t="str">
        <f t="shared" si="61"/>
        <v>I</v>
      </c>
      <c r="C658" s="32">
        <f t="shared" si="62"/>
        <v>51780.498</v>
      </c>
      <c r="D658" s="53" t="str">
        <f t="shared" si="63"/>
        <v>vis</v>
      </c>
      <c r="E658" s="74">
        <f>VLOOKUP(C658,Active!C$21:E$966,3,FALSE)</f>
        <v>-2596.9953978929893</v>
      </c>
      <c r="F658" s="6" t="s">
        <v>263</v>
      </c>
      <c r="G658" s="53" t="str">
        <f t="shared" si="64"/>
        <v>51780.498</v>
      </c>
      <c r="H658" s="32">
        <f t="shared" si="65"/>
        <v>-2597</v>
      </c>
      <c r="I658" s="75" t="s">
        <v>2069</v>
      </c>
      <c r="J658" s="76" t="s">
        <v>2070</v>
      </c>
      <c r="K658" s="75" t="s">
        <v>2067</v>
      </c>
      <c r="L658" s="75" t="s">
        <v>501</v>
      </c>
      <c r="M658" s="76" t="s">
        <v>439</v>
      </c>
      <c r="N658" s="76"/>
      <c r="O658" s="77" t="s">
        <v>2071</v>
      </c>
      <c r="P658" s="78" t="s">
        <v>2068</v>
      </c>
    </row>
    <row r="659" spans="1:16" ht="13.5" thickBot="1" x14ac:dyDescent="0.25">
      <c r="A659" s="32" t="str">
        <f t="shared" si="60"/>
        <v> AOEB 8 </v>
      </c>
      <c r="B659" s="6" t="str">
        <f t="shared" si="61"/>
        <v>I</v>
      </c>
      <c r="C659" s="32">
        <f t="shared" si="62"/>
        <v>51812.584000000003</v>
      </c>
      <c r="D659" s="53" t="str">
        <f t="shared" si="63"/>
        <v>vis</v>
      </c>
      <c r="E659" s="74">
        <f>VLOOKUP(C659,Active!C$21:E$966,3,FALSE)</f>
        <v>-2567.9940612609162</v>
      </c>
      <c r="F659" s="6" t="s">
        <v>263</v>
      </c>
      <c r="G659" s="53" t="str">
        <f t="shared" si="64"/>
        <v>51812.584</v>
      </c>
      <c r="H659" s="32">
        <f t="shared" si="65"/>
        <v>-2568</v>
      </c>
      <c r="I659" s="75" t="s">
        <v>2072</v>
      </c>
      <c r="J659" s="76" t="s">
        <v>2073</v>
      </c>
      <c r="K659" s="75" t="s">
        <v>2074</v>
      </c>
      <c r="L659" s="75" t="s">
        <v>464</v>
      </c>
      <c r="M659" s="76" t="s">
        <v>439</v>
      </c>
      <c r="N659" s="76"/>
      <c r="O659" s="77" t="s">
        <v>1923</v>
      </c>
      <c r="P659" s="77" t="s">
        <v>2075</v>
      </c>
    </row>
    <row r="660" spans="1:16" ht="13.5" thickBot="1" x14ac:dyDescent="0.25">
      <c r="A660" s="32" t="str">
        <f t="shared" si="60"/>
        <v> AOEB 8 </v>
      </c>
      <c r="B660" s="6" t="str">
        <f t="shared" si="61"/>
        <v>I</v>
      </c>
      <c r="C660" s="32">
        <f t="shared" si="62"/>
        <v>51843.561999999998</v>
      </c>
      <c r="D660" s="53" t="str">
        <f t="shared" si="63"/>
        <v>vis</v>
      </c>
      <c r="E660" s="74">
        <f>VLOOKUP(C660,Active!C$21:E$966,3,FALSE)</f>
        <v>-2539.9942044327622</v>
      </c>
      <c r="F660" s="6" t="s">
        <v>263</v>
      </c>
      <c r="G660" s="53" t="str">
        <f t="shared" si="64"/>
        <v>51843.562</v>
      </c>
      <c r="H660" s="32">
        <f t="shared" si="65"/>
        <v>-2540</v>
      </c>
      <c r="I660" s="75" t="s">
        <v>2076</v>
      </c>
      <c r="J660" s="76" t="s">
        <v>2077</v>
      </c>
      <c r="K660" s="75" t="s">
        <v>2078</v>
      </c>
      <c r="L660" s="75" t="s">
        <v>534</v>
      </c>
      <c r="M660" s="76" t="s">
        <v>439</v>
      </c>
      <c r="N660" s="76"/>
      <c r="O660" s="77" t="s">
        <v>1867</v>
      </c>
      <c r="P660" s="77" t="s">
        <v>2075</v>
      </c>
    </row>
    <row r="661" spans="1:16" ht="13.5" thickBot="1" x14ac:dyDescent="0.25">
      <c r="A661" s="32" t="str">
        <f t="shared" si="60"/>
        <v> AOEB 8 </v>
      </c>
      <c r="B661" s="6" t="str">
        <f t="shared" si="61"/>
        <v>I</v>
      </c>
      <c r="C661" s="32">
        <f t="shared" si="62"/>
        <v>51864.577899999997</v>
      </c>
      <c r="D661" s="53" t="str">
        <f t="shared" si="63"/>
        <v>vis</v>
      </c>
      <c r="E661" s="74">
        <f>VLOOKUP(C661,Active!C$21:E$966,3,FALSE)</f>
        <v>-2520.9987175996921</v>
      </c>
      <c r="F661" s="6" t="s">
        <v>263</v>
      </c>
      <c r="G661" s="53" t="str">
        <f t="shared" si="64"/>
        <v>51864.5779</v>
      </c>
      <c r="H661" s="32">
        <f t="shared" si="65"/>
        <v>-2521</v>
      </c>
      <c r="I661" s="75" t="s">
        <v>2079</v>
      </c>
      <c r="J661" s="76" t="s">
        <v>2080</v>
      </c>
      <c r="K661" s="75" t="s">
        <v>2081</v>
      </c>
      <c r="L661" s="75" t="s">
        <v>2082</v>
      </c>
      <c r="M661" s="76" t="s">
        <v>1885</v>
      </c>
      <c r="N661" s="76" t="s">
        <v>2083</v>
      </c>
      <c r="O661" s="77" t="s">
        <v>2084</v>
      </c>
      <c r="P661" s="77" t="s">
        <v>2075</v>
      </c>
    </row>
    <row r="662" spans="1:16" ht="13.5" thickBot="1" x14ac:dyDescent="0.25">
      <c r="A662" s="32" t="str">
        <f t="shared" si="60"/>
        <v>BAVM 143 </v>
      </c>
      <c r="B662" s="6" t="str">
        <f t="shared" si="61"/>
        <v>I</v>
      </c>
      <c r="C662" s="32">
        <f t="shared" si="62"/>
        <v>52051.548999999999</v>
      </c>
      <c r="D662" s="53" t="str">
        <f t="shared" si="63"/>
        <v>vis</v>
      </c>
      <c r="E662" s="74">
        <f>VLOOKUP(C662,Active!C$21:E$966,3,FALSE)</f>
        <v>-2352.0025257537604</v>
      </c>
      <c r="F662" s="6" t="s">
        <v>263</v>
      </c>
      <c r="G662" s="53" t="str">
        <f t="shared" si="64"/>
        <v>52051.549</v>
      </c>
      <c r="H662" s="32">
        <f t="shared" si="65"/>
        <v>-2352</v>
      </c>
      <c r="I662" s="75" t="s">
        <v>2085</v>
      </c>
      <c r="J662" s="76" t="s">
        <v>2086</v>
      </c>
      <c r="K662" s="75" t="s">
        <v>2087</v>
      </c>
      <c r="L662" s="75" t="s">
        <v>427</v>
      </c>
      <c r="M662" s="76" t="s">
        <v>439</v>
      </c>
      <c r="N662" s="76"/>
      <c r="O662" s="77" t="s">
        <v>1960</v>
      </c>
      <c r="P662" s="78" t="s">
        <v>2088</v>
      </c>
    </row>
    <row r="663" spans="1:16" ht="13.5" thickBot="1" x14ac:dyDescent="0.25">
      <c r="A663" s="32" t="str">
        <f t="shared" si="60"/>
        <v>OEJV 0074 </v>
      </c>
      <c r="B663" s="6" t="str">
        <f t="shared" si="61"/>
        <v>I</v>
      </c>
      <c r="C663" s="32">
        <f t="shared" si="62"/>
        <v>52081.425999999999</v>
      </c>
      <c r="D663" s="53" t="str">
        <f t="shared" si="63"/>
        <v>vis</v>
      </c>
      <c r="E663" s="74">
        <f>VLOOKUP(C663,Active!C$21:E$966,3,FALSE)</f>
        <v>-2324.9978216910422</v>
      </c>
      <c r="F663" s="6" t="s">
        <v>263</v>
      </c>
      <c r="G663" s="53" t="str">
        <f t="shared" si="64"/>
        <v>52081.426</v>
      </c>
      <c r="H663" s="32">
        <f t="shared" si="65"/>
        <v>-2325</v>
      </c>
      <c r="I663" s="75" t="s">
        <v>2089</v>
      </c>
      <c r="J663" s="76" t="s">
        <v>2090</v>
      </c>
      <c r="K663" s="75" t="s">
        <v>2091</v>
      </c>
      <c r="L663" s="75" t="s">
        <v>570</v>
      </c>
      <c r="M663" s="76" t="s">
        <v>439</v>
      </c>
      <c r="N663" s="76"/>
      <c r="O663" s="77" t="s">
        <v>2092</v>
      </c>
      <c r="P663" s="78" t="s">
        <v>2068</v>
      </c>
    </row>
    <row r="664" spans="1:16" ht="13.5" thickBot="1" x14ac:dyDescent="0.25">
      <c r="A664" s="32" t="str">
        <f t="shared" si="60"/>
        <v> AOEB 8 </v>
      </c>
      <c r="B664" s="6" t="str">
        <f t="shared" si="61"/>
        <v>I</v>
      </c>
      <c r="C664" s="32">
        <f t="shared" si="62"/>
        <v>52094.701099999998</v>
      </c>
      <c r="D664" s="53" t="str">
        <f t="shared" si="63"/>
        <v>vis</v>
      </c>
      <c r="E664" s="74">
        <f>VLOOKUP(C664,Active!C$21:E$966,3,FALSE)</f>
        <v>-2312.9989547732471</v>
      </c>
      <c r="F664" s="6" t="s">
        <v>263</v>
      </c>
      <c r="G664" s="53" t="str">
        <f t="shared" si="64"/>
        <v>52094.7011</v>
      </c>
      <c r="H664" s="32">
        <f t="shared" si="65"/>
        <v>-2313</v>
      </c>
      <c r="I664" s="75" t="s">
        <v>2093</v>
      </c>
      <c r="J664" s="76" t="s">
        <v>2094</v>
      </c>
      <c r="K664" s="75" t="s">
        <v>2095</v>
      </c>
      <c r="L664" s="75" t="s">
        <v>2096</v>
      </c>
      <c r="M664" s="76" t="s">
        <v>1885</v>
      </c>
      <c r="N664" s="76" t="s">
        <v>2083</v>
      </c>
      <c r="O664" s="77" t="s">
        <v>2084</v>
      </c>
      <c r="P664" s="77" t="s">
        <v>2075</v>
      </c>
    </row>
    <row r="665" spans="1:16" ht="13.5" thickBot="1" x14ac:dyDescent="0.25">
      <c r="A665" s="32" t="str">
        <f t="shared" si="60"/>
        <v> AOEB 8 </v>
      </c>
      <c r="B665" s="6" t="str">
        <f t="shared" si="61"/>
        <v>I</v>
      </c>
      <c r="C665" s="32">
        <f t="shared" si="62"/>
        <v>52104.661</v>
      </c>
      <c r="D665" s="53" t="str">
        <f t="shared" si="63"/>
        <v>vis</v>
      </c>
      <c r="E665" s="74">
        <f>VLOOKUP(C665,Active!C$21:E$966,3,FALSE)</f>
        <v>-2303.9965732759647</v>
      </c>
      <c r="F665" s="6" t="s">
        <v>263</v>
      </c>
      <c r="G665" s="53" t="str">
        <f t="shared" si="64"/>
        <v>52104.661</v>
      </c>
      <c r="H665" s="32">
        <f t="shared" si="65"/>
        <v>-2304</v>
      </c>
      <c r="I665" s="75" t="s">
        <v>2097</v>
      </c>
      <c r="J665" s="76" t="s">
        <v>2098</v>
      </c>
      <c r="K665" s="75" t="s">
        <v>2099</v>
      </c>
      <c r="L665" s="75" t="s">
        <v>467</v>
      </c>
      <c r="M665" s="76" t="s">
        <v>439</v>
      </c>
      <c r="N665" s="76"/>
      <c r="O665" s="77" t="s">
        <v>2100</v>
      </c>
      <c r="P665" s="77" t="s">
        <v>2075</v>
      </c>
    </row>
    <row r="666" spans="1:16" ht="13.5" thickBot="1" x14ac:dyDescent="0.25">
      <c r="A666" s="32" t="str">
        <f t="shared" si="60"/>
        <v>OEJV 0074 </v>
      </c>
      <c r="B666" s="6" t="str">
        <f t="shared" si="61"/>
        <v>I</v>
      </c>
      <c r="C666" s="32">
        <f t="shared" si="62"/>
        <v>52133.425000000003</v>
      </c>
      <c r="D666" s="53" t="str">
        <f t="shared" si="63"/>
        <v>vis</v>
      </c>
      <c r="E666" s="74">
        <f>VLOOKUP(C666,Active!C$21:E$966,3,FALSE)</f>
        <v>-2277.9978683303511</v>
      </c>
      <c r="F666" s="6" t="s">
        <v>263</v>
      </c>
      <c r="G666" s="53" t="str">
        <f t="shared" si="64"/>
        <v>52133.425</v>
      </c>
      <c r="H666" s="32">
        <f t="shared" si="65"/>
        <v>-2278</v>
      </c>
      <c r="I666" s="75" t="s">
        <v>2101</v>
      </c>
      <c r="J666" s="76" t="s">
        <v>2102</v>
      </c>
      <c r="K666" s="75" t="s">
        <v>2103</v>
      </c>
      <c r="L666" s="75" t="s">
        <v>570</v>
      </c>
      <c r="M666" s="76" t="s">
        <v>439</v>
      </c>
      <c r="N666" s="76"/>
      <c r="O666" s="77" t="s">
        <v>2092</v>
      </c>
      <c r="P666" s="78" t="s">
        <v>2068</v>
      </c>
    </row>
    <row r="667" spans="1:16" ht="13.5" thickBot="1" x14ac:dyDescent="0.25">
      <c r="A667" s="32" t="str">
        <f t="shared" si="60"/>
        <v> AOEB 8 </v>
      </c>
      <c r="B667" s="6" t="str">
        <f t="shared" si="61"/>
        <v>I</v>
      </c>
      <c r="C667" s="32">
        <f t="shared" si="62"/>
        <v>52135.644</v>
      </c>
      <c r="D667" s="53" t="str">
        <f t="shared" si="63"/>
        <v>vis</v>
      </c>
      <c r="E667" s="74">
        <f>VLOOKUP(C667,Active!C$21:E$966,3,FALSE)</f>
        <v>-2275.9921971346121</v>
      </c>
      <c r="F667" s="6" t="s">
        <v>263</v>
      </c>
      <c r="G667" s="53" t="str">
        <f t="shared" si="64"/>
        <v>52135.644</v>
      </c>
      <c r="H667" s="32">
        <f t="shared" si="65"/>
        <v>-2276</v>
      </c>
      <c r="I667" s="75" t="s">
        <v>2104</v>
      </c>
      <c r="J667" s="76" t="s">
        <v>2105</v>
      </c>
      <c r="K667" s="75" t="s">
        <v>2106</v>
      </c>
      <c r="L667" s="75" t="s">
        <v>527</v>
      </c>
      <c r="M667" s="76" t="s">
        <v>439</v>
      </c>
      <c r="N667" s="76"/>
      <c r="O667" s="77" t="s">
        <v>1867</v>
      </c>
      <c r="P667" s="77" t="s">
        <v>2075</v>
      </c>
    </row>
    <row r="668" spans="1:16" ht="13.5" thickBot="1" x14ac:dyDescent="0.25">
      <c r="A668" s="32" t="str">
        <f t="shared" si="60"/>
        <v> AOEB 8 </v>
      </c>
      <c r="B668" s="6" t="str">
        <f t="shared" si="61"/>
        <v>I</v>
      </c>
      <c r="C668" s="32">
        <f t="shared" si="62"/>
        <v>52145.593699999998</v>
      </c>
      <c r="D668" s="53" t="str">
        <f t="shared" si="63"/>
        <v>vis</v>
      </c>
      <c r="E668" s="74">
        <f>VLOOKUP(C668,Active!C$21:E$966,3,FALSE)</f>
        <v>-2266.99903503625</v>
      </c>
      <c r="F668" s="6" t="s">
        <v>263</v>
      </c>
      <c r="G668" s="53" t="str">
        <f t="shared" si="64"/>
        <v>52145.5937</v>
      </c>
      <c r="H668" s="32">
        <f t="shared" si="65"/>
        <v>-2267</v>
      </c>
      <c r="I668" s="75" t="s">
        <v>2107</v>
      </c>
      <c r="J668" s="76" t="s">
        <v>2108</v>
      </c>
      <c r="K668" s="75" t="s">
        <v>2109</v>
      </c>
      <c r="L668" s="75" t="s">
        <v>2110</v>
      </c>
      <c r="M668" s="76" t="s">
        <v>1885</v>
      </c>
      <c r="N668" s="76" t="s">
        <v>2083</v>
      </c>
      <c r="O668" s="77" t="s">
        <v>2084</v>
      </c>
      <c r="P668" s="77" t="s">
        <v>2075</v>
      </c>
    </row>
    <row r="669" spans="1:16" ht="13.5" thickBot="1" x14ac:dyDescent="0.25">
      <c r="A669" s="32" t="str">
        <f t="shared" si="60"/>
        <v> AOEB 8 </v>
      </c>
      <c r="B669" s="6" t="str">
        <f t="shared" si="61"/>
        <v>I</v>
      </c>
      <c r="C669" s="32">
        <f t="shared" si="62"/>
        <v>52176.5717</v>
      </c>
      <c r="D669" s="53" t="str">
        <f t="shared" si="63"/>
        <v>vis</v>
      </c>
      <c r="E669" s="74">
        <f>VLOOKUP(C669,Active!C$21:E$966,3,FALSE)</f>
        <v>-2238.9991782080897</v>
      </c>
      <c r="F669" s="6" t="s">
        <v>263</v>
      </c>
      <c r="G669" s="53" t="str">
        <f t="shared" si="64"/>
        <v>52176.5717</v>
      </c>
      <c r="H669" s="32">
        <f t="shared" si="65"/>
        <v>-2239</v>
      </c>
      <c r="I669" s="75" t="s">
        <v>2111</v>
      </c>
      <c r="J669" s="76" t="s">
        <v>2112</v>
      </c>
      <c r="K669" s="75" t="s">
        <v>2113</v>
      </c>
      <c r="L669" s="75" t="s">
        <v>2114</v>
      </c>
      <c r="M669" s="76" t="s">
        <v>1885</v>
      </c>
      <c r="N669" s="76" t="s">
        <v>2083</v>
      </c>
      <c r="O669" s="77" t="s">
        <v>2084</v>
      </c>
      <c r="P669" s="77" t="s">
        <v>2075</v>
      </c>
    </row>
    <row r="670" spans="1:16" ht="13.5" thickBot="1" x14ac:dyDescent="0.25">
      <c r="A670" s="32" t="str">
        <f t="shared" si="60"/>
        <v> AOEB 8 </v>
      </c>
      <c r="B670" s="6" t="str">
        <f t="shared" si="61"/>
        <v>I</v>
      </c>
      <c r="C670" s="32">
        <f t="shared" si="62"/>
        <v>52186.529399999999</v>
      </c>
      <c r="D670" s="53" t="str">
        <f t="shared" si="63"/>
        <v>vis</v>
      </c>
      <c r="E670" s="74">
        <f>VLOOKUP(C670,Active!C$21:E$966,3,FALSE)</f>
        <v>-2229.9987852086151</v>
      </c>
      <c r="F670" s="6" t="s">
        <v>263</v>
      </c>
      <c r="G670" s="53" t="str">
        <f t="shared" si="64"/>
        <v>52186.5294</v>
      </c>
      <c r="H670" s="32">
        <f t="shared" si="65"/>
        <v>-2230</v>
      </c>
      <c r="I670" s="75" t="s">
        <v>2115</v>
      </c>
      <c r="J670" s="76" t="s">
        <v>2116</v>
      </c>
      <c r="K670" s="75" t="s">
        <v>2117</v>
      </c>
      <c r="L670" s="75" t="s">
        <v>2118</v>
      </c>
      <c r="M670" s="76" t="s">
        <v>1885</v>
      </c>
      <c r="N670" s="76" t="s">
        <v>2083</v>
      </c>
      <c r="O670" s="77" t="s">
        <v>2084</v>
      </c>
      <c r="P670" s="77" t="s">
        <v>2075</v>
      </c>
    </row>
    <row r="671" spans="1:16" ht="13.5" thickBot="1" x14ac:dyDescent="0.25">
      <c r="A671" s="32" t="str">
        <f t="shared" si="60"/>
        <v>VSB 39 </v>
      </c>
      <c r="B671" s="6" t="str">
        <f t="shared" si="61"/>
        <v>I</v>
      </c>
      <c r="C671" s="32">
        <f t="shared" si="62"/>
        <v>52200.915000000001</v>
      </c>
      <c r="D671" s="53" t="str">
        <f t="shared" si="63"/>
        <v>vis</v>
      </c>
      <c r="E671" s="74">
        <f>VLOOKUP(C671,Active!C$21:E$966,3,FALSE)</f>
        <v>-2216.9961788303081</v>
      </c>
      <c r="F671" s="6" t="s">
        <v>263</v>
      </c>
      <c r="G671" s="53" t="str">
        <f t="shared" si="64"/>
        <v>52200.915</v>
      </c>
      <c r="H671" s="32">
        <f t="shared" si="65"/>
        <v>-2217</v>
      </c>
      <c r="I671" s="75" t="s">
        <v>2119</v>
      </c>
      <c r="J671" s="76" t="s">
        <v>2120</v>
      </c>
      <c r="K671" s="75" t="s">
        <v>2121</v>
      </c>
      <c r="L671" s="75" t="s">
        <v>467</v>
      </c>
      <c r="M671" s="76" t="s">
        <v>439</v>
      </c>
      <c r="N671" s="76"/>
      <c r="O671" s="77" t="s">
        <v>2122</v>
      </c>
      <c r="P671" s="78" t="s">
        <v>2123</v>
      </c>
    </row>
    <row r="672" spans="1:16" ht="13.5" thickBot="1" x14ac:dyDescent="0.25">
      <c r="A672" s="32" t="str">
        <f t="shared" si="60"/>
        <v> AOEB 8 </v>
      </c>
      <c r="B672" s="6" t="str">
        <f t="shared" si="61"/>
        <v>I</v>
      </c>
      <c r="C672" s="32">
        <f t="shared" si="62"/>
        <v>52228.569000000003</v>
      </c>
      <c r="D672" s="53" t="str">
        <f t="shared" si="63"/>
        <v>vis</v>
      </c>
      <c r="E672" s="74">
        <f>VLOOKUP(C672,Active!C$21:E$966,3,FALSE)</f>
        <v>-2192.0007614138854</v>
      </c>
      <c r="F672" s="6" t="s">
        <v>263</v>
      </c>
      <c r="G672" s="53" t="str">
        <f t="shared" si="64"/>
        <v>52228.569</v>
      </c>
      <c r="H672" s="32">
        <f t="shared" si="65"/>
        <v>-2192</v>
      </c>
      <c r="I672" s="75" t="s">
        <v>2124</v>
      </c>
      <c r="J672" s="76" t="s">
        <v>2125</v>
      </c>
      <c r="K672" s="75" t="s">
        <v>2126</v>
      </c>
      <c r="L672" s="75" t="s">
        <v>564</v>
      </c>
      <c r="M672" s="76" t="s">
        <v>439</v>
      </c>
      <c r="N672" s="76"/>
      <c r="O672" s="77" t="s">
        <v>788</v>
      </c>
      <c r="P672" s="77" t="s">
        <v>2075</v>
      </c>
    </row>
    <row r="673" spans="1:16" ht="13.5" thickBot="1" x14ac:dyDescent="0.25">
      <c r="A673" s="32" t="str">
        <f t="shared" si="60"/>
        <v> AOEB 8 </v>
      </c>
      <c r="B673" s="6" t="str">
        <f t="shared" si="61"/>
        <v>I</v>
      </c>
      <c r="C673" s="32">
        <f t="shared" si="62"/>
        <v>52469.756999999998</v>
      </c>
      <c r="D673" s="53" t="str">
        <f t="shared" si="63"/>
        <v>vis</v>
      </c>
      <c r="E673" s="74">
        <f>VLOOKUP(C673,Active!C$21:E$966,3,FALSE)</f>
        <v>-1973.9999392604341</v>
      </c>
      <c r="F673" s="6" t="s">
        <v>263</v>
      </c>
      <c r="G673" s="53" t="str">
        <f t="shared" si="64"/>
        <v>52469.757</v>
      </c>
      <c r="H673" s="32">
        <f t="shared" si="65"/>
        <v>-1974</v>
      </c>
      <c r="I673" s="75" t="s">
        <v>2127</v>
      </c>
      <c r="J673" s="76" t="s">
        <v>2128</v>
      </c>
      <c r="K673" s="75" t="s">
        <v>2129</v>
      </c>
      <c r="L673" s="75" t="s">
        <v>453</v>
      </c>
      <c r="M673" s="76" t="s">
        <v>439</v>
      </c>
      <c r="N673" s="76"/>
      <c r="O673" s="77" t="s">
        <v>733</v>
      </c>
      <c r="P673" s="77" t="s">
        <v>2075</v>
      </c>
    </row>
    <row r="674" spans="1:16" ht="13.5" thickBot="1" x14ac:dyDescent="0.25">
      <c r="A674" s="32" t="str">
        <f t="shared" si="60"/>
        <v> AOEB 8 </v>
      </c>
      <c r="B674" s="6" t="str">
        <f t="shared" si="61"/>
        <v>I</v>
      </c>
      <c r="C674" s="32">
        <f t="shared" si="62"/>
        <v>52489.671999999999</v>
      </c>
      <c r="D674" s="53" t="str">
        <f t="shared" si="63"/>
        <v>vis</v>
      </c>
      <c r="E674" s="74">
        <f>VLOOKUP(C674,Active!C$21:E$966,3,FALSE)</f>
        <v>-1955.9995148065379</v>
      </c>
      <c r="F674" s="6" t="s">
        <v>263</v>
      </c>
      <c r="G674" s="53" t="str">
        <f t="shared" si="64"/>
        <v>52489.672</v>
      </c>
      <c r="H674" s="32">
        <f t="shared" si="65"/>
        <v>-1956</v>
      </c>
      <c r="I674" s="75" t="s">
        <v>2134</v>
      </c>
      <c r="J674" s="76" t="s">
        <v>2135</v>
      </c>
      <c r="K674" s="75" t="s">
        <v>2136</v>
      </c>
      <c r="L674" s="75" t="s">
        <v>479</v>
      </c>
      <c r="M674" s="76" t="s">
        <v>439</v>
      </c>
      <c r="N674" s="76"/>
      <c r="O674" s="77" t="s">
        <v>2100</v>
      </c>
      <c r="P674" s="77" t="s">
        <v>2075</v>
      </c>
    </row>
    <row r="675" spans="1:16" ht="13.5" thickBot="1" x14ac:dyDescent="0.25">
      <c r="A675" s="32" t="str">
        <f t="shared" si="60"/>
        <v> AOEB 8 </v>
      </c>
      <c r="B675" s="6" t="str">
        <f t="shared" si="61"/>
        <v>I</v>
      </c>
      <c r="C675" s="32">
        <f t="shared" si="62"/>
        <v>52489.671999999999</v>
      </c>
      <c r="D675" s="53" t="str">
        <f t="shared" si="63"/>
        <v>vis</v>
      </c>
      <c r="E675" s="74">
        <f>VLOOKUP(C675,Active!C$21:E$966,3,FALSE)</f>
        <v>-1955.9995148065379</v>
      </c>
      <c r="F675" s="6" t="s">
        <v>263</v>
      </c>
      <c r="G675" s="53" t="str">
        <f t="shared" si="64"/>
        <v>52489.672</v>
      </c>
      <c r="H675" s="32">
        <f t="shared" si="65"/>
        <v>-1956</v>
      </c>
      <c r="I675" s="75" t="s">
        <v>2134</v>
      </c>
      <c r="J675" s="76" t="s">
        <v>2135</v>
      </c>
      <c r="K675" s="75" t="s">
        <v>2136</v>
      </c>
      <c r="L675" s="75" t="s">
        <v>479</v>
      </c>
      <c r="M675" s="76" t="s">
        <v>439</v>
      </c>
      <c r="N675" s="76"/>
      <c r="O675" s="77" t="s">
        <v>2137</v>
      </c>
      <c r="P675" s="77" t="s">
        <v>2075</v>
      </c>
    </row>
    <row r="676" spans="1:16" ht="13.5" thickBot="1" x14ac:dyDescent="0.25">
      <c r="A676" s="32" t="str">
        <f t="shared" si="60"/>
        <v>VSB 40 </v>
      </c>
      <c r="B676" s="6" t="str">
        <f t="shared" si="61"/>
        <v>I</v>
      </c>
      <c r="C676" s="32">
        <f t="shared" si="62"/>
        <v>52494.100100000003</v>
      </c>
      <c r="D676" s="53" t="str">
        <f t="shared" si="63"/>
        <v>vis</v>
      </c>
      <c r="E676" s="74">
        <f>VLOOKUP(C676,Active!C$21:E$966,3,FALSE)</f>
        <v>-1951.9971206551759</v>
      </c>
      <c r="F676" s="6" t="s">
        <v>263</v>
      </c>
      <c r="G676" s="53" t="str">
        <f t="shared" si="64"/>
        <v>52494.1001</v>
      </c>
      <c r="H676" s="32">
        <f t="shared" si="65"/>
        <v>-1952</v>
      </c>
      <c r="I676" s="75" t="s">
        <v>2138</v>
      </c>
      <c r="J676" s="76" t="s">
        <v>2139</v>
      </c>
      <c r="K676" s="75" t="s">
        <v>2140</v>
      </c>
      <c r="L676" s="75" t="s">
        <v>2141</v>
      </c>
      <c r="M676" s="76" t="s">
        <v>647</v>
      </c>
      <c r="N676" s="76" t="s">
        <v>648</v>
      </c>
      <c r="O676" s="77" t="s">
        <v>2142</v>
      </c>
      <c r="P676" s="78" t="s">
        <v>2143</v>
      </c>
    </row>
    <row r="677" spans="1:16" ht="13.5" thickBot="1" x14ac:dyDescent="0.25">
      <c r="A677" s="32" t="str">
        <f t="shared" si="60"/>
        <v> AOEB 8 </v>
      </c>
      <c r="B677" s="6" t="str">
        <f t="shared" si="61"/>
        <v>I</v>
      </c>
      <c r="C677" s="32">
        <f t="shared" si="62"/>
        <v>52531.716999999997</v>
      </c>
      <c r="D677" s="53" t="str">
        <f t="shared" si="63"/>
        <v>vis</v>
      </c>
      <c r="E677" s="74">
        <f>VLOOKUP(C677,Active!C$21:E$966,3,FALSE)</f>
        <v>-1917.9966101535631</v>
      </c>
      <c r="F677" s="6" t="s">
        <v>263</v>
      </c>
      <c r="G677" s="53" t="str">
        <f t="shared" si="64"/>
        <v>52531.717</v>
      </c>
      <c r="H677" s="32">
        <f t="shared" si="65"/>
        <v>-1918</v>
      </c>
      <c r="I677" s="75" t="s">
        <v>2149</v>
      </c>
      <c r="J677" s="76" t="s">
        <v>2150</v>
      </c>
      <c r="K677" s="75" t="s">
        <v>2151</v>
      </c>
      <c r="L677" s="75" t="s">
        <v>467</v>
      </c>
      <c r="M677" s="76" t="s">
        <v>439</v>
      </c>
      <c r="N677" s="76"/>
      <c r="O677" s="77" t="s">
        <v>2152</v>
      </c>
      <c r="P677" s="77" t="s">
        <v>2075</v>
      </c>
    </row>
    <row r="678" spans="1:16" ht="13.5" thickBot="1" x14ac:dyDescent="0.25">
      <c r="A678" s="32" t="str">
        <f t="shared" si="60"/>
        <v> AOEB 8 </v>
      </c>
      <c r="B678" s="6" t="str">
        <f t="shared" si="61"/>
        <v>I</v>
      </c>
      <c r="C678" s="32">
        <f t="shared" si="62"/>
        <v>52541.675000000003</v>
      </c>
      <c r="D678" s="53" t="str">
        <f t="shared" si="63"/>
        <v>vis</v>
      </c>
      <c r="E678" s="74">
        <f>VLOOKUP(C678,Active!C$21:E$966,3,FALSE)</f>
        <v>-1908.9959459952906</v>
      </c>
      <c r="F678" s="6" t="s">
        <v>263</v>
      </c>
      <c r="G678" s="53" t="str">
        <f t="shared" si="64"/>
        <v>52541.675</v>
      </c>
      <c r="H678" s="32">
        <f t="shared" si="65"/>
        <v>-1909</v>
      </c>
      <c r="I678" s="75" t="s">
        <v>2153</v>
      </c>
      <c r="J678" s="76" t="s">
        <v>2154</v>
      </c>
      <c r="K678" s="75" t="s">
        <v>2155</v>
      </c>
      <c r="L678" s="75" t="s">
        <v>467</v>
      </c>
      <c r="M678" s="76" t="s">
        <v>439</v>
      </c>
      <c r="N678" s="76"/>
      <c r="O678" s="77" t="s">
        <v>1867</v>
      </c>
      <c r="P678" s="77" t="s">
        <v>2075</v>
      </c>
    </row>
    <row r="679" spans="1:16" ht="13.5" thickBot="1" x14ac:dyDescent="0.25">
      <c r="A679" s="32" t="str">
        <f t="shared" si="60"/>
        <v> AOEB 8 </v>
      </c>
      <c r="B679" s="6" t="str">
        <f t="shared" si="61"/>
        <v>I</v>
      </c>
      <c r="C679" s="32">
        <f t="shared" si="62"/>
        <v>52561.586199999998</v>
      </c>
      <c r="D679" s="53" t="str">
        <f t="shared" si="63"/>
        <v>vis</v>
      </c>
      <c r="E679" s="74">
        <f>VLOOKUP(C679,Active!C$21:E$966,3,FALSE)</f>
        <v>-1890.9989562194278</v>
      </c>
      <c r="F679" s="6" t="s">
        <v>263</v>
      </c>
      <c r="G679" s="53" t="str">
        <f t="shared" si="64"/>
        <v>52561.5862</v>
      </c>
      <c r="H679" s="32">
        <f t="shared" si="65"/>
        <v>-1891</v>
      </c>
      <c r="I679" s="75" t="s">
        <v>2156</v>
      </c>
      <c r="J679" s="76" t="s">
        <v>2157</v>
      </c>
      <c r="K679" s="75" t="s">
        <v>2158</v>
      </c>
      <c r="L679" s="75" t="s">
        <v>2096</v>
      </c>
      <c r="M679" s="76" t="s">
        <v>1885</v>
      </c>
      <c r="N679" s="76" t="s">
        <v>2083</v>
      </c>
      <c r="O679" s="77" t="s">
        <v>1193</v>
      </c>
      <c r="P679" s="77" t="s">
        <v>2075</v>
      </c>
    </row>
    <row r="680" spans="1:16" ht="13.5" thickBot="1" x14ac:dyDescent="0.25">
      <c r="A680" s="32" t="str">
        <f t="shared" si="60"/>
        <v> AOEB 8 </v>
      </c>
      <c r="B680" s="6" t="str">
        <f t="shared" si="61"/>
        <v>I</v>
      </c>
      <c r="C680" s="32">
        <f t="shared" si="62"/>
        <v>52561.587</v>
      </c>
      <c r="D680" s="53" t="str">
        <f t="shared" si="63"/>
        <v>vis</v>
      </c>
      <c r="E680" s="74">
        <f>VLOOKUP(C680,Active!C$21:E$966,3,FALSE)</f>
        <v>-1890.9982331293152</v>
      </c>
      <c r="F680" s="6" t="s">
        <v>263</v>
      </c>
      <c r="G680" s="53" t="str">
        <f t="shared" si="64"/>
        <v>52561.587</v>
      </c>
      <c r="H680" s="32">
        <f t="shared" si="65"/>
        <v>-1891</v>
      </c>
      <c r="I680" s="75" t="s">
        <v>2159</v>
      </c>
      <c r="J680" s="76" t="s">
        <v>2160</v>
      </c>
      <c r="K680" s="75" t="s">
        <v>2158</v>
      </c>
      <c r="L680" s="75" t="s">
        <v>570</v>
      </c>
      <c r="M680" s="76" t="s">
        <v>439</v>
      </c>
      <c r="N680" s="76"/>
      <c r="O680" s="77" t="s">
        <v>1867</v>
      </c>
      <c r="P680" s="77" t="s">
        <v>2075</v>
      </c>
    </row>
    <row r="681" spans="1:16" ht="13.5" thickBot="1" x14ac:dyDescent="0.25">
      <c r="A681" s="32" t="str">
        <f t="shared" si="60"/>
        <v>IBVS 5493 </v>
      </c>
      <c r="B681" s="6" t="str">
        <f t="shared" si="61"/>
        <v>I</v>
      </c>
      <c r="C681" s="32">
        <f t="shared" si="62"/>
        <v>52793.921999999999</v>
      </c>
      <c r="D681" s="53" t="str">
        <f t="shared" si="63"/>
        <v>vis</v>
      </c>
      <c r="E681" s="74" t="e">
        <f>VLOOKUP(C681,Active!C$21:E$966,3,FALSE)</f>
        <v>#N/A</v>
      </c>
      <c r="F681" s="6" t="s">
        <v>263</v>
      </c>
      <c r="G681" s="53" t="str">
        <f t="shared" si="64"/>
        <v>52793.922</v>
      </c>
      <c r="H681" s="32">
        <f t="shared" si="65"/>
        <v>-1681</v>
      </c>
      <c r="I681" s="75" t="s">
        <v>2161</v>
      </c>
      <c r="J681" s="76" t="s">
        <v>2162</v>
      </c>
      <c r="K681" s="75" t="s">
        <v>2163</v>
      </c>
      <c r="L681" s="75" t="s">
        <v>479</v>
      </c>
      <c r="M681" s="76" t="s">
        <v>647</v>
      </c>
      <c r="N681" s="76" t="s">
        <v>648</v>
      </c>
      <c r="O681" s="77" t="s">
        <v>2164</v>
      </c>
      <c r="P681" s="78" t="s">
        <v>2165</v>
      </c>
    </row>
    <row r="682" spans="1:16" ht="13.5" thickBot="1" x14ac:dyDescent="0.25">
      <c r="A682" s="32" t="str">
        <f t="shared" si="60"/>
        <v> AOEB 8 </v>
      </c>
      <c r="B682" s="6" t="str">
        <f t="shared" si="61"/>
        <v>I</v>
      </c>
      <c r="C682" s="32">
        <f t="shared" si="62"/>
        <v>52812.730900000002</v>
      </c>
      <c r="D682" s="53" t="str">
        <f t="shared" si="63"/>
        <v>vis</v>
      </c>
      <c r="E682" s="74">
        <f>VLOOKUP(C682,Active!C$21:E$966,3,FALSE)</f>
        <v>-1663.9986449291309</v>
      </c>
      <c r="F682" s="6" t="s">
        <v>263</v>
      </c>
      <c r="G682" s="53" t="str">
        <f t="shared" si="64"/>
        <v>52812.7309</v>
      </c>
      <c r="H682" s="32">
        <f t="shared" si="65"/>
        <v>-1664</v>
      </c>
      <c r="I682" s="75" t="s">
        <v>2166</v>
      </c>
      <c r="J682" s="76" t="s">
        <v>2167</v>
      </c>
      <c r="K682" s="75" t="s">
        <v>2168</v>
      </c>
      <c r="L682" s="75" t="s">
        <v>2169</v>
      </c>
      <c r="M682" s="76" t="s">
        <v>1885</v>
      </c>
      <c r="N682" s="76" t="s">
        <v>2083</v>
      </c>
      <c r="O682" s="77" t="s">
        <v>1193</v>
      </c>
      <c r="P682" s="77" t="s">
        <v>2075</v>
      </c>
    </row>
    <row r="683" spans="1:16" ht="13.5" thickBot="1" x14ac:dyDescent="0.25">
      <c r="A683" s="32" t="str">
        <f t="shared" si="60"/>
        <v> AOEB 11 </v>
      </c>
      <c r="B683" s="6" t="str">
        <f t="shared" si="61"/>
        <v>I</v>
      </c>
      <c r="C683" s="32">
        <f t="shared" si="62"/>
        <v>52822.686000000002</v>
      </c>
      <c r="D683" s="53" t="str">
        <f t="shared" si="63"/>
        <v>vis</v>
      </c>
      <c r="E683" s="74">
        <f>VLOOKUP(C683,Active!C$21:E$966,3,FALSE)</f>
        <v>-1655.0006019725174</v>
      </c>
      <c r="F683" s="6" t="s">
        <v>263</v>
      </c>
      <c r="G683" s="53" t="str">
        <f t="shared" si="64"/>
        <v>52822.686</v>
      </c>
      <c r="H683" s="32">
        <f t="shared" si="65"/>
        <v>-1655</v>
      </c>
      <c r="I683" s="75" t="s">
        <v>2170</v>
      </c>
      <c r="J683" s="76" t="s">
        <v>2171</v>
      </c>
      <c r="K683" s="75" t="s">
        <v>2172</v>
      </c>
      <c r="L683" s="75" t="s">
        <v>564</v>
      </c>
      <c r="M683" s="76" t="s">
        <v>439</v>
      </c>
      <c r="N683" s="76"/>
      <c r="O683" s="77" t="s">
        <v>1867</v>
      </c>
      <c r="P683" s="77" t="s">
        <v>2173</v>
      </c>
    </row>
    <row r="684" spans="1:16" ht="13.5" thickBot="1" x14ac:dyDescent="0.25">
      <c r="A684" s="32" t="str">
        <f t="shared" si="60"/>
        <v> AOEB 11 </v>
      </c>
      <c r="B684" s="6" t="str">
        <f t="shared" si="61"/>
        <v>I</v>
      </c>
      <c r="C684" s="32">
        <f t="shared" si="62"/>
        <v>52833.749000000003</v>
      </c>
      <c r="D684" s="53" t="str">
        <f t="shared" si="63"/>
        <v>vis</v>
      </c>
      <c r="E684" s="74">
        <f>VLOOKUP(C684,Active!C$21:E$966,3,FALSE)</f>
        <v>-1645.001169598253</v>
      </c>
      <c r="F684" s="6" t="s">
        <v>263</v>
      </c>
      <c r="G684" s="53" t="str">
        <f t="shared" si="64"/>
        <v>52833.749</v>
      </c>
      <c r="H684" s="32">
        <f t="shared" si="65"/>
        <v>-1645</v>
      </c>
      <c r="I684" s="75" t="s">
        <v>2174</v>
      </c>
      <c r="J684" s="76" t="s">
        <v>2175</v>
      </c>
      <c r="K684" s="75" t="s">
        <v>2176</v>
      </c>
      <c r="L684" s="75" t="s">
        <v>564</v>
      </c>
      <c r="M684" s="76" t="s">
        <v>439</v>
      </c>
      <c r="N684" s="76"/>
      <c r="O684" s="77" t="s">
        <v>733</v>
      </c>
      <c r="P684" s="77" t="s">
        <v>2173</v>
      </c>
    </row>
    <row r="685" spans="1:16" ht="13.5" thickBot="1" x14ac:dyDescent="0.25">
      <c r="A685" s="32" t="str">
        <f t="shared" si="60"/>
        <v>OEJV 0074 </v>
      </c>
      <c r="B685" s="6" t="str">
        <f t="shared" si="61"/>
        <v>I</v>
      </c>
      <c r="C685" s="32">
        <f t="shared" si="62"/>
        <v>52851.446000000004</v>
      </c>
      <c r="D685" s="53" t="str">
        <f t="shared" si="63"/>
        <v>vis</v>
      </c>
      <c r="E685" s="74">
        <f>VLOOKUP(C685,Active!C$21:E$966,3,FALSE)</f>
        <v>-1629.0055124774603</v>
      </c>
      <c r="F685" s="6" t="s">
        <v>263</v>
      </c>
      <c r="G685" s="53" t="str">
        <f t="shared" si="64"/>
        <v>52851.446</v>
      </c>
      <c r="H685" s="32">
        <f t="shared" si="65"/>
        <v>-1629</v>
      </c>
      <c r="I685" s="75" t="s">
        <v>2177</v>
      </c>
      <c r="J685" s="76" t="s">
        <v>2178</v>
      </c>
      <c r="K685" s="75" t="s">
        <v>2179</v>
      </c>
      <c r="L685" s="75" t="s">
        <v>1864</v>
      </c>
      <c r="M685" s="76" t="s">
        <v>439</v>
      </c>
      <c r="N685" s="76"/>
      <c r="O685" s="77" t="s">
        <v>2180</v>
      </c>
      <c r="P685" s="78" t="s">
        <v>2068</v>
      </c>
    </row>
    <row r="686" spans="1:16" ht="13.5" thickBot="1" x14ac:dyDescent="0.25">
      <c r="A686" s="32" t="str">
        <f t="shared" si="60"/>
        <v> AOEB 11 </v>
      </c>
      <c r="B686" s="6" t="str">
        <f t="shared" si="61"/>
        <v>I</v>
      </c>
      <c r="C686" s="32">
        <f t="shared" si="62"/>
        <v>53239.786699999997</v>
      </c>
      <c r="D686" s="53" t="str">
        <f t="shared" si="63"/>
        <v>vis</v>
      </c>
      <c r="E686" s="74">
        <f>VLOOKUP(C686,Active!C$21:E$966,3,FALSE)</f>
        <v>-1277.9988625792594</v>
      </c>
      <c r="F686" s="6" t="s">
        <v>263</v>
      </c>
      <c r="G686" s="53" t="str">
        <f t="shared" si="64"/>
        <v>53239.7867</v>
      </c>
      <c r="H686" s="32">
        <f t="shared" si="65"/>
        <v>-1278</v>
      </c>
      <c r="I686" s="75" t="s">
        <v>2189</v>
      </c>
      <c r="J686" s="76" t="s">
        <v>2190</v>
      </c>
      <c r="K686" s="75" t="s">
        <v>2191</v>
      </c>
      <c r="L686" s="75" t="s">
        <v>2118</v>
      </c>
      <c r="M686" s="76" t="s">
        <v>1885</v>
      </c>
      <c r="N686" s="76" t="s">
        <v>2083</v>
      </c>
      <c r="O686" s="77" t="s">
        <v>1193</v>
      </c>
      <c r="P686" s="77" t="s">
        <v>2173</v>
      </c>
    </row>
    <row r="687" spans="1:16" ht="13.5" thickBot="1" x14ac:dyDescent="0.25">
      <c r="A687" s="32" t="str">
        <f t="shared" si="60"/>
        <v> AOEB 11 </v>
      </c>
      <c r="B687" s="6" t="str">
        <f t="shared" si="61"/>
        <v>I</v>
      </c>
      <c r="C687" s="32">
        <f t="shared" si="62"/>
        <v>53258.594100000002</v>
      </c>
      <c r="D687" s="53" t="str">
        <f t="shared" si="63"/>
        <v>vis</v>
      </c>
      <c r="E687" s="74">
        <f>VLOOKUP(C687,Active!C$21:E$966,3,FALSE)</f>
        <v>-1260.9995563842162</v>
      </c>
      <c r="F687" s="6" t="s">
        <v>263</v>
      </c>
      <c r="G687" s="53" t="str">
        <f t="shared" si="64"/>
        <v>53258.5941</v>
      </c>
      <c r="H687" s="32">
        <f t="shared" si="65"/>
        <v>-1261</v>
      </c>
      <c r="I687" s="75" t="s">
        <v>2192</v>
      </c>
      <c r="J687" s="76" t="s">
        <v>2193</v>
      </c>
      <c r="K687" s="75" t="s">
        <v>2194</v>
      </c>
      <c r="L687" s="75" t="s">
        <v>2195</v>
      </c>
      <c r="M687" s="76" t="s">
        <v>1885</v>
      </c>
      <c r="N687" s="76" t="s">
        <v>2083</v>
      </c>
      <c r="O687" s="77" t="s">
        <v>1193</v>
      </c>
      <c r="P687" s="77" t="s">
        <v>2173</v>
      </c>
    </row>
    <row r="688" spans="1:16" ht="13.5" thickBot="1" x14ac:dyDescent="0.25">
      <c r="A688" s="32" t="str">
        <f t="shared" si="60"/>
        <v> AOEB 11 </v>
      </c>
      <c r="B688" s="6" t="str">
        <f t="shared" si="61"/>
        <v>I</v>
      </c>
      <c r="C688" s="32">
        <f t="shared" si="62"/>
        <v>53259.697</v>
      </c>
      <c r="D688" s="53" t="str">
        <f t="shared" si="63"/>
        <v>vis</v>
      </c>
      <c r="E688" s="74">
        <f>VLOOKUP(C688,Active!C$21:E$966,3,FALSE)</f>
        <v>-1260.0026862797642</v>
      </c>
      <c r="F688" s="6" t="s">
        <v>263</v>
      </c>
      <c r="G688" s="53" t="str">
        <f t="shared" si="64"/>
        <v>53259.697</v>
      </c>
      <c r="H688" s="32">
        <f t="shared" si="65"/>
        <v>-1260</v>
      </c>
      <c r="I688" s="75" t="s">
        <v>2196</v>
      </c>
      <c r="J688" s="76" t="s">
        <v>2197</v>
      </c>
      <c r="K688" s="75" t="s">
        <v>2198</v>
      </c>
      <c r="L688" s="75" t="s">
        <v>427</v>
      </c>
      <c r="M688" s="76" t="s">
        <v>439</v>
      </c>
      <c r="N688" s="76"/>
      <c r="O688" s="77" t="s">
        <v>733</v>
      </c>
      <c r="P688" s="77" t="s">
        <v>2173</v>
      </c>
    </row>
    <row r="689" spans="1:16" ht="13.5" thickBot="1" x14ac:dyDescent="0.25">
      <c r="A689" s="32" t="str">
        <f t="shared" si="60"/>
        <v> AOEB 11 </v>
      </c>
      <c r="B689" s="6" t="str">
        <f t="shared" si="61"/>
        <v>I</v>
      </c>
      <c r="C689" s="32">
        <f t="shared" si="62"/>
        <v>53279.618000000002</v>
      </c>
      <c r="D689" s="53" t="str">
        <f t="shared" si="63"/>
        <v>vis</v>
      </c>
      <c r="E689" s="74">
        <f>VLOOKUP(C689,Active!C$21:E$966,3,FALSE)</f>
        <v>-1241.9968386500336</v>
      </c>
      <c r="F689" s="6" t="s">
        <v>263</v>
      </c>
      <c r="G689" s="53" t="str">
        <f t="shared" si="64"/>
        <v>53279.618</v>
      </c>
      <c r="H689" s="32">
        <f t="shared" si="65"/>
        <v>-1242</v>
      </c>
      <c r="I689" s="75" t="s">
        <v>2205</v>
      </c>
      <c r="J689" s="76" t="s">
        <v>2206</v>
      </c>
      <c r="K689" s="75" t="s">
        <v>2207</v>
      </c>
      <c r="L689" s="75" t="s">
        <v>516</v>
      </c>
      <c r="M689" s="76" t="s">
        <v>1885</v>
      </c>
      <c r="N689" s="76" t="s">
        <v>2083</v>
      </c>
      <c r="O689" s="77" t="s">
        <v>900</v>
      </c>
      <c r="P689" s="77" t="s">
        <v>2173</v>
      </c>
    </row>
    <row r="690" spans="1:16" ht="13.5" thickBot="1" x14ac:dyDescent="0.25">
      <c r="A690" s="32" t="str">
        <f t="shared" si="60"/>
        <v>VSB 43 </v>
      </c>
      <c r="B690" s="6" t="str">
        <f t="shared" si="61"/>
        <v>I</v>
      </c>
      <c r="C690" s="32">
        <f t="shared" si="62"/>
        <v>53313.909</v>
      </c>
      <c r="D690" s="53" t="str">
        <f t="shared" si="63"/>
        <v>vis</v>
      </c>
      <c r="E690" s="74">
        <f>VLOOKUP(C690,Active!C$21:E$966,3,FALSE)</f>
        <v>-1211.0024848991686</v>
      </c>
      <c r="F690" s="6" t="s">
        <v>263</v>
      </c>
      <c r="G690" s="53" t="str">
        <f t="shared" si="64"/>
        <v>53313.909</v>
      </c>
      <c r="H690" s="32">
        <f t="shared" si="65"/>
        <v>-1211</v>
      </c>
      <c r="I690" s="75" t="s">
        <v>2208</v>
      </c>
      <c r="J690" s="76" t="s">
        <v>2209</v>
      </c>
      <c r="K690" s="75" t="s">
        <v>2210</v>
      </c>
      <c r="L690" s="75" t="s">
        <v>427</v>
      </c>
      <c r="M690" s="76" t="s">
        <v>439</v>
      </c>
      <c r="N690" s="76"/>
      <c r="O690" s="77" t="s">
        <v>2122</v>
      </c>
      <c r="P690" s="78" t="s">
        <v>2211</v>
      </c>
    </row>
    <row r="691" spans="1:16" ht="13.5" thickBot="1" x14ac:dyDescent="0.25">
      <c r="A691" s="32" t="str">
        <f t="shared" si="60"/>
        <v> AOEB 11 </v>
      </c>
      <c r="B691" s="6" t="str">
        <f t="shared" si="61"/>
        <v>I</v>
      </c>
      <c r="C691" s="32">
        <f t="shared" si="62"/>
        <v>53561.737999999998</v>
      </c>
      <c r="D691" s="53" t="str">
        <f t="shared" si="63"/>
        <v>vis</v>
      </c>
      <c r="E691" s="74">
        <f>VLOOKUP(C691,Active!C$21:E$966,3,FALSE)</f>
        <v>-986.99911096071196</v>
      </c>
      <c r="F691" s="6" t="s">
        <v>263</v>
      </c>
      <c r="G691" s="53" t="str">
        <f t="shared" si="64"/>
        <v>53561.738</v>
      </c>
      <c r="H691" s="32">
        <f t="shared" si="65"/>
        <v>-987</v>
      </c>
      <c r="I691" s="75" t="s">
        <v>2239</v>
      </c>
      <c r="J691" s="76" t="s">
        <v>2240</v>
      </c>
      <c r="K691" s="75" t="s">
        <v>0</v>
      </c>
      <c r="L691" s="75" t="s">
        <v>479</v>
      </c>
      <c r="M691" s="76" t="s">
        <v>439</v>
      </c>
      <c r="N691" s="76"/>
      <c r="O691" s="77" t="s">
        <v>733</v>
      </c>
      <c r="P691" s="77" t="s">
        <v>2173</v>
      </c>
    </row>
    <row r="692" spans="1:16" ht="13.5" thickBot="1" x14ac:dyDescent="0.25">
      <c r="A692" s="32" t="str">
        <f t="shared" si="60"/>
        <v> AOEB 11 </v>
      </c>
      <c r="B692" s="6" t="str">
        <f t="shared" si="61"/>
        <v>I</v>
      </c>
      <c r="C692" s="32">
        <f t="shared" si="62"/>
        <v>53581.652099999999</v>
      </c>
      <c r="D692" s="53" t="str">
        <f t="shared" si="63"/>
        <v>vis</v>
      </c>
      <c r="E692" s="74">
        <f>VLOOKUP(C692,Active!C$21:E$966,3,FALSE)</f>
        <v>-968.99949998319016</v>
      </c>
      <c r="F692" s="6" t="s">
        <v>263</v>
      </c>
      <c r="G692" s="53" t="str">
        <f t="shared" si="64"/>
        <v>53581.6521</v>
      </c>
      <c r="H692" s="32">
        <f t="shared" si="65"/>
        <v>-969</v>
      </c>
      <c r="I692" s="75" t="s">
        <v>9</v>
      </c>
      <c r="J692" s="76" t="s">
        <v>10</v>
      </c>
      <c r="K692" s="75" t="s">
        <v>11</v>
      </c>
      <c r="L692" s="75" t="s">
        <v>2215</v>
      </c>
      <c r="M692" s="76" t="s">
        <v>1885</v>
      </c>
      <c r="N692" s="76" t="s">
        <v>2083</v>
      </c>
      <c r="O692" s="77" t="s">
        <v>1193</v>
      </c>
      <c r="P692" s="77" t="s">
        <v>2173</v>
      </c>
    </row>
    <row r="693" spans="1:16" ht="13.5" thickBot="1" x14ac:dyDescent="0.25">
      <c r="A693" s="32" t="str">
        <f t="shared" si="60"/>
        <v> AOEB 11 </v>
      </c>
      <c r="B693" s="6" t="str">
        <f t="shared" si="61"/>
        <v>I</v>
      </c>
      <c r="C693" s="32">
        <f t="shared" si="62"/>
        <v>53643.605000000003</v>
      </c>
      <c r="D693" s="53" t="str">
        <f t="shared" si="63"/>
        <v>vis</v>
      </c>
      <c r="E693" s="74">
        <f>VLOOKUP(C693,Active!C$21:E$966,3,FALSE)</f>
        <v>-913.00258830105133</v>
      </c>
      <c r="F693" s="6" t="s">
        <v>263</v>
      </c>
      <c r="G693" s="53" t="str">
        <f t="shared" si="64"/>
        <v>53643.605</v>
      </c>
      <c r="H693" s="32">
        <f t="shared" si="65"/>
        <v>-913</v>
      </c>
      <c r="I693" s="75" t="s">
        <v>12</v>
      </c>
      <c r="J693" s="76" t="s">
        <v>13</v>
      </c>
      <c r="K693" s="75" t="s">
        <v>14</v>
      </c>
      <c r="L693" s="75" t="s">
        <v>427</v>
      </c>
      <c r="M693" s="76" t="s">
        <v>439</v>
      </c>
      <c r="N693" s="76"/>
      <c r="O693" s="77" t="s">
        <v>1867</v>
      </c>
      <c r="P693" s="77" t="s">
        <v>2173</v>
      </c>
    </row>
    <row r="694" spans="1:16" ht="13.5" thickBot="1" x14ac:dyDescent="0.25">
      <c r="A694" s="32" t="str">
        <f t="shared" si="60"/>
        <v>VSB 44 </v>
      </c>
      <c r="B694" s="6" t="str">
        <f t="shared" si="61"/>
        <v>I</v>
      </c>
      <c r="C694" s="32">
        <f t="shared" si="62"/>
        <v>53667.944000000003</v>
      </c>
      <c r="D694" s="53" t="str">
        <f t="shared" si="63"/>
        <v>vis</v>
      </c>
      <c r="E694" s="74">
        <f>VLOOKUP(C694,Active!C$21:E$966,3,FALSE)</f>
        <v>-891.0034755326177</v>
      </c>
      <c r="F694" s="6" t="s">
        <v>263</v>
      </c>
      <c r="G694" s="53" t="str">
        <f t="shared" si="64"/>
        <v>53667.944</v>
      </c>
      <c r="H694" s="32">
        <f t="shared" si="65"/>
        <v>-891</v>
      </c>
      <c r="I694" s="75" t="s">
        <v>15</v>
      </c>
      <c r="J694" s="76" t="s">
        <v>16</v>
      </c>
      <c r="K694" s="75" t="s">
        <v>17</v>
      </c>
      <c r="L694" s="75" t="s">
        <v>1074</v>
      </c>
      <c r="M694" s="76" t="s">
        <v>439</v>
      </c>
      <c r="N694" s="76"/>
      <c r="O694" s="77" t="s">
        <v>2122</v>
      </c>
      <c r="P694" s="78" t="s">
        <v>18</v>
      </c>
    </row>
    <row r="695" spans="1:16" ht="13.5" thickBot="1" x14ac:dyDescent="0.25">
      <c r="A695" s="32" t="str">
        <f t="shared" si="60"/>
        <v> AOEB 12 </v>
      </c>
      <c r="B695" s="6" t="str">
        <f t="shared" si="61"/>
        <v>I</v>
      </c>
      <c r="C695" s="32">
        <f t="shared" si="62"/>
        <v>53987.686000000002</v>
      </c>
      <c r="D695" s="53" t="str">
        <f t="shared" si="63"/>
        <v>vis</v>
      </c>
      <c r="E695" s="74">
        <f>VLOOKUP(C695,Active!C$21:E$966,3,FALSE)</f>
        <v>-602.0006276422165</v>
      </c>
      <c r="F695" s="6" t="s">
        <v>263</v>
      </c>
      <c r="G695" s="53" t="str">
        <f t="shared" si="64"/>
        <v>53987.686</v>
      </c>
      <c r="H695" s="32">
        <f t="shared" si="65"/>
        <v>-602</v>
      </c>
      <c r="I695" s="75" t="s">
        <v>28</v>
      </c>
      <c r="J695" s="76" t="s">
        <v>29</v>
      </c>
      <c r="K695" s="75" t="s">
        <v>30</v>
      </c>
      <c r="L695" s="75" t="s">
        <v>564</v>
      </c>
      <c r="M695" s="76" t="s">
        <v>439</v>
      </c>
      <c r="N695" s="76"/>
      <c r="O695" s="77" t="s">
        <v>1867</v>
      </c>
      <c r="P695" s="77" t="s">
        <v>31</v>
      </c>
    </row>
    <row r="696" spans="1:16" ht="13.5" thickBot="1" x14ac:dyDescent="0.25">
      <c r="A696" s="32" t="str">
        <f t="shared" si="60"/>
        <v> AOEB 12 </v>
      </c>
      <c r="B696" s="6" t="str">
        <f t="shared" si="61"/>
        <v>I</v>
      </c>
      <c r="C696" s="32">
        <f t="shared" si="62"/>
        <v>54038.578999999998</v>
      </c>
      <c r="D696" s="53" t="str">
        <f t="shared" si="63"/>
        <v>vis</v>
      </c>
      <c r="E696" s="74">
        <f>VLOOKUP(C696,Active!C$21:E$966,3,FALSE)</f>
        <v>-556.00034636016653</v>
      </c>
      <c r="F696" s="6" t="s">
        <v>263</v>
      </c>
      <c r="G696" s="53" t="str">
        <f t="shared" si="64"/>
        <v>54038.579</v>
      </c>
      <c r="H696" s="32">
        <f t="shared" si="65"/>
        <v>-556</v>
      </c>
      <c r="I696" s="75" t="s">
        <v>32</v>
      </c>
      <c r="J696" s="76" t="s">
        <v>33</v>
      </c>
      <c r="K696" s="75" t="s">
        <v>34</v>
      </c>
      <c r="L696" s="75" t="s">
        <v>476</v>
      </c>
      <c r="M696" s="76" t="s">
        <v>439</v>
      </c>
      <c r="N696" s="76"/>
      <c r="O696" s="77" t="s">
        <v>1867</v>
      </c>
      <c r="P696" s="77" t="s">
        <v>31</v>
      </c>
    </row>
    <row r="697" spans="1:16" ht="13.5" thickBot="1" x14ac:dyDescent="0.25">
      <c r="A697" s="32" t="str">
        <f t="shared" si="60"/>
        <v> AOEB 12 </v>
      </c>
      <c r="B697" s="6" t="str">
        <f t="shared" si="61"/>
        <v>I</v>
      </c>
      <c r="C697" s="32">
        <f t="shared" si="62"/>
        <v>54248.788699999997</v>
      </c>
      <c r="D697" s="53" t="str">
        <f t="shared" si="63"/>
        <v>vis</v>
      </c>
      <c r="E697" s="74">
        <f>VLOOKUP(C697,Active!C$21:E$966,3,FALSE)</f>
        <v>-365.99965219366044</v>
      </c>
      <c r="F697" s="6" t="s">
        <v>263</v>
      </c>
      <c r="G697" s="53" t="str">
        <f t="shared" si="64"/>
        <v>54248.7887</v>
      </c>
      <c r="H697" s="32">
        <f t="shared" si="65"/>
        <v>-366</v>
      </c>
      <c r="I697" s="75" t="s">
        <v>35</v>
      </c>
      <c r="J697" s="76" t="s">
        <v>36</v>
      </c>
      <c r="K697" s="75" t="s">
        <v>37</v>
      </c>
      <c r="L697" s="75" t="s">
        <v>2202</v>
      </c>
      <c r="M697" s="76" t="s">
        <v>1885</v>
      </c>
      <c r="N697" s="76" t="s">
        <v>2083</v>
      </c>
      <c r="O697" s="77" t="s">
        <v>1193</v>
      </c>
      <c r="P697" s="77" t="s">
        <v>31</v>
      </c>
    </row>
    <row r="698" spans="1:16" ht="13.5" thickBot="1" x14ac:dyDescent="0.25">
      <c r="A698" s="32" t="str">
        <f t="shared" si="60"/>
        <v> AOEB 12 </v>
      </c>
      <c r="B698" s="6" t="str">
        <f t="shared" si="61"/>
        <v>I</v>
      </c>
      <c r="C698" s="32">
        <f t="shared" si="62"/>
        <v>54269.810599999997</v>
      </c>
      <c r="D698" s="53" t="str">
        <f t="shared" si="63"/>
        <v>vis</v>
      </c>
      <c r="E698" s="74">
        <f>VLOOKUP(C698,Active!C$21:E$966,3,FALSE)</f>
        <v>-346.99874218475583</v>
      </c>
      <c r="F698" s="6" t="s">
        <v>263</v>
      </c>
      <c r="G698" s="53" t="str">
        <f t="shared" si="64"/>
        <v>54269.8106</v>
      </c>
      <c r="H698" s="32">
        <f t="shared" si="65"/>
        <v>-347</v>
      </c>
      <c r="I698" s="75" t="s">
        <v>38</v>
      </c>
      <c r="J698" s="76" t="s">
        <v>39</v>
      </c>
      <c r="K698" s="75" t="s">
        <v>40</v>
      </c>
      <c r="L698" s="75" t="s">
        <v>2082</v>
      </c>
      <c r="M698" s="76" t="s">
        <v>1885</v>
      </c>
      <c r="N698" s="76" t="s">
        <v>2083</v>
      </c>
      <c r="O698" s="77" t="s">
        <v>41</v>
      </c>
      <c r="P698" s="77" t="s">
        <v>31</v>
      </c>
    </row>
    <row r="699" spans="1:16" ht="13.5" thickBot="1" x14ac:dyDescent="0.25">
      <c r="A699" s="32" t="str">
        <f t="shared" si="60"/>
        <v> AOEB 12 </v>
      </c>
      <c r="B699" s="6" t="str">
        <f t="shared" si="61"/>
        <v>I</v>
      </c>
      <c r="C699" s="32">
        <f t="shared" si="62"/>
        <v>54289.726999999999</v>
      </c>
      <c r="D699" s="53" t="str">
        <f t="shared" si="63"/>
        <v>vis</v>
      </c>
      <c r="E699" s="74">
        <f>VLOOKUP(C699,Active!C$21:E$966,3,FALSE)</f>
        <v>-328.99705232316444</v>
      </c>
      <c r="F699" s="6" t="s">
        <v>263</v>
      </c>
      <c r="G699" s="53" t="str">
        <f t="shared" si="64"/>
        <v>54289.727</v>
      </c>
      <c r="H699" s="32">
        <f t="shared" si="65"/>
        <v>-329</v>
      </c>
      <c r="I699" s="75" t="s">
        <v>42</v>
      </c>
      <c r="J699" s="76" t="s">
        <v>43</v>
      </c>
      <c r="K699" s="75" t="s">
        <v>44</v>
      </c>
      <c r="L699" s="75" t="s">
        <v>516</v>
      </c>
      <c r="M699" s="76" t="s">
        <v>439</v>
      </c>
      <c r="N699" s="76"/>
      <c r="O699" s="77" t="s">
        <v>1867</v>
      </c>
      <c r="P699" s="77" t="s">
        <v>31</v>
      </c>
    </row>
    <row r="700" spans="1:16" ht="13.5" thickBot="1" x14ac:dyDescent="0.25">
      <c r="A700" s="32" t="str">
        <f t="shared" si="60"/>
        <v>BAVM 193 </v>
      </c>
      <c r="B700" s="6" t="str">
        <f t="shared" si="61"/>
        <v>I</v>
      </c>
      <c r="C700" s="32">
        <f t="shared" si="62"/>
        <v>54380.446499999998</v>
      </c>
      <c r="D700" s="53" t="str">
        <f t="shared" si="63"/>
        <v>vis</v>
      </c>
      <c r="E700" s="74">
        <f>VLOOKUP(C700,Active!C$21:E$966,3,FALSE)</f>
        <v>-246.9990856525576</v>
      </c>
      <c r="F700" s="6" t="s">
        <v>263</v>
      </c>
      <c r="G700" s="53" t="str">
        <f t="shared" si="64"/>
        <v>54380.4465</v>
      </c>
      <c r="H700" s="32">
        <f t="shared" si="65"/>
        <v>-247</v>
      </c>
      <c r="I700" s="75" t="s">
        <v>48</v>
      </c>
      <c r="J700" s="76" t="s">
        <v>49</v>
      </c>
      <c r="K700" s="75" t="s">
        <v>50</v>
      </c>
      <c r="L700" s="75" t="s">
        <v>7</v>
      </c>
      <c r="M700" s="76" t="s">
        <v>1885</v>
      </c>
      <c r="N700" s="76" t="s">
        <v>263</v>
      </c>
      <c r="O700" s="77" t="s">
        <v>51</v>
      </c>
      <c r="P700" s="78" t="s">
        <v>52</v>
      </c>
    </row>
    <row r="701" spans="1:16" ht="13.5" thickBot="1" x14ac:dyDescent="0.25">
      <c r="A701" s="32" t="str">
        <f t="shared" si="60"/>
        <v>BAVM 193 </v>
      </c>
      <c r="B701" s="6" t="str">
        <f t="shared" si="61"/>
        <v>I</v>
      </c>
      <c r="C701" s="32">
        <f t="shared" si="62"/>
        <v>54389.297200000001</v>
      </c>
      <c r="D701" s="53" t="str">
        <f t="shared" si="63"/>
        <v>vis</v>
      </c>
      <c r="E701" s="74">
        <f>VLOOKUP(C701,Active!C$21:E$966,3,FALSE)</f>
        <v>-238.99926859435328</v>
      </c>
      <c r="F701" s="6" t="s">
        <v>263</v>
      </c>
      <c r="G701" s="53" t="str">
        <f t="shared" si="64"/>
        <v>54389.2972</v>
      </c>
      <c r="H701" s="32">
        <f t="shared" si="65"/>
        <v>-239</v>
      </c>
      <c r="I701" s="75" t="s">
        <v>53</v>
      </c>
      <c r="J701" s="76" t="s">
        <v>54</v>
      </c>
      <c r="K701" s="75" t="s">
        <v>55</v>
      </c>
      <c r="L701" s="75" t="s">
        <v>1944</v>
      </c>
      <c r="M701" s="76" t="s">
        <v>1885</v>
      </c>
      <c r="N701" s="76" t="s">
        <v>263</v>
      </c>
      <c r="O701" s="77" t="s">
        <v>51</v>
      </c>
      <c r="P701" s="78" t="s">
        <v>52</v>
      </c>
    </row>
    <row r="702" spans="1:16" ht="13.5" thickBot="1" x14ac:dyDescent="0.25">
      <c r="A702" s="32" t="str">
        <f t="shared" si="60"/>
        <v>VSB 46 </v>
      </c>
      <c r="B702" s="6" t="str">
        <f t="shared" si="61"/>
        <v>I</v>
      </c>
      <c r="C702" s="32">
        <f t="shared" si="62"/>
        <v>54395.934000000001</v>
      </c>
      <c r="D702" s="53" t="str">
        <f t="shared" si="63"/>
        <v>vis</v>
      </c>
      <c r="E702" s="74">
        <f>VLOOKUP(C702,Active!C$21:E$966,3,FALSE)</f>
        <v>-233.00051303243433</v>
      </c>
      <c r="F702" s="6" t="s">
        <v>263</v>
      </c>
      <c r="G702" s="53" t="str">
        <f t="shared" si="64"/>
        <v>54395.934</v>
      </c>
      <c r="H702" s="32">
        <f t="shared" si="65"/>
        <v>-233</v>
      </c>
      <c r="I702" s="75" t="s">
        <v>56</v>
      </c>
      <c r="J702" s="76" t="s">
        <v>57</v>
      </c>
      <c r="K702" s="75" t="s">
        <v>58</v>
      </c>
      <c r="L702" s="75" t="s">
        <v>564</v>
      </c>
      <c r="M702" s="76" t="s">
        <v>439</v>
      </c>
      <c r="N702" s="76"/>
      <c r="O702" s="77" t="s">
        <v>59</v>
      </c>
      <c r="P702" s="78" t="s">
        <v>60</v>
      </c>
    </row>
    <row r="703" spans="1:16" ht="13.5" thickBot="1" x14ac:dyDescent="0.25">
      <c r="A703" s="32" t="str">
        <f t="shared" si="60"/>
        <v> JAAVSO 41;122 </v>
      </c>
      <c r="B703" s="6" t="str">
        <f t="shared" si="61"/>
        <v>I</v>
      </c>
      <c r="C703" s="32">
        <f t="shared" si="62"/>
        <v>55848.590100000001</v>
      </c>
      <c r="D703" s="53" t="str">
        <f t="shared" si="63"/>
        <v>vis</v>
      </c>
      <c r="E703" s="74">
        <f>VLOOKUP(C703,Active!C$21:E$966,3,FALSE)</f>
        <v>1080.0010629424628</v>
      </c>
      <c r="F703" s="6" t="s">
        <v>263</v>
      </c>
      <c r="G703" s="53" t="str">
        <f t="shared" si="64"/>
        <v>55848.5901</v>
      </c>
      <c r="H703" s="32">
        <f t="shared" si="65"/>
        <v>1080</v>
      </c>
      <c r="I703" s="75" t="s">
        <v>91</v>
      </c>
      <c r="J703" s="76" t="s">
        <v>92</v>
      </c>
      <c r="K703" s="75" t="s">
        <v>93</v>
      </c>
      <c r="L703" s="75" t="s">
        <v>2096</v>
      </c>
      <c r="M703" s="76" t="s">
        <v>1885</v>
      </c>
      <c r="N703" s="76" t="s">
        <v>263</v>
      </c>
      <c r="O703" s="77" t="s">
        <v>94</v>
      </c>
      <c r="P703" s="77" t="s">
        <v>95</v>
      </c>
    </row>
    <row r="704" spans="1:16" ht="13.5" thickBot="1" x14ac:dyDescent="0.25">
      <c r="A704" s="32" t="str">
        <f t="shared" si="60"/>
        <v> JAAVSO 41;122 </v>
      </c>
      <c r="B704" s="6" t="str">
        <f t="shared" si="61"/>
        <v>I</v>
      </c>
      <c r="C704" s="32">
        <f t="shared" si="62"/>
        <v>56181.6057</v>
      </c>
      <c r="D704" s="53" t="str">
        <f t="shared" si="63"/>
        <v>vis</v>
      </c>
      <c r="E704" s="74">
        <f>VLOOKUP(C704,Active!C$21:E$966,3,FALSE)</f>
        <v>1381.001421956702</v>
      </c>
      <c r="F704" s="6" t="s">
        <v>263</v>
      </c>
      <c r="G704" s="53" t="str">
        <f t="shared" si="64"/>
        <v>56181.6057</v>
      </c>
      <c r="H704" s="32">
        <f t="shared" si="65"/>
        <v>1381</v>
      </c>
      <c r="I704" s="75" t="s">
        <v>112</v>
      </c>
      <c r="J704" s="76" t="s">
        <v>113</v>
      </c>
      <c r="K704" s="75" t="s">
        <v>114</v>
      </c>
      <c r="L704" s="75" t="s">
        <v>115</v>
      </c>
      <c r="M704" s="76" t="s">
        <v>1885</v>
      </c>
      <c r="N704" s="76" t="s">
        <v>263</v>
      </c>
      <c r="O704" s="77" t="s">
        <v>1193</v>
      </c>
      <c r="P704" s="77" t="s">
        <v>95</v>
      </c>
    </row>
    <row r="705" spans="1:16" ht="13.5" thickBot="1" x14ac:dyDescent="0.25">
      <c r="A705" s="32" t="str">
        <f t="shared" si="60"/>
        <v> JAAVSO 43-1 </v>
      </c>
      <c r="B705" s="6" t="str">
        <f t="shared" si="61"/>
        <v>I</v>
      </c>
      <c r="C705" s="32">
        <f t="shared" si="62"/>
        <v>56848.741300000002</v>
      </c>
      <c r="D705" s="53" t="str">
        <f t="shared" si="63"/>
        <v>vis</v>
      </c>
      <c r="E705" s="74">
        <f>VLOOKUP(C705,Active!C$21:E$966,3,FALSE)</f>
        <v>1984.000365883596</v>
      </c>
      <c r="F705" s="6" t="s">
        <v>263</v>
      </c>
      <c r="G705" s="53" t="str">
        <f t="shared" si="64"/>
        <v>56848.7413</v>
      </c>
      <c r="H705" s="32">
        <f t="shared" si="65"/>
        <v>1984</v>
      </c>
      <c r="I705" s="75" t="s">
        <v>133</v>
      </c>
      <c r="J705" s="76" t="s">
        <v>134</v>
      </c>
      <c r="K705" s="75" t="s">
        <v>135</v>
      </c>
      <c r="L705" s="75" t="s">
        <v>2202</v>
      </c>
      <c r="M705" s="76" t="s">
        <v>1885</v>
      </c>
      <c r="N705" s="76" t="s">
        <v>263</v>
      </c>
      <c r="O705" s="77" t="s">
        <v>2100</v>
      </c>
      <c r="P705" s="77" t="s">
        <v>136</v>
      </c>
    </row>
    <row r="706" spans="1:16" ht="26.25" thickBot="1" x14ac:dyDescent="0.25">
      <c r="A706" s="32" t="str">
        <f t="shared" si="60"/>
        <v>BAVM 241 (=IBVS 6157) </v>
      </c>
      <c r="B706" s="6" t="str">
        <f t="shared" si="61"/>
        <v>I</v>
      </c>
      <c r="C706" s="32">
        <f t="shared" si="62"/>
        <v>57199.457600000002</v>
      </c>
      <c r="D706" s="53" t="str">
        <f t="shared" si="63"/>
        <v>vis</v>
      </c>
      <c r="E706" s="74">
        <f>VLOOKUP(C706,Active!C$21:E$966,3,FALSE)</f>
        <v>2300.9997263103928</v>
      </c>
      <c r="F706" s="6" t="s">
        <v>263</v>
      </c>
      <c r="G706" s="53" t="str">
        <f t="shared" si="64"/>
        <v>57199.4576</v>
      </c>
      <c r="H706" s="32">
        <f t="shared" si="65"/>
        <v>2301</v>
      </c>
      <c r="I706" s="75" t="s">
        <v>153</v>
      </c>
      <c r="J706" s="76" t="s">
        <v>154</v>
      </c>
      <c r="K706" s="75" t="s">
        <v>155</v>
      </c>
      <c r="L706" s="75" t="s">
        <v>156</v>
      </c>
      <c r="M706" s="76" t="s">
        <v>1885</v>
      </c>
      <c r="N706" s="76" t="s">
        <v>1967</v>
      </c>
      <c r="O706" s="77" t="s">
        <v>85</v>
      </c>
      <c r="P706" s="78" t="s">
        <v>157</v>
      </c>
    </row>
    <row r="707" spans="1:16" x14ac:dyDescent="0.2">
      <c r="B707" s="6"/>
      <c r="F707" s="6"/>
    </row>
    <row r="708" spans="1:16" x14ac:dyDescent="0.2">
      <c r="B708" s="6"/>
      <c r="F708" s="6"/>
    </row>
    <row r="709" spans="1:16" x14ac:dyDescent="0.2">
      <c r="B709" s="6"/>
      <c r="F709" s="6"/>
    </row>
    <row r="710" spans="1:16" x14ac:dyDescent="0.2">
      <c r="B710" s="6"/>
      <c r="F710" s="6"/>
    </row>
    <row r="711" spans="1:16" x14ac:dyDescent="0.2">
      <c r="B711" s="6"/>
      <c r="F711" s="6"/>
    </row>
    <row r="712" spans="1:16" x14ac:dyDescent="0.2">
      <c r="B712" s="6"/>
      <c r="F712" s="6"/>
    </row>
    <row r="713" spans="1:16" x14ac:dyDescent="0.2">
      <c r="B713" s="6"/>
      <c r="F713" s="6"/>
    </row>
    <row r="714" spans="1:16" x14ac:dyDescent="0.2">
      <c r="B714" s="6"/>
      <c r="F714" s="6"/>
    </row>
    <row r="715" spans="1:16" x14ac:dyDescent="0.2">
      <c r="B715" s="6"/>
      <c r="F715" s="6"/>
    </row>
    <row r="716" spans="1:16" x14ac:dyDescent="0.2">
      <c r="B716" s="6"/>
      <c r="F716" s="6"/>
    </row>
    <row r="717" spans="1:16" x14ac:dyDescent="0.2">
      <c r="B717" s="6"/>
      <c r="F717" s="6"/>
    </row>
    <row r="718" spans="1:16" x14ac:dyDescent="0.2">
      <c r="B718" s="6"/>
      <c r="F718" s="6"/>
    </row>
    <row r="719" spans="1:16" x14ac:dyDescent="0.2">
      <c r="B719" s="6"/>
      <c r="F719" s="6"/>
    </row>
    <row r="720" spans="1:1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9" type="noConversion"/>
  <hyperlinks>
    <hyperlink ref="A3" r:id="rId1" xr:uid="{00000000-0004-0000-0100-000000000000}"/>
    <hyperlink ref="P499" r:id="rId2" display="http://www.bav-astro.de/sfs/BAVM_link.php?BAVMnr=8" xr:uid="{00000000-0004-0000-0100-000001000000}"/>
    <hyperlink ref="P501" r:id="rId3" display="http://www.bav-astro.de/sfs/BAVM_link.php?BAVMnr=8" xr:uid="{00000000-0004-0000-0100-000002000000}"/>
    <hyperlink ref="P503" r:id="rId4" display="http://www.bav-astro.de/sfs/BAVM_link.php?BAVMnr=8" xr:uid="{00000000-0004-0000-0100-000003000000}"/>
    <hyperlink ref="P504" r:id="rId5" display="http://www.bav-astro.de/sfs/BAVM_link.php?BAVMnr=8" xr:uid="{00000000-0004-0000-0100-000004000000}"/>
    <hyperlink ref="P506" r:id="rId6" display="http://www.bav-astro.de/sfs/BAVM_link.php?BAVMnr=8" xr:uid="{00000000-0004-0000-0100-000005000000}"/>
    <hyperlink ref="P507" r:id="rId7" display="http://www.bav-astro.de/sfs/BAVM_link.php?BAVMnr=8" xr:uid="{00000000-0004-0000-0100-000006000000}"/>
    <hyperlink ref="P508" r:id="rId8" display="http://www.bav-astro.de/sfs/BAVM_link.php?BAVMnr=8" xr:uid="{00000000-0004-0000-0100-000007000000}"/>
    <hyperlink ref="P509" r:id="rId9" display="http://www.bav-astro.de/sfs/BAVM_link.php?BAVMnr=8" xr:uid="{00000000-0004-0000-0100-000008000000}"/>
    <hyperlink ref="P510" r:id="rId10" display="http://www.bav-astro.de/sfs/BAVM_link.php?BAVMnr=10" xr:uid="{00000000-0004-0000-0100-000009000000}"/>
    <hyperlink ref="P511" r:id="rId11" display="http://www.bav-astro.de/sfs/BAVM_link.php?BAVMnr=10" xr:uid="{00000000-0004-0000-0100-00000A000000}"/>
    <hyperlink ref="P513" r:id="rId12" display="http://www.bav-astro.de/sfs/BAVM_link.php?BAVMnr=10" xr:uid="{00000000-0004-0000-0100-00000B000000}"/>
    <hyperlink ref="P514" r:id="rId13" display="http://www.bav-astro.de/sfs/BAVM_link.php?BAVMnr=10" xr:uid="{00000000-0004-0000-0100-00000C000000}"/>
    <hyperlink ref="P516" r:id="rId14" display="http://www.bav-astro.de/sfs/BAVM_link.php?BAVMnr=10" xr:uid="{00000000-0004-0000-0100-00000D000000}"/>
    <hyperlink ref="P520" r:id="rId15" display="http://www.bav-astro.de/sfs/BAVM_link.php?BAVMnr=10" xr:uid="{00000000-0004-0000-0100-00000E000000}"/>
    <hyperlink ref="P523" r:id="rId16" display="http://www.bav-astro.de/sfs/BAVM_link.php?BAVMnr=12" xr:uid="{00000000-0004-0000-0100-00000F000000}"/>
    <hyperlink ref="P524" r:id="rId17" display="http://www.bav-astro.de/sfs/BAVM_link.php?BAVMnr=12" xr:uid="{00000000-0004-0000-0100-000010000000}"/>
    <hyperlink ref="P525" r:id="rId18" display="http://www.bav-astro.de/sfs/BAVM_link.php?BAVMnr=12" xr:uid="{00000000-0004-0000-0100-000011000000}"/>
    <hyperlink ref="P526" r:id="rId19" display="http://www.bav-astro.de/sfs/BAVM_link.php?BAVMnr=12" xr:uid="{00000000-0004-0000-0100-000012000000}"/>
    <hyperlink ref="P527" r:id="rId20" display="http://www.bav-astro.de/sfs/BAVM_link.php?BAVMnr=12" xr:uid="{00000000-0004-0000-0100-000013000000}"/>
    <hyperlink ref="P528" r:id="rId21" display="http://www.bav-astro.de/sfs/BAVM_link.php?BAVMnr=12" xr:uid="{00000000-0004-0000-0100-000014000000}"/>
    <hyperlink ref="P529" r:id="rId22" display="http://www.bav-astro.de/sfs/BAVM_link.php?BAVMnr=12" xr:uid="{00000000-0004-0000-0100-000015000000}"/>
    <hyperlink ref="P530" r:id="rId23" display="http://www.bav-astro.de/sfs/BAVM_link.php?BAVMnr=12" xr:uid="{00000000-0004-0000-0100-000016000000}"/>
    <hyperlink ref="P531" r:id="rId24" display="http://www.bav-astro.de/sfs/BAVM_link.php?BAVMnr=12" xr:uid="{00000000-0004-0000-0100-000017000000}"/>
    <hyperlink ref="P534" r:id="rId25" display="http://www.bav-astro.de/sfs/BAVM_link.php?BAVMnr=12" xr:uid="{00000000-0004-0000-0100-000018000000}"/>
    <hyperlink ref="P538" r:id="rId26" display="http://www.bav-astro.de/sfs/BAVM_link.php?BAVMnr=12" xr:uid="{00000000-0004-0000-0100-000019000000}"/>
    <hyperlink ref="P541" r:id="rId27" display="http://www.bav-astro.de/sfs/BAVM_link.php?BAVMnr=12" xr:uid="{00000000-0004-0000-0100-00001A000000}"/>
    <hyperlink ref="P542" r:id="rId28" display="http://www.bav-astro.de/sfs/BAVM_link.php?BAVMnr=12" xr:uid="{00000000-0004-0000-0100-00001B000000}"/>
    <hyperlink ref="P547" r:id="rId29" display="http://www.bav-astro.de/sfs/BAVM_link.php?BAVMnr=13" xr:uid="{00000000-0004-0000-0100-00001C000000}"/>
    <hyperlink ref="P551" r:id="rId30" display="http://www.bav-astro.de/sfs/BAVM_link.php?BAVMnr=13" xr:uid="{00000000-0004-0000-0100-00001D000000}"/>
    <hyperlink ref="P557" r:id="rId31" display="http://www.bav-astro.de/sfs/BAVM_link.php?BAVMnr=15" xr:uid="{00000000-0004-0000-0100-00001E000000}"/>
    <hyperlink ref="P558" r:id="rId32" display="http://www.bav-astro.de/sfs/BAVM_link.php?BAVMnr=15" xr:uid="{00000000-0004-0000-0100-00001F000000}"/>
    <hyperlink ref="P559" r:id="rId33" display="http://www.bav-astro.de/sfs/BAVM_link.php?BAVMnr=15" xr:uid="{00000000-0004-0000-0100-000020000000}"/>
    <hyperlink ref="P566" r:id="rId34" display="http://www.bav-astro.de/sfs/BAVM_link.php?BAVMnr=15" xr:uid="{00000000-0004-0000-0100-000021000000}"/>
    <hyperlink ref="P567" r:id="rId35" display="http://www.bav-astro.de/sfs/BAVM_link.php?BAVMnr=15" xr:uid="{00000000-0004-0000-0100-000022000000}"/>
    <hyperlink ref="P568" r:id="rId36" display="http://www.bav-astro.de/sfs/BAVM_link.php?BAVMnr=15" xr:uid="{00000000-0004-0000-0100-000023000000}"/>
    <hyperlink ref="P569" r:id="rId37" display="http://www.bav-astro.de/sfs/BAVM_link.php?BAVMnr=15" xr:uid="{00000000-0004-0000-0100-000024000000}"/>
    <hyperlink ref="P576" r:id="rId38" display="http://www.bav-astro.de/sfs/BAVM_link.php?BAVMnr=18" xr:uid="{00000000-0004-0000-0100-000025000000}"/>
    <hyperlink ref="P578" r:id="rId39" display="http://www.bav-astro.de/sfs/BAVM_link.php?BAVMnr=18" xr:uid="{00000000-0004-0000-0100-000026000000}"/>
    <hyperlink ref="P14" r:id="rId40" display="http://www.konkoly.hu/cgi-bin/IBVS?111" xr:uid="{00000000-0004-0000-0100-000027000000}"/>
    <hyperlink ref="P15" r:id="rId41" display="http://www.konkoly.hu/cgi-bin/IBVS?114" xr:uid="{00000000-0004-0000-0100-000028000000}"/>
    <hyperlink ref="P16" r:id="rId42" display="http://www.konkoly.hu/cgi-bin/IBVS?119" xr:uid="{00000000-0004-0000-0100-000029000000}"/>
    <hyperlink ref="P17" r:id="rId43" display="http://www.konkoly.hu/cgi-bin/IBVS?119" xr:uid="{00000000-0004-0000-0100-00002A000000}"/>
    <hyperlink ref="P583" r:id="rId44" display="http://www.bav-astro.de/sfs/BAVM_link.php?BAVMnr=18" xr:uid="{00000000-0004-0000-0100-00002B000000}"/>
    <hyperlink ref="P18" r:id="rId45" display="http://www.konkoly.hu/cgi-bin/IBVS?119" xr:uid="{00000000-0004-0000-0100-00002C000000}"/>
    <hyperlink ref="P584" r:id="rId46" display="http://www.bav-astro.de/sfs/BAVM_link.php?BAVMnr=18" xr:uid="{00000000-0004-0000-0100-00002D000000}"/>
    <hyperlink ref="P585" r:id="rId47" display="http://www.bav-astro.de/sfs/BAVM_link.php?BAVMnr=18" xr:uid="{00000000-0004-0000-0100-00002E000000}"/>
    <hyperlink ref="P586" r:id="rId48" display="http://www.bav-astro.de/sfs/BAVM_link.php?BAVMnr=18" xr:uid="{00000000-0004-0000-0100-00002F000000}"/>
    <hyperlink ref="P19" r:id="rId49" display="http://www.konkoly.hu/cgi-bin/IBVS?119" xr:uid="{00000000-0004-0000-0100-000030000000}"/>
    <hyperlink ref="P21" r:id="rId50" display="http://www.konkoly.hu/cgi-bin/IBVS?154" xr:uid="{00000000-0004-0000-0100-000031000000}"/>
    <hyperlink ref="P24" r:id="rId51" display="http://www.konkoly.hu/cgi-bin/IBVS?180" xr:uid="{00000000-0004-0000-0100-000032000000}"/>
    <hyperlink ref="P25" r:id="rId52" display="http://www.konkoly.hu/cgi-bin/IBVS?180" xr:uid="{00000000-0004-0000-0100-000033000000}"/>
    <hyperlink ref="P28" r:id="rId53" display="http://www.bav-astro.de/sfs/BAVM_link.php?BAVMnr=23" xr:uid="{00000000-0004-0000-0100-000034000000}"/>
    <hyperlink ref="P30" r:id="rId54" display="http://www.konkoly.hu/cgi-bin/IBVS?247" xr:uid="{00000000-0004-0000-0100-000035000000}"/>
    <hyperlink ref="P31" r:id="rId55" display="http://www.konkoly.hu/cgi-bin/IBVS?247" xr:uid="{00000000-0004-0000-0100-000036000000}"/>
    <hyperlink ref="P32" r:id="rId56" display="http://www.konkoly.hu/cgi-bin/IBVS?247" xr:uid="{00000000-0004-0000-0100-000037000000}"/>
    <hyperlink ref="P34" r:id="rId57" display="http://www.konkoly.hu/cgi-bin/IBVS?795" xr:uid="{00000000-0004-0000-0100-000038000000}"/>
    <hyperlink ref="P35" r:id="rId58" display="http://www.konkoly.hu/cgi-bin/IBVS?247" xr:uid="{00000000-0004-0000-0100-000039000000}"/>
    <hyperlink ref="P36" r:id="rId59" display="http://www.konkoly.hu/cgi-bin/IBVS?247" xr:uid="{00000000-0004-0000-0100-00003A000000}"/>
    <hyperlink ref="P37" r:id="rId60" display="http://www.konkoly.hu/cgi-bin/IBVS?247" xr:uid="{00000000-0004-0000-0100-00003B000000}"/>
    <hyperlink ref="P38" r:id="rId61" display="http://www.konkoly.hu/cgi-bin/IBVS?247" xr:uid="{00000000-0004-0000-0100-00003C000000}"/>
    <hyperlink ref="P589" r:id="rId62" display="http://www.bav-astro.de/sfs/BAVM_link.php?BAVMnr=23" xr:uid="{00000000-0004-0000-0100-00003D000000}"/>
    <hyperlink ref="P590" r:id="rId63" display="http://www.bav-astro.de/sfs/BAVM_link.php?BAVMnr=23" xr:uid="{00000000-0004-0000-0100-00003E000000}"/>
    <hyperlink ref="P39" r:id="rId64" display="http://www.konkoly.hu/cgi-bin/IBVS?795" xr:uid="{00000000-0004-0000-0100-00003F000000}"/>
    <hyperlink ref="P41" r:id="rId65" display="http://www.konkoly.hu/cgi-bin/IBVS?456" xr:uid="{00000000-0004-0000-0100-000040000000}"/>
    <hyperlink ref="P43" r:id="rId66" display="http://www.konkoly.hu/cgi-bin/IBVS?456" xr:uid="{00000000-0004-0000-0100-000041000000}"/>
    <hyperlink ref="P593" r:id="rId67" display="http://www.bav-astro.de/sfs/BAVM_link.php?BAVMnr=25" xr:uid="{00000000-0004-0000-0100-000042000000}"/>
    <hyperlink ref="P44" r:id="rId68" display="http://www.konkoly.hu/cgi-bin/IBVS?795" xr:uid="{00000000-0004-0000-0100-000043000000}"/>
    <hyperlink ref="P45" r:id="rId69" display="http://www.konkoly.hu/cgi-bin/IBVS?795" xr:uid="{00000000-0004-0000-0100-000044000000}"/>
    <hyperlink ref="P46" r:id="rId70" display="http://www.konkoly.hu/cgi-bin/IBVS?795" xr:uid="{00000000-0004-0000-0100-000045000000}"/>
    <hyperlink ref="P47" r:id="rId71" display="http://www.konkoly.hu/cgi-bin/IBVS?795" xr:uid="{00000000-0004-0000-0100-000046000000}"/>
    <hyperlink ref="P48" r:id="rId72" display="http://www.konkoly.hu/cgi-bin/IBVS?795" xr:uid="{00000000-0004-0000-0100-000047000000}"/>
    <hyperlink ref="P594" r:id="rId73" display="http://www.bav-astro.de/sfs/BAVM_link.php?BAVMnr=26" xr:uid="{00000000-0004-0000-0100-000048000000}"/>
    <hyperlink ref="P596" r:id="rId74" display="http://www.bav-astro.de/sfs/BAVM_link.php?BAVMnr=25" xr:uid="{00000000-0004-0000-0100-000049000000}"/>
    <hyperlink ref="P602" r:id="rId75" display="http://www.bav-astro.de/sfs/BAVM_link.php?BAVMnr=25" xr:uid="{00000000-0004-0000-0100-00004A000000}"/>
    <hyperlink ref="P77" r:id="rId76" display="http://www.konkoly.hu/cgi-bin/IBVS?647" xr:uid="{00000000-0004-0000-0100-00004B000000}"/>
    <hyperlink ref="P603" r:id="rId77" display="http://www.bav-astro.de/sfs/BAVM_link.php?BAVMnr=25" xr:uid="{00000000-0004-0000-0100-00004C000000}"/>
    <hyperlink ref="P604" r:id="rId78" display="http://www.bav-astro.de/sfs/BAVM_link.php?BAVMnr=25" xr:uid="{00000000-0004-0000-0100-00004D000000}"/>
    <hyperlink ref="P84" r:id="rId79" display="http://www.konkoly.hu/cgi-bin/IBVS?647" xr:uid="{00000000-0004-0000-0100-00004E000000}"/>
    <hyperlink ref="P606" r:id="rId80" display="http://www.bav-astro.de/sfs/BAVM_link.php?BAVMnr=25" xr:uid="{00000000-0004-0000-0100-00004F000000}"/>
    <hyperlink ref="P607" r:id="rId81" display="http://www.bav-astro.de/sfs/BAVM_link.php?BAVMnr=25" xr:uid="{00000000-0004-0000-0100-000050000000}"/>
    <hyperlink ref="P101" r:id="rId82" display="http://www.konkoly.hu/cgi-bin/IBVS?740" xr:uid="{00000000-0004-0000-0100-000051000000}"/>
    <hyperlink ref="P102" r:id="rId83" display="http://www.konkoly.hu/cgi-bin/IBVS?740" xr:uid="{00000000-0004-0000-0100-000052000000}"/>
    <hyperlink ref="P103" r:id="rId84" display="http://www.konkoly.hu/cgi-bin/IBVS?740" xr:uid="{00000000-0004-0000-0100-000053000000}"/>
    <hyperlink ref="P104" r:id="rId85" display="http://www.konkoly.hu/cgi-bin/IBVS?740" xr:uid="{00000000-0004-0000-0100-000054000000}"/>
    <hyperlink ref="P105" r:id="rId86" display="http://www.konkoly.hu/cgi-bin/IBVS?740" xr:uid="{00000000-0004-0000-0100-000055000000}"/>
    <hyperlink ref="P106" r:id="rId87" display="http://www.konkoly.hu/cgi-bin/IBVS?740" xr:uid="{00000000-0004-0000-0100-000056000000}"/>
    <hyperlink ref="P107" r:id="rId88" display="http://www.konkoly.hu/cgi-bin/IBVS?740" xr:uid="{00000000-0004-0000-0100-000057000000}"/>
    <hyperlink ref="P121" r:id="rId89" display="http://www.bav-astro.de/sfs/BAVM_link.php?BAVMnr=28" xr:uid="{00000000-0004-0000-0100-000058000000}"/>
    <hyperlink ref="P161" r:id="rId90" display="http://www.bav-astro.de/sfs/BAVM_link.php?BAVMnr=29" xr:uid="{00000000-0004-0000-0100-000059000000}"/>
    <hyperlink ref="P163" r:id="rId91" display="http://www.bav-astro.de/sfs/BAVM_link.php?BAVMnr=29" xr:uid="{00000000-0004-0000-0100-00005A000000}"/>
    <hyperlink ref="P184" r:id="rId92" display="http://www.bav-astro.de/sfs/BAVM_link.php?BAVMnr=31" xr:uid="{00000000-0004-0000-0100-00005B000000}"/>
    <hyperlink ref="P231" r:id="rId93" display="http://www.bav-astro.de/sfs/BAVM_link.php?BAVMnr=38" xr:uid="{00000000-0004-0000-0100-00005C000000}"/>
    <hyperlink ref="P235" r:id="rId94" display="http://www.bav-astro.de/sfs/BAVM_link.php?BAVMnr=38" xr:uid="{00000000-0004-0000-0100-00005D000000}"/>
    <hyperlink ref="P236" r:id="rId95" display="http://www.bav-astro.de/sfs/BAVM_link.php?BAVMnr=38" xr:uid="{00000000-0004-0000-0100-00005E000000}"/>
    <hyperlink ref="P267" r:id="rId96" display="http://www.bav-astro.de/sfs/BAVM_link.php?BAVMnr=39" xr:uid="{00000000-0004-0000-0100-00005F000000}"/>
    <hyperlink ref="P634" r:id="rId97" display="http://vsolj.cetus-net.org/no47.pdf" xr:uid="{00000000-0004-0000-0100-000060000000}"/>
    <hyperlink ref="P292" r:id="rId98" display="http://www.bav-astro.de/sfs/BAVM_link.php?BAVMnr=43" xr:uid="{00000000-0004-0000-0100-000061000000}"/>
    <hyperlink ref="P294" r:id="rId99" display="http://www.bav-astro.de/sfs/BAVM_link.php?BAVMnr=43" xr:uid="{00000000-0004-0000-0100-000062000000}"/>
    <hyperlink ref="P296" r:id="rId100" display="http://www.bav-astro.de/sfs/BAVM_link.php?BAVMnr=43" xr:uid="{00000000-0004-0000-0100-000063000000}"/>
    <hyperlink ref="P298" r:id="rId101" display="http://www.bav-astro.de/sfs/BAVM_link.php?BAVMnr=46" xr:uid="{00000000-0004-0000-0100-000064000000}"/>
    <hyperlink ref="P299" r:id="rId102" display="http://www.bav-astro.de/sfs/BAVM_link.php?BAVMnr=46" xr:uid="{00000000-0004-0000-0100-000065000000}"/>
    <hyperlink ref="P313" r:id="rId103" display="http://www.bav-astro.de/sfs/BAVM_link.php?BAVMnr=52" xr:uid="{00000000-0004-0000-0100-000066000000}"/>
    <hyperlink ref="P316" r:id="rId104" display="http://www.bav-astro.de/sfs/BAVM_link.php?BAVMnr=52" xr:uid="{00000000-0004-0000-0100-000067000000}"/>
    <hyperlink ref="P319" r:id="rId105" display="http://www.bav-astro.de/sfs/BAVM_link.php?BAVMnr=52" xr:uid="{00000000-0004-0000-0100-000068000000}"/>
    <hyperlink ref="P320" r:id="rId106" display="http://www.bav-astro.de/sfs/BAVM_link.php?BAVMnr=52" xr:uid="{00000000-0004-0000-0100-000069000000}"/>
    <hyperlink ref="P321" r:id="rId107" display="http://www.bav-astro.de/sfs/BAVM_link.php?BAVMnr=52" xr:uid="{00000000-0004-0000-0100-00006A000000}"/>
    <hyperlink ref="P324" r:id="rId108" display="http://www.bav-astro.de/sfs/BAVM_link.php?BAVMnr=52" xr:uid="{00000000-0004-0000-0100-00006B000000}"/>
    <hyperlink ref="P339" r:id="rId109" display="http://www.konkoly.hu/cgi-bin/IBVS?4027" xr:uid="{00000000-0004-0000-0100-00006C000000}"/>
    <hyperlink ref="P344" r:id="rId110" display="http://www.bav-astro.de/sfs/BAVM_link.php?BAVMnr=56" xr:uid="{00000000-0004-0000-0100-00006D000000}"/>
    <hyperlink ref="P347" r:id="rId111" display="http://www.bav-astro.de/sfs/BAVM_link.php?BAVMnr=59" xr:uid="{00000000-0004-0000-0100-00006E000000}"/>
    <hyperlink ref="P349" r:id="rId112" display="http://www.konkoly.hu/cgi-bin/IBVS?3615" xr:uid="{00000000-0004-0000-0100-00006F000000}"/>
    <hyperlink ref="P360" r:id="rId113" display="http://www.konkoly.hu/cgi-bin/IBVS?3760" xr:uid="{00000000-0004-0000-0100-000070000000}"/>
    <hyperlink ref="P368" r:id="rId114" display="http://www.bav-astro.de/sfs/BAVM_link.php?BAVMnr=60" xr:uid="{00000000-0004-0000-0100-000071000000}"/>
    <hyperlink ref="P374" r:id="rId115" display="http://www.bav-astro.de/sfs/BAVM_link.php?BAVMnr=62" xr:uid="{00000000-0004-0000-0100-000072000000}"/>
    <hyperlink ref="P383" r:id="rId116" display="http://www.bav-astro.de/sfs/BAVM_link.php?BAVMnr=68" xr:uid="{00000000-0004-0000-0100-000073000000}"/>
    <hyperlink ref="P389" r:id="rId117" display="http://var.astro.cz/oejv/issues/oejv0060.pdf" xr:uid="{00000000-0004-0000-0100-000074000000}"/>
    <hyperlink ref="P390" r:id="rId118" display="http://www.bav-astro.de/sfs/BAVM_link.php?BAVMnr=79" xr:uid="{00000000-0004-0000-0100-000075000000}"/>
    <hyperlink ref="P391" r:id="rId119" display="http://var.astro.cz/oejv/issues/oejv0060.pdf" xr:uid="{00000000-0004-0000-0100-000076000000}"/>
    <hyperlink ref="P400" r:id="rId120" display="http://var.astro.cz/oejv/issues/oejv0060.pdf" xr:uid="{00000000-0004-0000-0100-000077000000}"/>
    <hyperlink ref="P402" r:id="rId121" display="http://var.astro.cz/oejv/issues/oejv0060.pdf" xr:uid="{00000000-0004-0000-0100-000078000000}"/>
    <hyperlink ref="P404" r:id="rId122" display="http://var.astro.cz/oejv/issues/oejv0060.pdf" xr:uid="{00000000-0004-0000-0100-000079000000}"/>
    <hyperlink ref="P405" r:id="rId123" display="http://var.astro.cz/oejv/issues/oejv0060.pdf" xr:uid="{00000000-0004-0000-0100-00007A000000}"/>
    <hyperlink ref="P407" r:id="rId124" display="http://var.astro.cz/oejv/issues/oejv0060.pdf" xr:uid="{00000000-0004-0000-0100-00007B000000}"/>
    <hyperlink ref="P408" r:id="rId125" display="http://var.astro.cz/oejv/issues/oejv0060.pdf" xr:uid="{00000000-0004-0000-0100-00007C000000}"/>
    <hyperlink ref="P412" r:id="rId126" display="http://var.astro.cz/oejv/issues/oejv0060.pdf" xr:uid="{00000000-0004-0000-0100-00007D000000}"/>
    <hyperlink ref="P414" r:id="rId127" display="http://var.astro.cz/oejv/issues/oejv0060.pdf" xr:uid="{00000000-0004-0000-0100-00007E000000}"/>
    <hyperlink ref="P415" r:id="rId128" display="http://var.astro.cz/oejv/issues/oejv0060.pdf" xr:uid="{00000000-0004-0000-0100-00007F000000}"/>
    <hyperlink ref="P423" r:id="rId129" display="http://www.bav-astro.de/sfs/BAVM_link.php?BAVMnr=99" xr:uid="{00000000-0004-0000-0100-000080000000}"/>
    <hyperlink ref="P431" r:id="rId130" display="http://www.bav-astro.de/sfs/BAVM_link.php?BAVMnr=113" xr:uid="{00000000-0004-0000-0100-000081000000}"/>
    <hyperlink ref="P432" r:id="rId131" display="http://www.bav-astro.de/sfs/BAVM_link.php?BAVMnr=111" xr:uid="{00000000-0004-0000-0100-000082000000}"/>
    <hyperlink ref="P648" r:id="rId132" display="http://www.konkoly.hu/cgi-bin/IBVS?4670" xr:uid="{00000000-0004-0000-0100-000083000000}"/>
    <hyperlink ref="P438" r:id="rId133" display="http://www.konkoly.hu/cgi-bin/IBVS?4670" xr:uid="{00000000-0004-0000-0100-000084000000}"/>
    <hyperlink ref="P653" r:id="rId134" display="http://vsolj.cetus-net.org/no47.pdf" xr:uid="{00000000-0004-0000-0100-000085000000}"/>
    <hyperlink ref="P654" r:id="rId135" display="http://vsolj.cetus-net.org/no47.pdf" xr:uid="{00000000-0004-0000-0100-000086000000}"/>
    <hyperlink ref="P655" r:id="rId136" display="http://www.bav-astro.de/sfs/BAVM_link.php?BAVMnr=131" xr:uid="{00000000-0004-0000-0100-000087000000}"/>
    <hyperlink ref="P656" r:id="rId137" display="http://www.bav-astro.de/sfs/BAVM_link.php?BAVMnr=131" xr:uid="{00000000-0004-0000-0100-000088000000}"/>
    <hyperlink ref="P657" r:id="rId138" display="http://var.astro.cz/oejv/issues/oejv0074.pdf" xr:uid="{00000000-0004-0000-0100-000089000000}"/>
    <hyperlink ref="P658" r:id="rId139" display="http://var.astro.cz/oejv/issues/oejv0074.pdf" xr:uid="{00000000-0004-0000-0100-00008A000000}"/>
    <hyperlink ref="P662" r:id="rId140" display="http://www.bav-astro.de/sfs/BAVM_link.php?BAVMnr=143" xr:uid="{00000000-0004-0000-0100-00008B000000}"/>
    <hyperlink ref="P663" r:id="rId141" display="http://var.astro.cz/oejv/issues/oejv0074.pdf" xr:uid="{00000000-0004-0000-0100-00008C000000}"/>
    <hyperlink ref="P666" r:id="rId142" display="http://var.astro.cz/oejv/issues/oejv0074.pdf" xr:uid="{00000000-0004-0000-0100-00008D000000}"/>
    <hyperlink ref="P671" r:id="rId143" display="http://vsolj.cetus-net.org/no39.pdf" xr:uid="{00000000-0004-0000-0100-00008E000000}"/>
    <hyperlink ref="P454" r:id="rId144" display="http://www.konkoly.hu/cgi-bin/IBVS?5463" xr:uid="{00000000-0004-0000-0100-00008F000000}"/>
    <hyperlink ref="P676" r:id="rId145" display="http://vsolj.cetus-net.org/no40.pdf" xr:uid="{00000000-0004-0000-0100-000090000000}"/>
    <hyperlink ref="P455" r:id="rId146" display="http://var.astro.cz/oejv/issues/oejv0074.pdf" xr:uid="{00000000-0004-0000-0100-000091000000}"/>
    <hyperlink ref="P681" r:id="rId147" display="http://www.konkoly.hu/cgi-bin/IBVS?5493" xr:uid="{00000000-0004-0000-0100-000092000000}"/>
    <hyperlink ref="P685" r:id="rId148" display="http://var.astro.cz/oejv/issues/oejv0074.pdf" xr:uid="{00000000-0004-0000-0100-000093000000}"/>
    <hyperlink ref="P456" r:id="rId149" display="http://www.bav-astro.de/sfs/BAVM_link.php?BAVMnr=172" xr:uid="{00000000-0004-0000-0100-000094000000}"/>
    <hyperlink ref="P457" r:id="rId150" display="http://www.bav-astro.de/sfs/BAVM_link.php?BAVMnr=174" xr:uid="{00000000-0004-0000-0100-000095000000}"/>
    <hyperlink ref="P458" r:id="rId151" display="http://www.bav-astro.de/sfs/BAVM_link.php?BAVMnr=173" xr:uid="{00000000-0004-0000-0100-000096000000}"/>
    <hyperlink ref="P690" r:id="rId152" display="http://vsolj.cetus-net.org/no43.pdf" xr:uid="{00000000-0004-0000-0100-000097000000}"/>
    <hyperlink ref="P459" r:id="rId153" display="http://www.konkoly.hu/cgi-bin/IBVS?5636" xr:uid="{00000000-0004-0000-0100-000098000000}"/>
    <hyperlink ref="P460" r:id="rId154" display="http://www.konkoly.hu/cgi-bin/IBVS?5636" xr:uid="{00000000-0004-0000-0100-000099000000}"/>
    <hyperlink ref="P461" r:id="rId155" display="http://www.konkoly.hu/cgi-bin/IBVS?5636" xr:uid="{00000000-0004-0000-0100-00009A000000}"/>
    <hyperlink ref="P462" r:id="rId156" display="http://www.bav-astro.de/sfs/BAVM_link.php?BAVMnr=178" xr:uid="{00000000-0004-0000-0100-00009B000000}"/>
    <hyperlink ref="P463" r:id="rId157" display="http://www.konkoly.hu/cgi-bin/IBVS?5636" xr:uid="{00000000-0004-0000-0100-00009C000000}"/>
    <hyperlink ref="P464" r:id="rId158" display="http://var.astro.cz/oejv/issues/oejv0074.pdf" xr:uid="{00000000-0004-0000-0100-00009D000000}"/>
    <hyperlink ref="P465" r:id="rId159" display="http://var.astro.cz/oejv/issues/oejv0074.pdf" xr:uid="{00000000-0004-0000-0100-00009E000000}"/>
    <hyperlink ref="P466" r:id="rId160" display="http://www.konkoly.hu/cgi-bin/IBVS?5672" xr:uid="{00000000-0004-0000-0100-00009F000000}"/>
    <hyperlink ref="P694" r:id="rId161" display="http://vsolj.cetus-net.org/no44.pdf" xr:uid="{00000000-0004-0000-0100-0000A0000000}"/>
    <hyperlink ref="P467" r:id="rId162" display="http://var.astro.cz/oejv/issues/oejv0074.pdf" xr:uid="{00000000-0004-0000-0100-0000A1000000}"/>
    <hyperlink ref="P468" r:id="rId163" display="http://www.bav-astro.de/sfs/BAVM_link.php?BAVMnr=186" xr:uid="{00000000-0004-0000-0100-0000A2000000}"/>
    <hyperlink ref="P469" r:id="rId164" display="http://www.bav-astro.de/sfs/BAVM_link.php?BAVMnr=186" xr:uid="{00000000-0004-0000-0100-0000A3000000}"/>
    <hyperlink ref="P700" r:id="rId165" display="http://www.bav-astro.de/sfs/BAVM_link.php?BAVMnr=193" xr:uid="{00000000-0004-0000-0100-0000A4000000}"/>
    <hyperlink ref="P701" r:id="rId166" display="http://www.bav-astro.de/sfs/BAVM_link.php?BAVMnr=193" xr:uid="{00000000-0004-0000-0100-0000A5000000}"/>
    <hyperlink ref="P702" r:id="rId167" display="http://vsolj.cetus-net.org/no46.pdf" xr:uid="{00000000-0004-0000-0100-0000A6000000}"/>
    <hyperlink ref="P470" r:id="rId168" display="http://www.aavso.org/sites/default/files/jaavso/v36n2/186.pdf" xr:uid="{00000000-0004-0000-0100-0000A7000000}"/>
    <hyperlink ref="P473" r:id="rId169" display="http://www.konkoly.hu/cgi-bin/IBVS?5920" xr:uid="{00000000-0004-0000-0100-0000A8000000}"/>
    <hyperlink ref="P475" r:id="rId170" display="http://www.bav-astro.de/sfs/BAVM_link.php?BAVMnr=215" xr:uid="{00000000-0004-0000-0100-0000A9000000}"/>
    <hyperlink ref="P476" r:id="rId171" display="http://www.bav-astro.de/sfs/BAVM_link.php?BAVMnr=214" xr:uid="{00000000-0004-0000-0100-0000AA000000}"/>
    <hyperlink ref="P477" r:id="rId172" display="http://www.konkoly.hu/cgi-bin/IBVS?6114" xr:uid="{00000000-0004-0000-0100-0000AB000000}"/>
    <hyperlink ref="P478" r:id="rId173" display="http://var.astro.cz/oejv/issues/oejv0160.pdf" xr:uid="{00000000-0004-0000-0100-0000AC000000}"/>
    <hyperlink ref="P479" r:id="rId174" display="http://www.bav-astro.de/sfs/BAVM_link.php?BAVMnr=228" xr:uid="{00000000-0004-0000-0100-0000AD000000}"/>
    <hyperlink ref="P480" r:id="rId175" display="http://www.konkoly.hu/cgi-bin/IBVS?6114" xr:uid="{00000000-0004-0000-0100-0000AE000000}"/>
    <hyperlink ref="P481" r:id="rId176" display="http://var.astro.cz/oejv/issues/oejv0160.pdf" xr:uid="{00000000-0004-0000-0100-0000AF000000}"/>
    <hyperlink ref="P483" r:id="rId177" display="http://www.konkoly.hu/cgi-bin/IBVS?6114" xr:uid="{00000000-0004-0000-0100-0000B0000000}"/>
    <hyperlink ref="P484" r:id="rId178" display="http://www.bav-astro.de/sfs/BAVM_link.php?BAVMnr=238" xr:uid="{00000000-0004-0000-0100-0000B1000000}"/>
    <hyperlink ref="P485" r:id="rId179" display="http://www.bav-astro.de/sfs/BAVM_link.php?BAVMnr=238" xr:uid="{00000000-0004-0000-0100-0000B2000000}"/>
    <hyperlink ref="P486" r:id="rId180" display="http://www.bav-astro.de/sfs/BAVM_link.php?BAVMnr=238" xr:uid="{00000000-0004-0000-0100-0000B3000000}"/>
    <hyperlink ref="P487" r:id="rId181" display="http://www.konkoly.hu/cgi-bin/IBVS?6114" xr:uid="{00000000-0004-0000-0100-0000B4000000}"/>
    <hyperlink ref="P706" r:id="rId182" display="http://www.bav-astro.de/sfs/BAVM_link.php?BAVMnr=241" xr:uid="{00000000-0004-0000-0100-0000B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workbookViewId="0">
      <selection activeCell="A88" sqref="A88:A111"/>
    </sheetView>
  </sheetViews>
  <sheetFormatPr defaultRowHeight="12.75" x14ac:dyDescent="0.2"/>
  <sheetData>
    <row r="1" spans="1:6" x14ac:dyDescent="0.2">
      <c r="A1">
        <v>42920.745999999999</v>
      </c>
      <c r="B1">
        <v>906</v>
      </c>
      <c r="C1">
        <v>-3.0000000000000001E-3</v>
      </c>
      <c r="D1">
        <v>11</v>
      </c>
      <c r="E1" t="s">
        <v>334</v>
      </c>
      <c r="F1" t="s">
        <v>335</v>
      </c>
    </row>
    <row r="2" spans="1:6" x14ac:dyDescent="0.2">
      <c r="A2">
        <v>42961.682999999997</v>
      </c>
      <c r="B2">
        <v>943</v>
      </c>
      <c r="C2">
        <v>-1E-3</v>
      </c>
      <c r="D2">
        <v>6</v>
      </c>
      <c r="E2" t="s">
        <v>336</v>
      </c>
      <c r="F2" t="s">
        <v>337</v>
      </c>
    </row>
    <row r="3" spans="1:6" x14ac:dyDescent="0.2">
      <c r="A3">
        <v>42962.788</v>
      </c>
      <c r="B3">
        <v>944</v>
      </c>
      <c r="C3">
        <v>-3.0000000000000001E-3</v>
      </c>
      <c r="D3">
        <v>15</v>
      </c>
      <c r="E3" t="s">
        <v>338</v>
      </c>
      <c r="F3" t="s">
        <v>339</v>
      </c>
    </row>
    <row r="4" spans="1:6" x14ac:dyDescent="0.2">
      <c r="A4">
        <v>42983.805</v>
      </c>
      <c r="B4">
        <v>963</v>
      </c>
      <c r="C4">
        <v>-7.0000000000000001E-3</v>
      </c>
      <c r="D4">
        <v>11</v>
      </c>
      <c r="E4" t="s">
        <v>338</v>
      </c>
      <c r="F4" t="s">
        <v>339</v>
      </c>
    </row>
    <row r="5" spans="1:6" x14ac:dyDescent="0.2">
      <c r="A5">
        <v>42983.807999999997</v>
      </c>
      <c r="B5">
        <v>963</v>
      </c>
      <c r="C5">
        <v>-4.0000000000000001E-3</v>
      </c>
      <c r="D5">
        <v>11</v>
      </c>
      <c r="E5" t="s">
        <v>340</v>
      </c>
      <c r="F5" t="s">
        <v>341</v>
      </c>
    </row>
    <row r="6" spans="1:6" x14ac:dyDescent="0.2">
      <c r="A6">
        <v>42992.658000000003</v>
      </c>
      <c r="B6">
        <v>971</v>
      </c>
      <c r="C6">
        <v>-4.0000000000000001E-3</v>
      </c>
      <c r="D6">
        <v>10</v>
      </c>
      <c r="E6" t="s">
        <v>336</v>
      </c>
      <c r="F6" t="s">
        <v>337</v>
      </c>
    </row>
    <row r="7" spans="1:6" x14ac:dyDescent="0.2">
      <c r="A7">
        <v>42993.767</v>
      </c>
      <c r="B7">
        <v>972</v>
      </c>
      <c r="C7">
        <v>-2E-3</v>
      </c>
      <c r="D7">
        <v>11</v>
      </c>
      <c r="E7" t="s">
        <v>336</v>
      </c>
      <c r="F7" t="s">
        <v>337</v>
      </c>
    </row>
    <row r="8" spans="1:6" x14ac:dyDescent="0.2">
      <c r="A8">
        <v>43034.703000000001</v>
      </c>
      <c r="B8">
        <v>1009</v>
      </c>
      <c r="C8">
        <v>-1E-3</v>
      </c>
      <c r="D8">
        <v>13</v>
      </c>
      <c r="E8" t="s">
        <v>340</v>
      </c>
      <c r="F8" t="s">
        <v>341</v>
      </c>
    </row>
    <row r="9" spans="1:6" x14ac:dyDescent="0.2">
      <c r="A9">
        <v>43044.661999999997</v>
      </c>
      <c r="B9">
        <v>1018</v>
      </c>
      <c r="C9">
        <v>0</v>
      </c>
      <c r="D9">
        <v>11</v>
      </c>
      <c r="E9" t="s">
        <v>336</v>
      </c>
      <c r="F9" t="s">
        <v>337</v>
      </c>
    </row>
    <row r="10" spans="1:6" x14ac:dyDescent="0.2">
      <c r="A10">
        <v>43315.72</v>
      </c>
      <c r="B10">
        <v>1263</v>
      </c>
      <c r="C10">
        <v>0</v>
      </c>
      <c r="D10">
        <v>8</v>
      </c>
      <c r="E10" t="s">
        <v>336</v>
      </c>
      <c r="F10" t="s">
        <v>337</v>
      </c>
    </row>
    <row r="11" spans="1:6" x14ac:dyDescent="0.2">
      <c r="A11">
        <v>43315.722000000002</v>
      </c>
      <c r="B11">
        <v>1263</v>
      </c>
      <c r="C11">
        <v>2E-3</v>
      </c>
      <c r="D11">
        <v>11</v>
      </c>
      <c r="E11" t="s">
        <v>338</v>
      </c>
      <c r="F11" t="s">
        <v>339</v>
      </c>
    </row>
    <row r="12" spans="1:6" x14ac:dyDescent="0.2">
      <c r="A12">
        <v>43315.722999999998</v>
      </c>
      <c r="B12">
        <v>1263</v>
      </c>
      <c r="C12">
        <v>3.0000000000000001E-3</v>
      </c>
      <c r="D12">
        <v>14</v>
      </c>
      <c r="E12" t="s">
        <v>340</v>
      </c>
      <c r="F12" t="s">
        <v>341</v>
      </c>
    </row>
    <row r="13" spans="1:6" x14ac:dyDescent="0.2">
      <c r="A13">
        <v>43347.798000000003</v>
      </c>
      <c r="B13">
        <v>1292</v>
      </c>
      <c r="C13">
        <v>-7.0000000000000001E-3</v>
      </c>
      <c r="D13">
        <v>9</v>
      </c>
      <c r="E13" t="s">
        <v>336</v>
      </c>
      <c r="F13" t="s">
        <v>337</v>
      </c>
    </row>
    <row r="14" spans="1:6" x14ac:dyDescent="0.2">
      <c r="A14">
        <v>43357.750999999997</v>
      </c>
      <c r="B14">
        <v>1301</v>
      </c>
      <c r="C14">
        <v>-1.0999999999999999E-2</v>
      </c>
      <c r="D14">
        <v>10</v>
      </c>
      <c r="E14" t="s">
        <v>336</v>
      </c>
      <c r="F14" t="s">
        <v>337</v>
      </c>
    </row>
    <row r="15" spans="1:6" x14ac:dyDescent="0.2">
      <c r="A15">
        <v>43397.591</v>
      </c>
      <c r="B15">
        <v>1337</v>
      </c>
      <c r="C15">
        <v>0</v>
      </c>
      <c r="D15">
        <v>10</v>
      </c>
      <c r="E15" t="s">
        <v>336</v>
      </c>
      <c r="F15" t="s">
        <v>337</v>
      </c>
    </row>
    <row r="16" spans="1:6" x14ac:dyDescent="0.2">
      <c r="A16">
        <v>43398.688999999998</v>
      </c>
      <c r="B16">
        <v>1338</v>
      </c>
      <c r="C16">
        <v>-8.9999999999999993E-3</v>
      </c>
      <c r="D16">
        <v>11</v>
      </c>
      <c r="E16" t="s">
        <v>336</v>
      </c>
      <c r="F16" t="s">
        <v>337</v>
      </c>
    </row>
    <row r="17" spans="1:6" x14ac:dyDescent="0.2">
      <c r="A17">
        <v>43669.758000000002</v>
      </c>
      <c r="B17">
        <v>1583</v>
      </c>
      <c r="C17">
        <v>1E-3</v>
      </c>
      <c r="D17">
        <v>10</v>
      </c>
      <c r="E17" t="s">
        <v>336</v>
      </c>
      <c r="F17" t="s">
        <v>337</v>
      </c>
    </row>
    <row r="18" spans="1:6" x14ac:dyDescent="0.2">
      <c r="A18">
        <v>43700.733</v>
      </c>
      <c r="B18">
        <v>1611</v>
      </c>
      <c r="C18">
        <v>-2E-3</v>
      </c>
      <c r="D18">
        <v>8</v>
      </c>
      <c r="E18" t="s">
        <v>336</v>
      </c>
      <c r="F18" t="s">
        <v>337</v>
      </c>
    </row>
    <row r="19" spans="1:6" x14ac:dyDescent="0.2">
      <c r="A19">
        <v>43718.430999999997</v>
      </c>
      <c r="B19">
        <v>1627</v>
      </c>
      <c r="C19">
        <v>-6.0000000000000001E-3</v>
      </c>
      <c r="D19">
        <v>12</v>
      </c>
      <c r="E19" t="s">
        <v>342</v>
      </c>
      <c r="F19" t="s">
        <v>343</v>
      </c>
    </row>
    <row r="20" spans="1:6" x14ac:dyDescent="0.2">
      <c r="A20">
        <v>43721.750999999997</v>
      </c>
      <c r="B20">
        <v>1630</v>
      </c>
      <c r="C20">
        <v>-5.0000000000000001E-3</v>
      </c>
      <c r="D20">
        <v>6</v>
      </c>
      <c r="E20" t="s">
        <v>336</v>
      </c>
      <c r="F20" t="s">
        <v>337</v>
      </c>
    </row>
    <row r="21" spans="1:6" x14ac:dyDescent="0.2">
      <c r="A21">
        <v>44407.703999999998</v>
      </c>
      <c r="B21">
        <v>2250</v>
      </c>
      <c r="C21">
        <v>3.0000000000000001E-3</v>
      </c>
      <c r="D21">
        <v>16</v>
      </c>
      <c r="E21" t="s">
        <v>340</v>
      </c>
      <c r="F21" t="s">
        <v>344</v>
      </c>
    </row>
    <row r="22" spans="1:6" x14ac:dyDescent="0.2">
      <c r="A22">
        <v>44762.841</v>
      </c>
      <c r="B22">
        <v>2571</v>
      </c>
      <c r="C22">
        <v>-2E-3</v>
      </c>
      <c r="D22">
        <v>13</v>
      </c>
      <c r="E22" t="s">
        <v>338</v>
      </c>
      <c r="F22" t="s">
        <v>345</v>
      </c>
    </row>
    <row r="23" spans="1:6" x14ac:dyDescent="0.2">
      <c r="A23">
        <v>44782.762999999999</v>
      </c>
      <c r="B23">
        <v>2589</v>
      </c>
      <c r="C23">
        <v>5.0000000000000001E-3</v>
      </c>
      <c r="D23">
        <v>11</v>
      </c>
      <c r="E23" t="s">
        <v>338</v>
      </c>
      <c r="F23" t="s">
        <v>345</v>
      </c>
    </row>
    <row r="24" spans="1:6" x14ac:dyDescent="0.2">
      <c r="A24">
        <v>44783.866999999998</v>
      </c>
      <c r="B24">
        <v>2590</v>
      </c>
      <c r="C24">
        <v>3.0000000000000001E-3</v>
      </c>
      <c r="D24">
        <v>22</v>
      </c>
      <c r="E24" t="s">
        <v>346</v>
      </c>
      <c r="F24" t="s">
        <v>347</v>
      </c>
    </row>
    <row r="25" spans="1:6" x14ac:dyDescent="0.2">
      <c r="A25">
        <v>44792.724000000002</v>
      </c>
      <c r="B25">
        <v>2598</v>
      </c>
      <c r="C25">
        <v>8.9999999999999993E-3</v>
      </c>
      <c r="D25">
        <v>13</v>
      </c>
      <c r="E25" t="s">
        <v>340</v>
      </c>
      <c r="F25" t="s">
        <v>341</v>
      </c>
    </row>
    <row r="26" spans="1:6" x14ac:dyDescent="0.2">
      <c r="A26">
        <v>44845.817999999999</v>
      </c>
      <c r="B26">
        <v>2646</v>
      </c>
      <c r="C26">
        <v>-2E-3</v>
      </c>
      <c r="D26">
        <v>11</v>
      </c>
      <c r="E26" t="s">
        <v>334</v>
      </c>
      <c r="F26" t="s">
        <v>335</v>
      </c>
    </row>
    <row r="27" spans="1:6" x14ac:dyDescent="0.2">
      <c r="A27">
        <v>44854.663999999997</v>
      </c>
      <c r="B27">
        <v>2654</v>
      </c>
      <c r="C27">
        <v>-7.0000000000000001E-3</v>
      </c>
      <c r="D27">
        <v>13</v>
      </c>
      <c r="E27" t="s">
        <v>336</v>
      </c>
      <c r="F27" t="s">
        <v>337</v>
      </c>
    </row>
    <row r="28" spans="1:6" x14ac:dyDescent="0.2">
      <c r="A28">
        <v>44875.692000000003</v>
      </c>
      <c r="B28">
        <v>2673</v>
      </c>
      <c r="C28">
        <v>0</v>
      </c>
      <c r="D28">
        <v>13</v>
      </c>
      <c r="E28" t="s">
        <v>334</v>
      </c>
      <c r="F28" t="s">
        <v>335</v>
      </c>
    </row>
    <row r="29" spans="1:6" x14ac:dyDescent="0.2">
      <c r="A29">
        <v>45198.752999999997</v>
      </c>
      <c r="B29">
        <v>2965</v>
      </c>
      <c r="C29">
        <v>3.0000000000000001E-3</v>
      </c>
      <c r="D29">
        <v>7</v>
      </c>
      <c r="E29" t="s">
        <v>338</v>
      </c>
      <c r="F29" t="s">
        <v>345</v>
      </c>
    </row>
    <row r="30" spans="1:6" x14ac:dyDescent="0.2">
      <c r="A30">
        <v>45956.61</v>
      </c>
      <c r="B30">
        <v>3650</v>
      </c>
      <c r="C30">
        <v>1E-3</v>
      </c>
      <c r="D30">
        <v>12</v>
      </c>
      <c r="E30" t="s">
        <v>348</v>
      </c>
      <c r="F30" t="s">
        <v>347</v>
      </c>
    </row>
    <row r="31" spans="1:6" x14ac:dyDescent="0.2">
      <c r="A31">
        <v>45956.610999999997</v>
      </c>
      <c r="B31">
        <v>3650</v>
      </c>
      <c r="C31">
        <v>2E-3</v>
      </c>
      <c r="D31">
        <v>15</v>
      </c>
      <c r="E31" t="s">
        <v>338</v>
      </c>
      <c r="F31" t="s">
        <v>345</v>
      </c>
    </row>
    <row r="32" spans="1:6" x14ac:dyDescent="0.2">
      <c r="A32">
        <v>45977.63</v>
      </c>
      <c r="B32">
        <v>3669</v>
      </c>
      <c r="C32">
        <v>0</v>
      </c>
      <c r="D32">
        <v>8</v>
      </c>
      <c r="E32" t="s">
        <v>338</v>
      </c>
      <c r="F32" t="s">
        <v>345</v>
      </c>
    </row>
    <row r="33" spans="1:6" x14ac:dyDescent="0.2">
      <c r="A33">
        <v>46018.563999999998</v>
      </c>
      <c r="B33">
        <v>3706</v>
      </c>
      <c r="C33">
        <v>-1E-3</v>
      </c>
      <c r="D33">
        <v>12</v>
      </c>
      <c r="E33" t="s">
        <v>336</v>
      </c>
      <c r="F33" t="s">
        <v>337</v>
      </c>
    </row>
    <row r="34" spans="1:6" x14ac:dyDescent="0.2">
      <c r="A34">
        <v>46028.521999999997</v>
      </c>
      <c r="B34">
        <v>3715</v>
      </c>
      <c r="C34">
        <v>-1E-3</v>
      </c>
      <c r="D34">
        <v>10</v>
      </c>
      <c r="E34" t="s">
        <v>336</v>
      </c>
      <c r="F34" t="s">
        <v>337</v>
      </c>
    </row>
    <row r="35" spans="1:6" x14ac:dyDescent="0.2">
      <c r="A35">
        <v>46228.775000000001</v>
      </c>
      <c r="B35">
        <v>3896</v>
      </c>
      <c r="C35">
        <v>1E-3</v>
      </c>
      <c r="D35">
        <v>13</v>
      </c>
      <c r="E35" t="s">
        <v>349</v>
      </c>
      <c r="F35" t="s">
        <v>350</v>
      </c>
    </row>
    <row r="36" spans="1:6" x14ac:dyDescent="0.2">
      <c r="A36">
        <v>46260.853999999999</v>
      </c>
      <c r="B36">
        <v>3925</v>
      </c>
      <c r="C36">
        <v>-5.0000000000000001E-3</v>
      </c>
      <c r="D36">
        <v>11</v>
      </c>
      <c r="E36" t="s">
        <v>342</v>
      </c>
      <c r="F36" t="s">
        <v>351</v>
      </c>
    </row>
    <row r="37" spans="1:6" x14ac:dyDescent="0.2">
      <c r="A37">
        <v>46280.758999999998</v>
      </c>
      <c r="B37">
        <v>3943</v>
      </c>
      <c r="C37">
        <v>-1.4E-2</v>
      </c>
      <c r="D37">
        <v>9</v>
      </c>
      <c r="E37" t="s">
        <v>336</v>
      </c>
      <c r="F37" t="s">
        <v>337</v>
      </c>
    </row>
    <row r="38" spans="1:6" x14ac:dyDescent="0.2">
      <c r="A38">
        <v>46290.728999999999</v>
      </c>
      <c r="B38">
        <v>3952</v>
      </c>
      <c r="C38">
        <v>-2E-3</v>
      </c>
      <c r="D38">
        <v>8</v>
      </c>
      <c r="E38" t="s">
        <v>349</v>
      </c>
      <c r="F38" t="s">
        <v>350</v>
      </c>
    </row>
    <row r="39" spans="1:6" x14ac:dyDescent="0.2">
      <c r="A39">
        <v>46291.828999999998</v>
      </c>
      <c r="B39">
        <v>3953</v>
      </c>
      <c r="C39">
        <v>-8.0000000000000002E-3</v>
      </c>
      <c r="D39">
        <v>16</v>
      </c>
      <c r="E39" t="s">
        <v>349</v>
      </c>
      <c r="F39" t="s">
        <v>350</v>
      </c>
    </row>
    <row r="40" spans="1:6" x14ac:dyDescent="0.2">
      <c r="A40">
        <v>46310.646000000001</v>
      </c>
      <c r="B40">
        <v>3970</v>
      </c>
      <c r="C40">
        <v>1E-3</v>
      </c>
      <c r="D40">
        <v>12</v>
      </c>
      <c r="E40" t="s">
        <v>348</v>
      </c>
      <c r="F40" t="s">
        <v>347</v>
      </c>
    </row>
    <row r="41" spans="1:6" x14ac:dyDescent="0.2">
      <c r="A41">
        <v>46311.752</v>
      </c>
      <c r="B41">
        <v>3971</v>
      </c>
      <c r="C41">
        <v>1E-3</v>
      </c>
      <c r="D41">
        <v>19</v>
      </c>
      <c r="E41" t="s">
        <v>336</v>
      </c>
      <c r="F41" t="s">
        <v>337</v>
      </c>
    </row>
    <row r="42" spans="1:6" x14ac:dyDescent="0.2">
      <c r="A42">
        <v>46321.707000000002</v>
      </c>
      <c r="B42">
        <v>3980</v>
      </c>
      <c r="C42">
        <v>-2E-3</v>
      </c>
      <c r="D42">
        <v>7</v>
      </c>
      <c r="E42" t="s">
        <v>349</v>
      </c>
      <c r="F42" t="s">
        <v>350</v>
      </c>
    </row>
    <row r="43" spans="1:6" x14ac:dyDescent="0.2">
      <c r="A43">
        <v>46623.745999999999</v>
      </c>
      <c r="B43">
        <v>4253</v>
      </c>
      <c r="C43">
        <v>0</v>
      </c>
      <c r="D43">
        <v>8</v>
      </c>
      <c r="E43" t="s">
        <v>342</v>
      </c>
      <c r="F43" t="s">
        <v>351</v>
      </c>
    </row>
    <row r="44" spans="1:6" x14ac:dyDescent="0.2">
      <c r="A44">
        <v>46997.697999999997</v>
      </c>
      <c r="B44">
        <v>4591</v>
      </c>
      <c r="C44">
        <v>1E-3</v>
      </c>
      <c r="D44">
        <v>16</v>
      </c>
      <c r="E44" t="s">
        <v>336</v>
      </c>
      <c r="F44" t="s">
        <v>337</v>
      </c>
    </row>
    <row r="45" spans="1:6" x14ac:dyDescent="0.2">
      <c r="A45">
        <v>47382.707000000002</v>
      </c>
      <c r="B45">
        <v>4939</v>
      </c>
      <c r="C45">
        <v>-4.0000000000000001E-3</v>
      </c>
      <c r="D45">
        <v>20</v>
      </c>
      <c r="E45" t="s">
        <v>336</v>
      </c>
      <c r="F45" t="s">
        <v>337</v>
      </c>
    </row>
    <row r="46" spans="1:6" x14ac:dyDescent="0.2">
      <c r="A46">
        <v>47393.764000000003</v>
      </c>
      <c r="B46">
        <v>4949</v>
      </c>
      <c r="C46">
        <v>-0.01</v>
      </c>
      <c r="D46">
        <v>14</v>
      </c>
      <c r="E46" t="s">
        <v>342</v>
      </c>
      <c r="F46" t="s">
        <v>351</v>
      </c>
    </row>
    <row r="47" spans="1:6" x14ac:dyDescent="0.2">
      <c r="A47">
        <v>47412.578999999998</v>
      </c>
      <c r="B47">
        <v>4966</v>
      </c>
      <c r="C47">
        <v>-4.0000000000000001E-3</v>
      </c>
      <c r="D47">
        <v>7</v>
      </c>
      <c r="E47" t="s">
        <v>352</v>
      </c>
      <c r="F47" t="s">
        <v>353</v>
      </c>
    </row>
    <row r="48" spans="1:6" x14ac:dyDescent="0.2">
      <c r="A48">
        <v>47413.684999999998</v>
      </c>
      <c r="B48">
        <v>4967</v>
      </c>
      <c r="C48">
        <v>-4.0000000000000001E-3</v>
      </c>
      <c r="D48">
        <v>18</v>
      </c>
      <c r="E48" t="s">
        <v>336</v>
      </c>
      <c r="F48" t="s">
        <v>337</v>
      </c>
    </row>
    <row r="49" spans="1:6" x14ac:dyDescent="0.2">
      <c r="A49">
        <v>47413.690999999999</v>
      </c>
      <c r="B49">
        <v>4967</v>
      </c>
      <c r="C49">
        <v>2E-3</v>
      </c>
      <c r="D49">
        <v>9</v>
      </c>
      <c r="E49" t="s">
        <v>336</v>
      </c>
      <c r="F49" t="s">
        <v>354</v>
      </c>
    </row>
    <row r="50" spans="1:6" x14ac:dyDescent="0.2">
      <c r="A50">
        <v>47434.705999999998</v>
      </c>
      <c r="B50">
        <v>4986</v>
      </c>
      <c r="C50">
        <v>-4.0000000000000001E-3</v>
      </c>
      <c r="D50">
        <v>9</v>
      </c>
      <c r="E50" t="s">
        <v>336</v>
      </c>
      <c r="F50" t="s">
        <v>354</v>
      </c>
    </row>
    <row r="51" spans="1:6" x14ac:dyDescent="0.2">
      <c r="A51">
        <v>47444.667999999998</v>
      </c>
      <c r="B51">
        <v>4995</v>
      </c>
      <c r="C51">
        <v>1E-3</v>
      </c>
      <c r="D51">
        <v>9</v>
      </c>
      <c r="E51" t="s">
        <v>336</v>
      </c>
      <c r="F51" t="s">
        <v>354</v>
      </c>
    </row>
    <row r="52" spans="1:6" x14ac:dyDescent="0.2">
      <c r="A52">
        <v>47465.678</v>
      </c>
      <c r="B52">
        <v>5014</v>
      </c>
      <c r="C52">
        <v>-0.01</v>
      </c>
      <c r="D52">
        <v>12</v>
      </c>
      <c r="E52" t="s">
        <v>336</v>
      </c>
      <c r="F52" t="s">
        <v>354</v>
      </c>
    </row>
    <row r="53" spans="1:6" x14ac:dyDescent="0.2">
      <c r="A53">
        <v>47492.241000000002</v>
      </c>
      <c r="B53">
        <v>5038</v>
      </c>
      <c r="C53">
        <v>0</v>
      </c>
      <c r="D53">
        <v>12</v>
      </c>
      <c r="E53" t="s">
        <v>340</v>
      </c>
      <c r="F53" t="s">
        <v>341</v>
      </c>
    </row>
    <row r="54" spans="1:6" x14ac:dyDescent="0.2">
      <c r="A54">
        <v>47506.625</v>
      </c>
      <c r="B54">
        <v>5051</v>
      </c>
      <c r="C54">
        <v>1E-3</v>
      </c>
      <c r="D54">
        <v>8</v>
      </c>
      <c r="E54" t="s">
        <v>336</v>
      </c>
      <c r="F54" t="s">
        <v>354</v>
      </c>
    </row>
    <row r="55" spans="1:6" x14ac:dyDescent="0.2">
      <c r="A55">
        <v>47777.677000000003</v>
      </c>
      <c r="B55">
        <v>5296</v>
      </c>
      <c r="C55">
        <v>-5.0000000000000001E-3</v>
      </c>
      <c r="D55">
        <v>12</v>
      </c>
      <c r="E55" t="s">
        <v>336</v>
      </c>
      <c r="F55" t="s">
        <v>337</v>
      </c>
    </row>
    <row r="56" spans="1:6" x14ac:dyDescent="0.2">
      <c r="A56">
        <v>48089.673000000003</v>
      </c>
      <c r="B56">
        <v>5578</v>
      </c>
      <c r="C56">
        <v>-4.0000000000000001E-3</v>
      </c>
      <c r="D56">
        <v>14</v>
      </c>
      <c r="E56" t="s">
        <v>336</v>
      </c>
      <c r="F56" t="s">
        <v>337</v>
      </c>
    </row>
    <row r="57" spans="1:6" x14ac:dyDescent="0.2">
      <c r="A57">
        <v>48130.608999999997</v>
      </c>
      <c r="B57">
        <v>5615</v>
      </c>
      <c r="C57">
        <v>-3.0000000000000001E-3</v>
      </c>
      <c r="D57">
        <v>11</v>
      </c>
      <c r="E57" t="s">
        <v>336</v>
      </c>
      <c r="F57" t="s">
        <v>337</v>
      </c>
    </row>
    <row r="58" spans="1:6" x14ac:dyDescent="0.2">
      <c r="A58">
        <v>48151.625999999997</v>
      </c>
      <c r="B58">
        <v>5634</v>
      </c>
      <c r="C58">
        <v>-7.0000000000000001E-3</v>
      </c>
      <c r="D58">
        <v>11</v>
      </c>
      <c r="E58" t="s">
        <v>336</v>
      </c>
      <c r="F58" t="s">
        <v>337</v>
      </c>
    </row>
    <row r="59" spans="1:6" x14ac:dyDescent="0.2">
      <c r="A59">
        <v>48161.59</v>
      </c>
      <c r="B59">
        <v>5643</v>
      </c>
      <c r="C59">
        <v>0</v>
      </c>
      <c r="D59">
        <v>12</v>
      </c>
      <c r="E59" t="s">
        <v>340</v>
      </c>
      <c r="F59" t="s">
        <v>341</v>
      </c>
    </row>
    <row r="60" spans="1:6" x14ac:dyDescent="0.2">
      <c r="A60">
        <v>48412.73</v>
      </c>
      <c r="B60">
        <v>5870</v>
      </c>
      <c r="C60">
        <v>-5.0000000000000001E-3</v>
      </c>
      <c r="D60">
        <v>9</v>
      </c>
      <c r="E60" t="s">
        <v>336</v>
      </c>
      <c r="F60" t="s">
        <v>337</v>
      </c>
    </row>
    <row r="61" spans="1:6" x14ac:dyDescent="0.2">
      <c r="A61">
        <v>48453.673000000003</v>
      </c>
      <c r="B61">
        <v>5907</v>
      </c>
      <c r="C61">
        <v>3.0000000000000001E-3</v>
      </c>
      <c r="D61">
        <v>5</v>
      </c>
      <c r="E61" t="s">
        <v>336</v>
      </c>
      <c r="F61" t="s">
        <v>337</v>
      </c>
    </row>
    <row r="62" spans="1:6" x14ac:dyDescent="0.2">
      <c r="A62">
        <v>48484.646999999997</v>
      </c>
      <c r="B62">
        <v>5935</v>
      </c>
      <c r="C62">
        <v>-1E-3</v>
      </c>
      <c r="D62">
        <v>13</v>
      </c>
      <c r="E62" t="s">
        <v>336</v>
      </c>
      <c r="F62" t="s">
        <v>337</v>
      </c>
    </row>
    <row r="63" spans="1:6" x14ac:dyDescent="0.2">
      <c r="A63">
        <v>48506.775000000001</v>
      </c>
      <c r="B63">
        <v>5955</v>
      </c>
      <c r="C63">
        <v>-1E-3</v>
      </c>
      <c r="D63">
        <v>17</v>
      </c>
      <c r="E63" t="s">
        <v>340</v>
      </c>
      <c r="F63" t="s">
        <v>341</v>
      </c>
    </row>
    <row r="65" spans="1:7" x14ac:dyDescent="0.2">
      <c r="A65">
        <v>48505.67</v>
      </c>
      <c r="B65">
        <v>5954</v>
      </c>
      <c r="C65">
        <v>1E-3</v>
      </c>
      <c r="D65">
        <v>14</v>
      </c>
      <c r="E65" t="s">
        <v>338</v>
      </c>
      <c r="F65" t="s">
        <v>345</v>
      </c>
    </row>
    <row r="66" spans="1:7" x14ac:dyDescent="0.2">
      <c r="A66">
        <v>48889.572999999997</v>
      </c>
      <c r="B66">
        <v>6301</v>
      </c>
      <c r="C66">
        <v>-4.0000000000000001E-3</v>
      </c>
      <c r="D66">
        <v>10</v>
      </c>
      <c r="E66" t="s">
        <v>336</v>
      </c>
      <c r="F66" t="s">
        <v>337</v>
      </c>
    </row>
    <row r="67" spans="1:7" x14ac:dyDescent="0.2">
      <c r="A67">
        <v>48889.582000000002</v>
      </c>
      <c r="B67">
        <v>6301</v>
      </c>
      <c r="C67">
        <v>5.0000000000000001E-3</v>
      </c>
      <c r="D67">
        <v>11</v>
      </c>
      <c r="E67" t="s">
        <v>340</v>
      </c>
      <c r="F67" t="s">
        <v>341</v>
      </c>
    </row>
    <row r="68" spans="1:7" x14ac:dyDescent="0.2">
      <c r="A68">
        <v>48890.677000000003</v>
      </c>
      <c r="B68">
        <v>6302</v>
      </c>
      <c r="C68">
        <v>-7.0000000000000001E-3</v>
      </c>
      <c r="D68">
        <v>17</v>
      </c>
      <c r="E68" t="s">
        <v>336</v>
      </c>
      <c r="F68" t="s">
        <v>337</v>
      </c>
    </row>
    <row r="69" spans="1:7" x14ac:dyDescent="0.2">
      <c r="A69">
        <v>49161.737999999998</v>
      </c>
      <c r="B69">
        <v>6547</v>
      </c>
      <c r="C69">
        <v>-5.0000000000000001E-3</v>
      </c>
      <c r="D69">
        <v>11</v>
      </c>
      <c r="E69" t="s">
        <v>336</v>
      </c>
      <c r="F69" t="s">
        <v>337</v>
      </c>
    </row>
    <row r="70" spans="1:7" x14ac:dyDescent="0.2">
      <c r="A70">
        <v>49213.739000000001</v>
      </c>
      <c r="B70">
        <v>6594</v>
      </c>
      <c r="C70">
        <v>-3.0000000000000001E-3</v>
      </c>
      <c r="D70">
        <v>14</v>
      </c>
      <c r="E70" t="s">
        <v>336</v>
      </c>
      <c r="F70" t="s">
        <v>337</v>
      </c>
    </row>
    <row r="71" spans="1:7" x14ac:dyDescent="0.2">
      <c r="A71">
        <v>49213.74</v>
      </c>
      <c r="B71">
        <v>6594</v>
      </c>
      <c r="C71">
        <v>-2E-3</v>
      </c>
      <c r="D71">
        <v>11</v>
      </c>
      <c r="E71" t="s">
        <v>338</v>
      </c>
      <c r="F71" t="s">
        <v>345</v>
      </c>
    </row>
    <row r="72" spans="1:7" x14ac:dyDescent="0.2">
      <c r="A72">
        <v>49243.612999999998</v>
      </c>
      <c r="B72">
        <v>6621</v>
      </c>
      <c r="C72">
        <v>0</v>
      </c>
      <c r="D72">
        <v>9</v>
      </c>
      <c r="E72" t="s">
        <v>336</v>
      </c>
      <c r="F72" t="s">
        <v>337</v>
      </c>
    </row>
    <row r="73" spans="1:7" x14ac:dyDescent="0.2">
      <c r="A73">
        <v>49264.633000000002</v>
      </c>
      <c r="B73">
        <v>6640</v>
      </c>
      <c r="C73">
        <v>-1E-3</v>
      </c>
      <c r="D73">
        <v>12</v>
      </c>
      <c r="E73" t="s">
        <v>348</v>
      </c>
      <c r="F73" t="s">
        <v>347</v>
      </c>
    </row>
    <row r="74" spans="1:7" x14ac:dyDescent="0.2">
      <c r="A74">
        <v>49284.546000000002</v>
      </c>
      <c r="B74">
        <v>6658</v>
      </c>
      <c r="C74">
        <v>-3.0000000000000001E-3</v>
      </c>
      <c r="D74">
        <v>13</v>
      </c>
      <c r="E74" t="s">
        <v>338</v>
      </c>
      <c r="F74" t="s">
        <v>345</v>
      </c>
    </row>
    <row r="75" spans="1:7" x14ac:dyDescent="0.2">
      <c r="A75">
        <v>49597.646000000001</v>
      </c>
      <c r="B75">
        <v>6941</v>
      </c>
      <c r="C75">
        <v>-4.0000000000000001E-3</v>
      </c>
      <c r="D75">
        <v>12</v>
      </c>
      <c r="E75" t="s">
        <v>336</v>
      </c>
      <c r="F75" t="s">
        <v>337</v>
      </c>
    </row>
    <row r="76" spans="1:7" x14ac:dyDescent="0.2">
      <c r="A76">
        <v>49619.775999999998</v>
      </c>
      <c r="B76">
        <v>6961</v>
      </c>
      <c r="C76">
        <v>-1E-3</v>
      </c>
      <c r="D76">
        <v>10</v>
      </c>
      <c r="E76" t="s">
        <v>349</v>
      </c>
      <c r="F76" t="s">
        <v>350</v>
      </c>
    </row>
    <row r="77" spans="1:7" x14ac:dyDescent="0.2">
      <c r="A77">
        <v>49900.777000000002</v>
      </c>
      <c r="B77">
        <v>7215</v>
      </c>
      <c r="C77">
        <v>-1.6E-2</v>
      </c>
      <c r="D77">
        <v>6</v>
      </c>
      <c r="E77" t="s">
        <v>336</v>
      </c>
      <c r="F77" t="s">
        <v>337</v>
      </c>
    </row>
    <row r="78" spans="1:7" x14ac:dyDescent="0.2">
      <c r="A78">
        <v>49900.792999999998</v>
      </c>
      <c r="B78">
        <v>7215</v>
      </c>
      <c r="C78">
        <v>0</v>
      </c>
      <c r="D78">
        <v>16</v>
      </c>
      <c r="E78" t="s">
        <v>349</v>
      </c>
      <c r="F78" t="s">
        <v>355</v>
      </c>
    </row>
    <row r="79" spans="1:7" x14ac:dyDescent="0.2">
      <c r="A79">
        <v>49900.794999999998</v>
      </c>
      <c r="B79">
        <v>7215</v>
      </c>
      <c r="C79">
        <v>2E-3</v>
      </c>
      <c r="D79">
        <v>12</v>
      </c>
      <c r="E79" t="s">
        <v>338</v>
      </c>
      <c r="F79" t="s">
        <v>345</v>
      </c>
    </row>
    <row r="80" spans="1:7" x14ac:dyDescent="0.2">
      <c r="A80">
        <v>49940.62</v>
      </c>
      <c r="B80">
        <v>7251</v>
      </c>
      <c r="C80">
        <v>-2E-3</v>
      </c>
      <c r="D80">
        <v>11</v>
      </c>
      <c r="E80" t="s">
        <v>348</v>
      </c>
      <c r="F80" t="s">
        <v>347</v>
      </c>
      <c r="G80" t="s">
        <v>356</v>
      </c>
    </row>
    <row r="81" spans="1:6" x14ac:dyDescent="0.2">
      <c r="A81">
        <v>49951.682000000001</v>
      </c>
      <c r="B81">
        <v>7261</v>
      </c>
      <c r="C81">
        <v>-4.0000000000000001E-3</v>
      </c>
      <c r="D81">
        <v>16</v>
      </c>
      <c r="E81" t="s">
        <v>349</v>
      </c>
      <c r="F81" t="s">
        <v>355</v>
      </c>
    </row>
    <row r="82" spans="1:6" x14ac:dyDescent="0.2">
      <c r="A82">
        <v>50013.637999999999</v>
      </c>
      <c r="B82">
        <v>7317</v>
      </c>
      <c r="C82">
        <v>-4.0000000000000001E-3</v>
      </c>
      <c r="D82">
        <v>17</v>
      </c>
      <c r="E82" t="s">
        <v>349</v>
      </c>
      <c r="F82" t="s">
        <v>355</v>
      </c>
    </row>
    <row r="83" spans="1:6" x14ac:dyDescent="0.2">
      <c r="A83">
        <v>50284.701999999997</v>
      </c>
      <c r="B83">
        <v>7562</v>
      </c>
      <c r="C83">
        <v>1E-3</v>
      </c>
      <c r="D83">
        <v>14</v>
      </c>
      <c r="E83" t="s">
        <v>340</v>
      </c>
      <c r="F83" t="s">
        <v>341</v>
      </c>
    </row>
    <row r="84" spans="1:6" x14ac:dyDescent="0.2">
      <c r="A84">
        <v>50325.629000000001</v>
      </c>
      <c r="B84">
        <v>7599</v>
      </c>
      <c r="C84">
        <v>-7.0000000000000001E-3</v>
      </c>
      <c r="D84">
        <v>16</v>
      </c>
      <c r="E84" t="s">
        <v>349</v>
      </c>
      <c r="F84" t="s">
        <v>355</v>
      </c>
    </row>
    <row r="85" spans="1:6" x14ac:dyDescent="0.2">
      <c r="A85">
        <v>50387.582999999999</v>
      </c>
      <c r="B85">
        <v>7655</v>
      </c>
      <c r="C85">
        <v>-0.01</v>
      </c>
      <c r="D85">
        <v>18</v>
      </c>
      <c r="E85" t="s">
        <v>349</v>
      </c>
      <c r="F85" t="s">
        <v>355</v>
      </c>
    </row>
    <row r="86" spans="1:6" x14ac:dyDescent="0.2">
      <c r="A86">
        <v>50628.775000000001</v>
      </c>
      <c r="B86">
        <v>7873</v>
      </c>
      <c r="C86">
        <v>-5.0000000000000001E-3</v>
      </c>
      <c r="D86">
        <v>17</v>
      </c>
      <c r="E86" t="s">
        <v>349</v>
      </c>
      <c r="F86" t="s">
        <v>355</v>
      </c>
    </row>
    <row r="88" spans="1:6" x14ac:dyDescent="0.2">
      <c r="A88">
        <v>50658.650999999998</v>
      </c>
      <c r="B88">
        <v>6959</v>
      </c>
      <c r="C88">
        <v>0</v>
      </c>
      <c r="D88">
        <v>11</v>
      </c>
      <c r="E88" t="s">
        <v>357</v>
      </c>
      <c r="F88" t="s">
        <v>358</v>
      </c>
    </row>
    <row r="89" spans="1:6" x14ac:dyDescent="0.2">
      <c r="A89">
        <v>50668.608</v>
      </c>
      <c r="B89">
        <v>6968</v>
      </c>
      <c r="C89">
        <v>0</v>
      </c>
      <c r="D89">
        <v>8</v>
      </c>
      <c r="E89" t="s">
        <v>336</v>
      </c>
      <c r="F89" t="s">
        <v>337</v>
      </c>
    </row>
    <row r="90" spans="1:6" x14ac:dyDescent="0.2">
      <c r="A90">
        <v>50669.711000000003</v>
      </c>
      <c r="B90">
        <v>6969</v>
      </c>
      <c r="C90">
        <v>-4.0000000000000001E-3</v>
      </c>
      <c r="D90">
        <v>19</v>
      </c>
      <c r="E90" t="s">
        <v>340</v>
      </c>
      <c r="F90" t="s">
        <v>341</v>
      </c>
    </row>
    <row r="91" spans="1:6" x14ac:dyDescent="0.2">
      <c r="A91">
        <v>50689.625</v>
      </c>
      <c r="B91">
        <v>6987</v>
      </c>
      <c r="C91">
        <v>-4.0000000000000001E-3</v>
      </c>
      <c r="D91">
        <v>14</v>
      </c>
      <c r="E91" t="s">
        <v>349</v>
      </c>
      <c r="F91" t="s">
        <v>355</v>
      </c>
    </row>
    <row r="92" spans="1:6" x14ac:dyDescent="0.2">
      <c r="A92">
        <v>50720.595999999998</v>
      </c>
      <c r="B92">
        <v>7015</v>
      </c>
      <c r="C92">
        <v>-1.0999999999999999E-2</v>
      </c>
      <c r="D92">
        <v>17</v>
      </c>
      <c r="E92" t="s">
        <v>349</v>
      </c>
      <c r="F92" t="s">
        <v>355</v>
      </c>
    </row>
    <row r="93" spans="1:6" x14ac:dyDescent="0.2">
      <c r="A93">
        <v>50731.667000000001</v>
      </c>
      <c r="B93">
        <v>7025</v>
      </c>
      <c r="C93">
        <v>-4.0000000000000001E-3</v>
      </c>
      <c r="D93">
        <v>16</v>
      </c>
      <c r="E93" t="s">
        <v>349</v>
      </c>
      <c r="F93" t="s">
        <v>355</v>
      </c>
    </row>
    <row r="94" spans="1:6" x14ac:dyDescent="0.2">
      <c r="A94">
        <v>50991.66</v>
      </c>
      <c r="B94">
        <v>7260</v>
      </c>
      <c r="C94">
        <v>-6.0000000000000001E-3</v>
      </c>
      <c r="D94">
        <v>10</v>
      </c>
      <c r="E94" t="s">
        <v>336</v>
      </c>
      <c r="F94" t="s">
        <v>337</v>
      </c>
    </row>
    <row r="95" spans="1:6" x14ac:dyDescent="0.2">
      <c r="A95">
        <v>51012.684999999998</v>
      </c>
      <c r="B95">
        <v>7279</v>
      </c>
      <c r="C95">
        <v>-2E-3</v>
      </c>
      <c r="D95">
        <v>16</v>
      </c>
      <c r="E95" t="s">
        <v>340</v>
      </c>
      <c r="F95" t="s">
        <v>341</v>
      </c>
    </row>
    <row r="96" spans="1:6" x14ac:dyDescent="0.2">
      <c r="A96">
        <v>51013.788</v>
      </c>
      <c r="B96">
        <v>7280</v>
      </c>
      <c r="C96">
        <v>-6.0000000000000001E-3</v>
      </c>
      <c r="D96">
        <v>14</v>
      </c>
      <c r="E96" t="s">
        <v>349</v>
      </c>
      <c r="F96" t="s">
        <v>355</v>
      </c>
    </row>
    <row r="97" spans="1:6" x14ac:dyDescent="0.2">
      <c r="A97">
        <v>51044.767</v>
      </c>
      <c r="B97">
        <v>7308</v>
      </c>
      <c r="C97">
        <v>-5.0000000000000001E-3</v>
      </c>
      <c r="D97">
        <v>10</v>
      </c>
      <c r="E97" t="s">
        <v>336</v>
      </c>
      <c r="F97" t="s">
        <v>337</v>
      </c>
    </row>
    <row r="98" spans="1:6" x14ac:dyDescent="0.2">
      <c r="A98">
        <v>51053.62</v>
      </c>
      <c r="B98">
        <v>7316</v>
      </c>
      <c r="C98">
        <v>-3.0000000000000001E-3</v>
      </c>
      <c r="D98">
        <v>6</v>
      </c>
      <c r="E98" t="s">
        <v>336</v>
      </c>
      <c r="F98" t="s">
        <v>337</v>
      </c>
    </row>
    <row r="99" spans="1:6" x14ac:dyDescent="0.2">
      <c r="A99">
        <v>51074.637999999999</v>
      </c>
      <c r="B99">
        <v>7335</v>
      </c>
      <c r="C99">
        <v>-6.0000000000000001E-3</v>
      </c>
      <c r="D99">
        <v>12</v>
      </c>
      <c r="E99" t="s">
        <v>349</v>
      </c>
      <c r="F99" t="s">
        <v>359</v>
      </c>
    </row>
    <row r="100" spans="1:6" x14ac:dyDescent="0.2">
      <c r="A100">
        <v>51084.597999999998</v>
      </c>
      <c r="B100">
        <v>7344</v>
      </c>
      <c r="C100">
        <v>-3.0000000000000001E-3</v>
      </c>
      <c r="D100">
        <v>14</v>
      </c>
      <c r="E100" t="s">
        <v>349</v>
      </c>
      <c r="F100" t="s">
        <v>355</v>
      </c>
    </row>
    <row r="101" spans="1:6" x14ac:dyDescent="0.2">
      <c r="A101">
        <v>51105.616999999998</v>
      </c>
      <c r="B101">
        <v>7363</v>
      </c>
      <c r="C101">
        <v>-5.0000000000000001E-3</v>
      </c>
      <c r="D101">
        <v>17</v>
      </c>
      <c r="E101" t="s">
        <v>349</v>
      </c>
      <c r="F101" t="s">
        <v>355</v>
      </c>
    </row>
    <row r="102" spans="1:6" x14ac:dyDescent="0.2">
      <c r="A102">
        <v>51376.677000000003</v>
      </c>
      <c r="B102">
        <v>7608</v>
      </c>
      <c r="C102">
        <v>-4.0000000000000001E-3</v>
      </c>
      <c r="D102">
        <v>17</v>
      </c>
      <c r="E102" t="s">
        <v>357</v>
      </c>
      <c r="F102" t="s">
        <v>358</v>
      </c>
    </row>
    <row r="103" spans="1:6" x14ac:dyDescent="0.2">
      <c r="A103">
        <v>51397.696000000004</v>
      </c>
      <c r="B103">
        <v>7627</v>
      </c>
      <c r="C103">
        <v>-6.0000000000000001E-3</v>
      </c>
      <c r="D103">
        <v>10</v>
      </c>
      <c r="E103" t="s">
        <v>338</v>
      </c>
      <c r="F103" t="s">
        <v>345</v>
      </c>
    </row>
    <row r="104" spans="1:6" x14ac:dyDescent="0.2">
      <c r="A104">
        <v>51407.652000000002</v>
      </c>
      <c r="B104">
        <v>7636</v>
      </c>
      <c r="C104">
        <v>-7.0000000000000001E-3</v>
      </c>
      <c r="D104">
        <v>14</v>
      </c>
      <c r="E104" t="s">
        <v>338</v>
      </c>
      <c r="F104" t="s">
        <v>345</v>
      </c>
    </row>
    <row r="105" spans="1:6" x14ac:dyDescent="0.2">
      <c r="A105">
        <v>51407.652999999998</v>
      </c>
      <c r="B105">
        <v>7636</v>
      </c>
      <c r="C105">
        <v>-6.0000000000000001E-3</v>
      </c>
      <c r="D105">
        <v>11</v>
      </c>
      <c r="E105" t="s">
        <v>336</v>
      </c>
      <c r="F105" t="s">
        <v>337</v>
      </c>
    </row>
    <row r="106" spans="1:6" x14ac:dyDescent="0.2">
      <c r="A106">
        <v>51428.673999999999</v>
      </c>
      <c r="B106">
        <v>7655</v>
      </c>
      <c r="C106">
        <v>-6.0000000000000001E-3</v>
      </c>
      <c r="D106">
        <v>13</v>
      </c>
      <c r="E106" t="s">
        <v>349</v>
      </c>
      <c r="F106" t="s">
        <v>355</v>
      </c>
    </row>
    <row r="107" spans="1:6" x14ac:dyDescent="0.2">
      <c r="A107">
        <v>51438.631000000001</v>
      </c>
      <c r="B107">
        <v>7664</v>
      </c>
      <c r="C107">
        <v>-6.0000000000000001E-3</v>
      </c>
      <c r="D107">
        <v>12</v>
      </c>
      <c r="E107" t="s">
        <v>336</v>
      </c>
      <c r="F107" t="s">
        <v>337</v>
      </c>
    </row>
    <row r="108" spans="1:6" x14ac:dyDescent="0.2">
      <c r="A108">
        <v>51438.633999999998</v>
      </c>
      <c r="B108">
        <v>7664</v>
      </c>
      <c r="C108">
        <v>-3.0000000000000001E-3</v>
      </c>
      <c r="D108">
        <v>15</v>
      </c>
      <c r="E108" t="s">
        <v>338</v>
      </c>
      <c r="F108" t="s">
        <v>345</v>
      </c>
    </row>
    <row r="109" spans="1:6" x14ac:dyDescent="0.2">
      <c r="A109">
        <v>51469.608999999997</v>
      </c>
      <c r="B109">
        <v>7692</v>
      </c>
      <c r="C109">
        <v>-6.0000000000000001E-3</v>
      </c>
      <c r="D109">
        <v>16</v>
      </c>
      <c r="E109" t="s">
        <v>349</v>
      </c>
      <c r="F109" t="s">
        <v>355</v>
      </c>
    </row>
    <row r="110" spans="1:6" x14ac:dyDescent="0.2">
      <c r="A110">
        <v>51510.542000000001</v>
      </c>
      <c r="B110">
        <v>7729</v>
      </c>
      <c r="C110">
        <v>-8.9999999999999993E-3</v>
      </c>
      <c r="D110">
        <v>12</v>
      </c>
      <c r="E110" t="s">
        <v>336</v>
      </c>
      <c r="F110" t="s">
        <v>337</v>
      </c>
    </row>
    <row r="111" spans="1:6" x14ac:dyDescent="0.2">
      <c r="A111">
        <v>51510.544000000002</v>
      </c>
      <c r="B111">
        <v>7729</v>
      </c>
      <c r="C111">
        <v>-7.0000000000000001E-3</v>
      </c>
      <c r="D111">
        <v>15</v>
      </c>
      <c r="E111" t="s">
        <v>349</v>
      </c>
      <c r="F111" t="s">
        <v>355</v>
      </c>
    </row>
  </sheetData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401"/>
  <sheetViews>
    <sheetView workbookViewId="0">
      <selection activeCell="C5" sqref="C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12.42578125" bestFit="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10.5703125" customWidth="1"/>
    <col min="17" max="25" width="9.85546875" customWidth="1"/>
  </cols>
  <sheetData>
    <row r="1" spans="1:6" ht="20.25" x14ac:dyDescent="0.3">
      <c r="A1" s="1" t="s">
        <v>414</v>
      </c>
      <c r="B1" s="24"/>
      <c r="C1" s="23"/>
    </row>
    <row r="2" spans="1:6" x14ac:dyDescent="0.2">
      <c r="A2" t="s">
        <v>314</v>
      </c>
      <c r="B2" t="s">
        <v>315</v>
      </c>
    </row>
    <row r="3" spans="1:6" ht="13.5" thickBot="1" x14ac:dyDescent="0.25">
      <c r="A3" t="s">
        <v>386</v>
      </c>
      <c r="B3" t="s">
        <v>385</v>
      </c>
      <c r="C3" t="s">
        <v>367</v>
      </c>
    </row>
    <row r="4" spans="1:6" ht="14.25" thickTop="1" thickBot="1" x14ac:dyDescent="0.25">
      <c r="A4" s="8" t="s">
        <v>290</v>
      </c>
      <c r="C4" s="3">
        <v>41918.383999999998</v>
      </c>
      <c r="D4" s="4">
        <v>1.106363</v>
      </c>
    </row>
    <row r="5" spans="1:6" x14ac:dyDescent="0.2">
      <c r="A5" s="52" t="s">
        <v>405</v>
      </c>
      <c r="B5" s="53"/>
      <c r="C5" s="54">
        <v>8</v>
      </c>
      <c r="D5" s="53" t="s">
        <v>406</v>
      </c>
    </row>
    <row r="6" spans="1:6" x14ac:dyDescent="0.2">
      <c r="A6" s="8" t="s">
        <v>291</v>
      </c>
    </row>
    <row r="7" spans="1:6" x14ac:dyDescent="0.2">
      <c r="A7" t="s">
        <v>292</v>
      </c>
      <c r="C7">
        <f>+C4</f>
        <v>41918.383999999998</v>
      </c>
    </row>
    <row r="8" spans="1:6" x14ac:dyDescent="0.2">
      <c r="A8" t="s">
        <v>293</v>
      </c>
      <c r="C8">
        <f>+D4</f>
        <v>1.106363</v>
      </c>
    </row>
    <row r="9" spans="1:6" x14ac:dyDescent="0.2">
      <c r="A9" s="30" t="s">
        <v>404</v>
      </c>
      <c r="C9" s="51">
        <v>496</v>
      </c>
      <c r="D9" s="30" t="str">
        <f>"F"&amp;C9</f>
        <v>F496</v>
      </c>
      <c r="E9" s="30" t="str">
        <f>"G"&amp;C9</f>
        <v>G496</v>
      </c>
    </row>
    <row r="10" spans="1:6" ht="13.5" thickBot="1" x14ac:dyDescent="0.25">
      <c r="C10" s="7" t="s">
        <v>309</v>
      </c>
      <c r="D10" s="7" t="s">
        <v>310</v>
      </c>
    </row>
    <row r="11" spans="1:6" x14ac:dyDescent="0.2">
      <c r="A11" t="s">
        <v>305</v>
      </c>
      <c r="C11" s="31">
        <f ca="1">INTERCEPT(INDIRECT(E9):G1005,INDIRECT(D9):$F1005)</f>
        <v>-2.5335578218100537E-3</v>
      </c>
      <c r="D11" s="12">
        <f>+E11*F11</f>
        <v>9.8569912882961748E-7</v>
      </c>
      <c r="E11" s="13">
        <v>0.98569912882961752</v>
      </c>
      <c r="F11" s="11">
        <v>9.9999999999999995E-7</v>
      </c>
    </row>
    <row r="12" spans="1:6" x14ac:dyDescent="0.2">
      <c r="A12" t="s">
        <v>306</v>
      </c>
      <c r="C12" s="31">
        <f ca="1">SLOPE(INDIRECT(E9):G1005,INDIRECT(D9):$F1005)</f>
        <v>-5.2824042217473312E-7</v>
      </c>
      <c r="D12" s="12">
        <f>+E12*F12</f>
        <v>1.4886977592568804E-7</v>
      </c>
      <c r="E12" s="14">
        <v>1.4886977592568804</v>
      </c>
      <c r="F12" s="11">
        <v>9.9999999999999995E-8</v>
      </c>
    </row>
    <row r="13" spans="1:6" ht="13.5" thickBot="1" x14ac:dyDescent="0.25">
      <c r="A13" t="s">
        <v>308</v>
      </c>
      <c r="C13" s="6" t="s">
        <v>303</v>
      </c>
      <c r="D13" s="12">
        <f>+E13*F13</f>
        <v>-8.0644604535412491E-11</v>
      </c>
      <c r="E13" s="15">
        <v>-8.0644604535412487E-2</v>
      </c>
      <c r="F13" s="11">
        <v>1.0000000000000001E-9</v>
      </c>
    </row>
    <row r="14" spans="1:6" x14ac:dyDescent="0.2">
      <c r="A14" t="s">
        <v>313</v>
      </c>
      <c r="E14">
        <f>SUM(R21:R663)</f>
        <v>9.9378454923905353E-3</v>
      </c>
    </row>
    <row r="15" spans="1:6" x14ac:dyDescent="0.2">
      <c r="A15" s="5" t="s">
        <v>307</v>
      </c>
      <c r="C15" s="25">
        <f ca="1">(C7+C11)+(C8+C12)*INT(MAX(F21:F3531))</f>
        <v>57199.459926385462</v>
      </c>
      <c r="D15" s="27">
        <f>+C7+INT(MAX(F21:F1586))*C8+D11+D12*INT(MAX(F21:F4021))+D13*INT(MAX(F21:F4048)^2)</f>
        <v>57199.456428495447</v>
      </c>
      <c r="E15" s="55" t="s">
        <v>407</v>
      </c>
      <c r="F15" s="54">
        <v>1</v>
      </c>
    </row>
    <row r="16" spans="1:6" x14ac:dyDescent="0.2">
      <c r="A16" s="8" t="s">
        <v>294</v>
      </c>
      <c r="C16" s="26">
        <f ca="1">+C8+C12</f>
        <v>1.1063624717595779</v>
      </c>
      <c r="D16" s="27">
        <f>+C8+D12+2*D13*F90</f>
        <v>1.1063632990300294</v>
      </c>
      <c r="E16" s="55" t="s">
        <v>408</v>
      </c>
      <c r="F16" s="56">
        <f ca="1">NOW()+15018.5+$C$5/24</f>
        <v>60677.585470138889</v>
      </c>
    </row>
    <row r="17" spans="1:41" ht="13.5" thickBot="1" x14ac:dyDescent="0.25">
      <c r="A17" s="31" t="s">
        <v>387</v>
      </c>
      <c r="C17">
        <f>COUNT(C21:C2189)</f>
        <v>727</v>
      </c>
      <c r="E17" s="55" t="s">
        <v>409</v>
      </c>
      <c r="F17" s="56">
        <f ca="1">ROUND(2*(F16-$C$7)/$C$8,0)/2+F15</f>
        <v>16956.5</v>
      </c>
    </row>
    <row r="18" spans="1:41" ht="14.25" thickTop="1" thickBot="1" x14ac:dyDescent="0.25">
      <c r="A18" s="8" t="s">
        <v>412</v>
      </c>
      <c r="C18" s="28">
        <f ca="1">+C15</f>
        <v>57199.459926385462</v>
      </c>
      <c r="D18" s="29">
        <f ca="1">C16</f>
        <v>1.1063624717595779</v>
      </c>
      <c r="E18" s="55" t="s">
        <v>410</v>
      </c>
      <c r="F18" s="27">
        <f ca="1">ROUND(2*(F16-$C$15)/$C$16,0)/2+F15</f>
        <v>3144.5</v>
      </c>
    </row>
    <row r="19" spans="1:41" ht="13.5" thickBot="1" x14ac:dyDescent="0.25">
      <c r="A19" s="58" t="s">
        <v>413</v>
      </c>
      <c r="B19" s="59"/>
      <c r="C19" s="60">
        <f>+D15</f>
        <v>57199.456428495447</v>
      </c>
      <c r="D19" s="61">
        <f>+D16</f>
        <v>1.1063632990300294</v>
      </c>
      <c r="E19" s="55" t="s">
        <v>411</v>
      </c>
      <c r="F19" s="57">
        <f ca="1">+$C$15+$C$16*F18-15018.5-$C$5/24</f>
        <v>45659.583385500118</v>
      </c>
    </row>
    <row r="20" spans="1:41" ht="13.5" thickBot="1" x14ac:dyDescent="0.25">
      <c r="A20" s="7" t="s">
        <v>295</v>
      </c>
      <c r="B20" s="7" t="s">
        <v>296</v>
      </c>
      <c r="C20" s="7" t="s">
        <v>297</v>
      </c>
      <c r="D20" s="7" t="s">
        <v>302</v>
      </c>
      <c r="E20" s="7" t="s">
        <v>298</v>
      </c>
      <c r="F20" s="7" t="s">
        <v>299</v>
      </c>
      <c r="G20" s="7" t="s">
        <v>300</v>
      </c>
      <c r="H20" s="10" t="s">
        <v>301</v>
      </c>
      <c r="I20" s="10" t="s">
        <v>331</v>
      </c>
      <c r="J20" s="10" t="s">
        <v>332</v>
      </c>
      <c r="K20" s="10" t="s">
        <v>368</v>
      </c>
      <c r="L20" s="10" t="s">
        <v>289</v>
      </c>
      <c r="M20" s="10" t="s">
        <v>361</v>
      </c>
      <c r="N20" s="10" t="s">
        <v>333</v>
      </c>
      <c r="O20" s="10" t="s">
        <v>312</v>
      </c>
      <c r="P20" s="9" t="s">
        <v>311</v>
      </c>
      <c r="Q20" s="7" t="s">
        <v>304</v>
      </c>
      <c r="R20" s="7" t="s">
        <v>360</v>
      </c>
      <c r="S20" s="6"/>
      <c r="T20" s="6"/>
      <c r="U20" s="6"/>
      <c r="V20" s="6"/>
      <c r="W20" s="6"/>
      <c r="X20" s="6"/>
      <c r="Y20" s="6"/>
    </row>
    <row r="21" spans="1:41" x14ac:dyDescent="0.2">
      <c r="A21" t="s">
        <v>324</v>
      </c>
      <c r="B21" s="6"/>
      <c r="C21" s="32">
        <v>31329.371999999999</v>
      </c>
      <c r="D21" s="32"/>
      <c r="E21">
        <f t="shared" ref="E21:E84" si="0">+(C21-C$7)/C$8</f>
        <v>-9571.010599595249</v>
      </c>
      <c r="F21">
        <f t="shared" ref="F21:F84" si="1">ROUND(2*E21,0)/2</f>
        <v>-9571</v>
      </c>
      <c r="G21">
        <f t="shared" ref="G21:G84" si="2">+C21-(C$7+F21*C$8)</f>
        <v>-1.1727000000973931E-2</v>
      </c>
      <c r="N21">
        <f>+G21</f>
        <v>-1.1727000000973931E-2</v>
      </c>
      <c r="P21" s="11">
        <f t="shared" ref="P21:P84" si="3">D$11+D$12*F21+D$13*F21^2</f>
        <v>-8.811218586546642E-3</v>
      </c>
      <c r="Q21" s="2">
        <f t="shared" ref="Q21:Q84" si="4">+C21-15018.5</f>
        <v>16310.871999999999</v>
      </c>
      <c r="R21">
        <f t="shared" ref="R21:R30" si="5">+(P21-G21)^2</f>
        <v>8.5017812567195996E-6</v>
      </c>
      <c r="Z21" t="s">
        <v>327</v>
      </c>
    </row>
    <row r="22" spans="1:41" x14ac:dyDescent="0.2">
      <c r="A22" s="17" t="s">
        <v>322</v>
      </c>
      <c r="B22" s="6"/>
      <c r="C22" s="32">
        <v>33283.216990000001</v>
      </c>
      <c r="D22" s="32"/>
      <c r="E22">
        <f t="shared" si="0"/>
        <v>-7805.0034301580927</v>
      </c>
      <c r="F22">
        <f t="shared" si="1"/>
        <v>-7805</v>
      </c>
      <c r="G22">
        <f t="shared" si="2"/>
        <v>-3.7949999968986958E-3</v>
      </c>
      <c r="N22">
        <f>+G22</f>
        <v>-3.7949999968986958E-3</v>
      </c>
      <c r="P22" s="11">
        <f t="shared" si="3"/>
        <v>-6.0736529371745365E-3</v>
      </c>
      <c r="Q22" s="2">
        <f t="shared" si="4"/>
        <v>18264.716990000001</v>
      </c>
      <c r="R22">
        <f t="shared" si="5"/>
        <v>5.192259222227734E-6</v>
      </c>
      <c r="Z22" t="s">
        <v>329</v>
      </c>
    </row>
    <row r="23" spans="1:41" x14ac:dyDescent="0.2">
      <c r="A23" s="17" t="s">
        <v>325</v>
      </c>
      <c r="B23" s="6"/>
      <c r="C23" s="32">
        <v>34213.673000000003</v>
      </c>
      <c r="D23" s="32">
        <v>3.0000000000000001E-3</v>
      </c>
      <c r="E23">
        <f t="shared" si="0"/>
        <v>-6963.9991576001694</v>
      </c>
      <c r="F23">
        <f t="shared" si="1"/>
        <v>-6964</v>
      </c>
      <c r="G23">
        <f t="shared" si="2"/>
        <v>9.3200000264914706E-4</v>
      </c>
      <c r="N23">
        <f>+G23</f>
        <v>9.3200000264914706E-4</v>
      </c>
      <c r="P23" s="11">
        <f t="shared" si="3"/>
        <v>-4.9467886773745043E-3</v>
      </c>
      <c r="Q23" s="2">
        <f t="shared" si="4"/>
        <v>19195.173000000003</v>
      </c>
      <c r="R23">
        <f t="shared" si="5"/>
        <v>3.4560156344374222E-5</v>
      </c>
      <c r="Z23" t="s">
        <v>326</v>
      </c>
    </row>
    <row r="24" spans="1:41" x14ac:dyDescent="0.2">
      <c r="A24" s="17" t="s">
        <v>323</v>
      </c>
      <c r="B24" s="6"/>
      <c r="C24" s="32">
        <v>34547.794000000002</v>
      </c>
      <c r="D24" s="32"/>
      <c r="E24">
        <f t="shared" si="0"/>
        <v>-6661.9997234180792</v>
      </c>
      <c r="F24">
        <f t="shared" si="1"/>
        <v>-6662</v>
      </c>
      <c r="G24">
        <f t="shared" si="2"/>
        <v>3.060000017285347E-4</v>
      </c>
      <c r="N24">
        <f>+G24</f>
        <v>3.060000017285347E-4</v>
      </c>
      <c r="P24" s="11">
        <f t="shared" si="3"/>
        <v>-4.5699732638622877E-3</v>
      </c>
      <c r="Q24" s="2">
        <f t="shared" si="4"/>
        <v>19529.294000000002</v>
      </c>
      <c r="R24">
        <f t="shared" si="5"/>
        <v>2.3775115286756428E-5</v>
      </c>
      <c r="Z24" t="s">
        <v>328</v>
      </c>
    </row>
    <row r="25" spans="1:41" x14ac:dyDescent="0.2">
      <c r="A25" s="18" t="s">
        <v>370</v>
      </c>
      <c r="B25" s="16"/>
      <c r="C25" s="33">
        <v>38967.712</v>
      </c>
      <c r="D25" s="34"/>
      <c r="E25">
        <f t="shared" si="0"/>
        <v>-2667.0016983575902</v>
      </c>
      <c r="F25">
        <f t="shared" si="1"/>
        <v>-2667</v>
      </c>
      <c r="G25">
        <f t="shared" si="2"/>
        <v>-1.8789999958244152E-3</v>
      </c>
      <c r="J25">
        <f t="shared" ref="J25:J30" si="6">G25</f>
        <v>-1.8789999958244152E-3</v>
      </c>
      <c r="P25" s="11">
        <f t="shared" si="3"/>
        <v>-9.6966611377426594E-4</v>
      </c>
      <c r="Q25" s="2">
        <f t="shared" si="4"/>
        <v>23949.212</v>
      </c>
      <c r="R25">
        <f t="shared" si="5"/>
        <v>8.2688810904439483E-7</v>
      </c>
    </row>
    <row r="26" spans="1:41" x14ac:dyDescent="0.2">
      <c r="A26" s="18" t="s">
        <v>371</v>
      </c>
      <c r="B26" s="16"/>
      <c r="C26" s="33">
        <v>38987.629999999997</v>
      </c>
      <c r="D26" s="33"/>
      <c r="E26">
        <f t="shared" si="0"/>
        <v>-2648.9985655702521</v>
      </c>
      <c r="F26">
        <f t="shared" si="1"/>
        <v>-2649</v>
      </c>
      <c r="G26">
        <f t="shared" si="2"/>
        <v>1.5869999988353811E-3</v>
      </c>
      <c r="J26">
        <f t="shared" si="6"/>
        <v>1.5869999988353811E-3</v>
      </c>
      <c r="P26" s="11">
        <f t="shared" si="3"/>
        <v>-9.5926973688881918E-4</v>
      </c>
      <c r="Q26" s="2">
        <f t="shared" si="4"/>
        <v>23969.129999999997</v>
      </c>
      <c r="R26">
        <f t="shared" si="5"/>
        <v>6.4834895670649884E-6</v>
      </c>
    </row>
    <row r="27" spans="1:41" x14ac:dyDescent="0.2">
      <c r="A27" s="18" t="s">
        <v>372</v>
      </c>
      <c r="B27" s="16"/>
      <c r="C27" s="33">
        <v>39019.714999999997</v>
      </c>
      <c r="D27" s="33"/>
      <c r="E27">
        <f t="shared" si="0"/>
        <v>-2619.9981380433019</v>
      </c>
      <c r="F27">
        <f t="shared" si="1"/>
        <v>-2620</v>
      </c>
      <c r="G27">
        <f t="shared" si="2"/>
        <v>2.0599999988917261E-3</v>
      </c>
      <c r="J27">
        <f t="shared" si="6"/>
        <v>2.0599999988917261E-3</v>
      </c>
      <c r="P27" s="11">
        <f t="shared" si="3"/>
        <v>-9.4262993716935856E-4</v>
      </c>
      <c r="Q27" s="2">
        <f t="shared" si="4"/>
        <v>24001.214999999997</v>
      </c>
      <c r="R27">
        <f t="shared" si="5"/>
        <v>9.0157865329301938E-6</v>
      </c>
    </row>
    <row r="28" spans="1:41" x14ac:dyDescent="0.2">
      <c r="A28" s="18" t="s">
        <v>372</v>
      </c>
      <c r="B28" s="16"/>
      <c r="C28" s="33">
        <v>39029.67</v>
      </c>
      <c r="D28" s="33"/>
      <c r="E28">
        <f t="shared" si="0"/>
        <v>-2611.0001870995325</v>
      </c>
      <c r="F28">
        <f t="shared" si="1"/>
        <v>-2611</v>
      </c>
      <c r="G28">
        <f t="shared" si="2"/>
        <v>-2.0699999731732532E-4</v>
      </c>
      <c r="J28">
        <f t="shared" si="6"/>
        <v>-2.0699999731732532E-4</v>
      </c>
      <c r="P28" s="11">
        <f t="shared" si="3"/>
        <v>-9.3749344184910479E-4</v>
      </c>
      <c r="Q28" s="2">
        <f t="shared" si="4"/>
        <v>24011.17</v>
      </c>
      <c r="R28">
        <f t="shared" si="5"/>
        <v>5.3362067250390402E-7</v>
      </c>
    </row>
    <row r="29" spans="1:41" x14ac:dyDescent="0.2">
      <c r="A29" s="18" t="s">
        <v>372</v>
      </c>
      <c r="B29" s="16"/>
      <c r="C29" s="33">
        <v>39050.692999999999</v>
      </c>
      <c r="D29" s="33"/>
      <c r="E29">
        <f t="shared" si="0"/>
        <v>-2591.9982862767456</v>
      </c>
      <c r="F29">
        <f t="shared" si="1"/>
        <v>-2592</v>
      </c>
      <c r="G29">
        <f t="shared" si="2"/>
        <v>1.8960000015795231E-3</v>
      </c>
      <c r="J29">
        <f t="shared" si="6"/>
        <v>1.8960000015795231E-3</v>
      </c>
      <c r="P29" s="11">
        <f t="shared" si="3"/>
        <v>-9.266926324359593E-4</v>
      </c>
      <c r="Q29" s="2">
        <f t="shared" si="4"/>
        <v>24032.192999999999</v>
      </c>
      <c r="R29">
        <f t="shared" si="5"/>
        <v>7.9675937061252613E-6</v>
      </c>
    </row>
    <row r="30" spans="1:41" x14ac:dyDescent="0.2">
      <c r="A30" s="18" t="s">
        <v>372</v>
      </c>
      <c r="B30" s="16"/>
      <c r="C30" s="33">
        <v>39059.546999999999</v>
      </c>
      <c r="D30" s="33"/>
      <c r="E30">
        <f t="shared" si="0"/>
        <v>-2583.995487918522</v>
      </c>
      <c r="F30">
        <f t="shared" si="1"/>
        <v>-2584</v>
      </c>
      <c r="G30">
        <f t="shared" si="2"/>
        <v>4.9920000019483268E-3</v>
      </c>
      <c r="J30">
        <f t="shared" si="6"/>
        <v>4.9920000019483268E-3</v>
      </c>
      <c r="P30" s="11">
        <f t="shared" si="3"/>
        <v>-9.2216234244395148E-4</v>
      </c>
      <c r="Q30" s="2">
        <f t="shared" si="4"/>
        <v>24041.046999999999</v>
      </c>
      <c r="R30">
        <f t="shared" si="5"/>
        <v>3.4977316235827571E-5</v>
      </c>
    </row>
    <row r="31" spans="1:41" x14ac:dyDescent="0.2">
      <c r="A31" s="17" t="s">
        <v>163</v>
      </c>
      <c r="B31" s="6"/>
      <c r="C31" s="32">
        <v>39267.54</v>
      </c>
      <c r="D31" s="32"/>
      <c r="E31">
        <f t="shared" si="0"/>
        <v>-2395.9984200483905</v>
      </c>
      <c r="F31">
        <f t="shared" si="1"/>
        <v>-2396</v>
      </c>
      <c r="G31">
        <f t="shared" si="2"/>
        <v>1.7480000024079345E-3</v>
      </c>
      <c r="L31">
        <f>+G31</f>
        <v>1.7480000024079345E-3</v>
      </c>
      <c r="P31" s="11">
        <f t="shared" si="3"/>
        <v>-8.1867212001968755E-4</v>
      </c>
      <c r="Q31" s="2">
        <f t="shared" si="4"/>
        <v>24249.040000000001</v>
      </c>
      <c r="AK31">
        <v>5</v>
      </c>
      <c r="AM31" t="s">
        <v>162</v>
      </c>
      <c r="AO31" t="s">
        <v>164</v>
      </c>
    </row>
    <row r="32" spans="1:41" x14ac:dyDescent="0.2">
      <c r="A32" s="18" t="s">
        <v>373</v>
      </c>
      <c r="B32" s="16"/>
      <c r="C32" s="33">
        <v>39300.720000000001</v>
      </c>
      <c r="D32" s="33"/>
      <c r="E32">
        <f t="shared" si="0"/>
        <v>-2366.0082631107484</v>
      </c>
      <c r="F32">
        <f t="shared" si="1"/>
        <v>-2366</v>
      </c>
      <c r="G32">
        <f t="shared" si="2"/>
        <v>-9.1419999953359365E-3</v>
      </c>
      <c r="J32">
        <f>G32</f>
        <v>-9.1419999953359365E-3</v>
      </c>
      <c r="P32" s="11">
        <f t="shared" si="3"/>
        <v>-8.0268513853798786E-4</v>
      </c>
      <c r="Q32" s="2">
        <f t="shared" si="4"/>
        <v>24282.22</v>
      </c>
      <c r="R32">
        <f>+(P32-G32)^2</f>
        <v>6.9544172280810993E-5</v>
      </c>
    </row>
    <row r="33" spans="1:41" x14ac:dyDescent="0.2">
      <c r="A33" s="17" t="s">
        <v>163</v>
      </c>
      <c r="B33" s="6"/>
      <c r="C33" s="32">
        <v>39308.47</v>
      </c>
      <c r="D33" s="32"/>
      <c r="E33">
        <f t="shared" si="0"/>
        <v>-2359.0033289254948</v>
      </c>
      <c r="F33">
        <f t="shared" si="1"/>
        <v>-2359</v>
      </c>
      <c r="G33">
        <f t="shared" si="2"/>
        <v>-3.6829999953624792E-3</v>
      </c>
      <c r="L33">
        <f>+G33</f>
        <v>-3.6829999953624792E-3</v>
      </c>
      <c r="P33" s="11">
        <f t="shared" si="3"/>
        <v>-7.9897572981149937E-4</v>
      </c>
      <c r="Q33" s="2">
        <f t="shared" si="4"/>
        <v>24289.97</v>
      </c>
      <c r="AK33">
        <v>6</v>
      </c>
      <c r="AM33" t="s">
        <v>162</v>
      </c>
      <c r="AO33" t="s">
        <v>164</v>
      </c>
    </row>
    <row r="34" spans="1:41" x14ac:dyDescent="0.2">
      <c r="A34" s="17" t="s">
        <v>163</v>
      </c>
      <c r="B34" s="6"/>
      <c r="C34" s="32">
        <v>39319.544999999998</v>
      </c>
      <c r="D34" s="32"/>
      <c r="E34">
        <f t="shared" si="0"/>
        <v>-2348.9930520091507</v>
      </c>
      <c r="F34">
        <f t="shared" si="1"/>
        <v>-2349</v>
      </c>
      <c r="G34">
        <f t="shared" si="2"/>
        <v>7.6869999975315295E-3</v>
      </c>
      <c r="L34">
        <f>+G34</f>
        <v>7.6869999975315295E-3</v>
      </c>
      <c r="P34" s="11">
        <f t="shared" si="3"/>
        <v>-7.9369028407071519E-4</v>
      </c>
      <c r="Q34" s="2">
        <f t="shared" si="4"/>
        <v>24301.044999999998</v>
      </c>
      <c r="AK34">
        <v>5</v>
      </c>
      <c r="AM34" t="s">
        <v>162</v>
      </c>
      <c r="AO34" t="s">
        <v>164</v>
      </c>
    </row>
    <row r="35" spans="1:41" x14ac:dyDescent="0.2">
      <c r="A35" s="18" t="s">
        <v>374</v>
      </c>
      <c r="B35" s="16" t="s">
        <v>363</v>
      </c>
      <c r="C35" s="33">
        <v>39341.659</v>
      </c>
      <c r="D35" s="33"/>
      <c r="E35">
        <f t="shared" si="0"/>
        <v>-2329.0050372255746</v>
      </c>
      <c r="F35">
        <f t="shared" si="1"/>
        <v>-2329</v>
      </c>
      <c r="G35">
        <f t="shared" si="2"/>
        <v>-5.5730000021867454E-3</v>
      </c>
      <c r="J35">
        <f>G35</f>
        <v>-5.5730000021867454E-3</v>
      </c>
      <c r="P35" s="11">
        <f t="shared" si="3"/>
        <v>-7.8316777935186817E-4</v>
      </c>
      <c r="Q35" s="2">
        <f t="shared" si="4"/>
        <v>24323.159</v>
      </c>
      <c r="R35">
        <f>+(P35-G35)^2</f>
        <v>2.29424927229073E-5</v>
      </c>
    </row>
    <row r="36" spans="1:41" x14ac:dyDescent="0.2">
      <c r="A36" s="18" t="s">
        <v>374</v>
      </c>
      <c r="B36" s="16" t="s">
        <v>363</v>
      </c>
      <c r="C36" s="33">
        <v>39342.769</v>
      </c>
      <c r="D36" s="33"/>
      <c r="E36">
        <f t="shared" si="0"/>
        <v>-2328.0017498777506</v>
      </c>
      <c r="F36">
        <f t="shared" si="1"/>
        <v>-2328</v>
      </c>
      <c r="G36">
        <f t="shared" si="2"/>
        <v>-1.9360000005690381E-3</v>
      </c>
      <c r="J36">
        <f>G36</f>
        <v>-1.9360000005690381E-3</v>
      </c>
      <c r="P36" s="11">
        <f t="shared" si="3"/>
        <v>-7.8264334765262107E-4</v>
      </c>
      <c r="Q36" s="2">
        <f t="shared" si="4"/>
        <v>24324.269</v>
      </c>
      <c r="R36">
        <f>+(P36-G36)^2</f>
        <v>1.3302315688265605E-6</v>
      </c>
    </row>
    <row r="37" spans="1:41" x14ac:dyDescent="0.2">
      <c r="A37" s="17" t="s">
        <v>163</v>
      </c>
      <c r="B37" s="6"/>
      <c r="C37" s="32">
        <v>39350.521999999997</v>
      </c>
      <c r="D37" s="32"/>
      <c r="E37">
        <f t="shared" si="0"/>
        <v>-2320.9941041050733</v>
      </c>
      <c r="F37">
        <f t="shared" si="1"/>
        <v>-2321</v>
      </c>
      <c r="G37">
        <f t="shared" si="2"/>
        <v>6.5229999963776208E-3</v>
      </c>
      <c r="L37">
        <f>+G37</f>
        <v>6.5229999963776208E-3</v>
      </c>
      <c r="P37" s="11">
        <f t="shared" si="3"/>
        <v>-7.789768418557454E-4</v>
      </c>
      <c r="Q37" s="2">
        <f t="shared" si="4"/>
        <v>24332.021999999997</v>
      </c>
      <c r="AK37">
        <v>7</v>
      </c>
      <c r="AM37" t="s">
        <v>162</v>
      </c>
      <c r="AO37" t="s">
        <v>164</v>
      </c>
    </row>
    <row r="38" spans="1:41" x14ac:dyDescent="0.2">
      <c r="A38" s="17" t="s">
        <v>165</v>
      </c>
      <c r="B38" s="6"/>
      <c r="C38" s="32">
        <v>39390.35</v>
      </c>
      <c r="D38" s="32"/>
      <c r="E38">
        <f t="shared" si="0"/>
        <v>-2284.9950694301956</v>
      </c>
      <c r="F38">
        <f t="shared" si="1"/>
        <v>-2285</v>
      </c>
      <c r="G38">
        <f t="shared" si="2"/>
        <v>5.4549999986193143E-3</v>
      </c>
      <c r="L38">
        <f>+G38</f>
        <v>5.4549999986193143E-3</v>
      </c>
      <c r="P38" s="11">
        <f t="shared" si="3"/>
        <v>-7.6024536417677673E-4</v>
      </c>
      <c r="Q38" s="2">
        <f t="shared" si="4"/>
        <v>24371.85</v>
      </c>
      <c r="AK38">
        <v>7</v>
      </c>
      <c r="AM38" t="s">
        <v>162</v>
      </c>
      <c r="AO38" t="s">
        <v>164</v>
      </c>
    </row>
    <row r="39" spans="1:41" x14ac:dyDescent="0.2">
      <c r="A39" s="17" t="s">
        <v>165</v>
      </c>
      <c r="B39" s="6"/>
      <c r="C39" s="32">
        <v>39401.42</v>
      </c>
      <c r="D39" s="32"/>
      <c r="E39">
        <f t="shared" si="0"/>
        <v>-2274.9893118262271</v>
      </c>
      <c r="F39">
        <f t="shared" si="1"/>
        <v>-2275</v>
      </c>
      <c r="G39">
        <f t="shared" si="2"/>
        <v>1.1825000001408625E-2</v>
      </c>
      <c r="L39">
        <f>+G39</f>
        <v>1.1825000001408625E-2</v>
      </c>
      <c r="P39" s="11">
        <f t="shared" si="3"/>
        <v>-7.5507927245070498E-4</v>
      </c>
      <c r="Q39" s="2">
        <f t="shared" si="4"/>
        <v>24382.92</v>
      </c>
      <c r="AK39">
        <v>5</v>
      </c>
      <c r="AM39" t="s">
        <v>162</v>
      </c>
      <c r="AO39" t="s">
        <v>164</v>
      </c>
    </row>
    <row r="40" spans="1:41" x14ac:dyDescent="0.2">
      <c r="A40" s="18" t="s">
        <v>375</v>
      </c>
      <c r="B40" s="16"/>
      <c r="C40" s="33">
        <v>39664.720000000001</v>
      </c>
      <c r="D40" s="33"/>
      <c r="E40">
        <f t="shared" si="0"/>
        <v>-2037.0023220226969</v>
      </c>
      <c r="F40">
        <f t="shared" si="1"/>
        <v>-2037</v>
      </c>
      <c r="G40">
        <f t="shared" si="2"/>
        <v>-2.5689999965834431E-3</v>
      </c>
      <c r="J40">
        <f>G40</f>
        <v>-2.5689999965834431E-3</v>
      </c>
      <c r="P40" s="11">
        <f t="shared" si="3"/>
        <v>-6.3688625650829694E-4</v>
      </c>
      <c r="Q40" s="2">
        <f t="shared" si="4"/>
        <v>24646.22</v>
      </c>
      <c r="R40">
        <f>+(P40-G40)^2</f>
        <v>3.7330635045871696E-6</v>
      </c>
    </row>
    <row r="41" spans="1:41" x14ac:dyDescent="0.2">
      <c r="A41" s="17" t="s">
        <v>321</v>
      </c>
      <c r="B41" s="6"/>
      <c r="C41" s="32">
        <v>39672.459499999997</v>
      </c>
      <c r="D41" s="32">
        <v>5.0000000000000001E-3</v>
      </c>
      <c r="E41">
        <f t="shared" si="0"/>
        <v>-2030.0068783934396</v>
      </c>
      <c r="F41">
        <f t="shared" si="1"/>
        <v>-2030</v>
      </c>
      <c r="G41">
        <f t="shared" si="2"/>
        <v>-7.6100000005681068E-3</v>
      </c>
      <c r="I41">
        <f>+G41</f>
        <v>-7.6100000005681068E-3</v>
      </c>
      <c r="P41" s="11">
        <f t="shared" si="3"/>
        <v>-6.3354829683029846E-4</v>
      </c>
      <c r="Q41" s="2">
        <f t="shared" si="4"/>
        <v>24653.959499999997</v>
      </c>
      <c r="R41">
        <f>+(P41-G41)^2</f>
        <v>4.8670878374586167E-5</v>
      </c>
      <c r="Z41" t="s">
        <v>330</v>
      </c>
    </row>
    <row r="42" spans="1:41" x14ac:dyDescent="0.2">
      <c r="A42" s="18" t="s">
        <v>375</v>
      </c>
      <c r="B42" s="16"/>
      <c r="C42" s="33">
        <v>39674.68</v>
      </c>
      <c r="D42" s="33"/>
      <c r="E42">
        <f t="shared" si="0"/>
        <v>-2027.9998517665522</v>
      </c>
      <c r="F42">
        <f t="shared" si="1"/>
        <v>-2028</v>
      </c>
      <c r="G42">
        <f t="shared" si="2"/>
        <v>1.6400000458816066E-4</v>
      </c>
      <c r="J42">
        <f>G42</f>
        <v>1.6400000458816066E-4</v>
      </c>
      <c r="P42" s="11">
        <f t="shared" si="3"/>
        <v>-6.3259604566803774E-4</v>
      </c>
      <c r="Q42" s="2">
        <f t="shared" si="4"/>
        <v>24656.18</v>
      </c>
      <c r="R42">
        <f>+(P42-G42)^2</f>
        <v>6.3456526728377576E-7</v>
      </c>
    </row>
    <row r="43" spans="1:41" x14ac:dyDescent="0.2">
      <c r="A43" s="18" t="s">
        <v>375</v>
      </c>
      <c r="B43" s="16"/>
      <c r="C43" s="33">
        <v>39675.781000000003</v>
      </c>
      <c r="D43" s="33"/>
      <c r="E43">
        <f t="shared" si="0"/>
        <v>-2027.0046991810061</v>
      </c>
      <c r="F43">
        <f t="shared" si="1"/>
        <v>-2027</v>
      </c>
      <c r="G43">
        <f t="shared" si="2"/>
        <v>-5.1989999919896945E-3</v>
      </c>
      <c r="J43">
        <f>G43</f>
        <v>-5.1989999919896945E-3</v>
      </c>
      <c r="P43" s="11">
        <f t="shared" si="3"/>
        <v>-6.3212016202072096E-4</v>
      </c>
      <c r="Q43" s="2">
        <f t="shared" si="4"/>
        <v>24657.281000000003</v>
      </c>
      <c r="R43">
        <f>+(P43-G43)^2</f>
        <v>2.0856391381377436E-5</v>
      </c>
    </row>
    <row r="44" spans="1:41" x14ac:dyDescent="0.2">
      <c r="A44" s="17" t="s">
        <v>166</v>
      </c>
      <c r="B44" s="6"/>
      <c r="C44" s="32">
        <v>39704.557999999997</v>
      </c>
      <c r="D44" s="32"/>
      <c r="E44">
        <f t="shared" si="0"/>
        <v>-2000.9942487230692</v>
      </c>
      <c r="F44">
        <f t="shared" si="1"/>
        <v>-2001</v>
      </c>
      <c r="G44">
        <f t="shared" si="2"/>
        <v>6.3630000004195608E-3</v>
      </c>
      <c r="L44">
        <f>+G44</f>
        <v>6.3630000004195608E-3</v>
      </c>
      <c r="P44" s="11">
        <f t="shared" si="3"/>
        <v>-6.1980379970286831E-4</v>
      </c>
      <c r="Q44" s="2">
        <f t="shared" si="4"/>
        <v>24686.057999999997</v>
      </c>
      <c r="AK44">
        <v>6</v>
      </c>
      <c r="AM44" t="s">
        <v>162</v>
      </c>
      <c r="AO44" t="s">
        <v>164</v>
      </c>
    </row>
    <row r="45" spans="1:41" x14ac:dyDescent="0.2">
      <c r="A45" s="19" t="s">
        <v>376</v>
      </c>
      <c r="B45" s="16" t="s">
        <v>363</v>
      </c>
      <c r="C45" s="33">
        <v>39706.756999999998</v>
      </c>
      <c r="D45" s="33"/>
      <c r="E45">
        <f t="shared" si="0"/>
        <v>-1999.0066551394077</v>
      </c>
      <c r="F45">
        <f t="shared" si="1"/>
        <v>-1999</v>
      </c>
      <c r="G45">
        <f t="shared" si="2"/>
        <v>-7.3629999969853088E-3</v>
      </c>
      <c r="J45">
        <f>G45</f>
        <v>-7.3629999969853088E-3</v>
      </c>
      <c r="P45" s="11">
        <f t="shared" si="3"/>
        <v>-6.1886090331473372E-4</v>
      </c>
      <c r="Q45" s="2">
        <f t="shared" si="4"/>
        <v>24688.256999999998</v>
      </c>
      <c r="R45">
        <f>+(P45-G45)^2</f>
        <v>4.5483412114775768E-5</v>
      </c>
    </row>
    <row r="46" spans="1:41" x14ac:dyDescent="0.2">
      <c r="A46" s="18" t="s">
        <v>375</v>
      </c>
      <c r="B46" s="16"/>
      <c r="C46" s="33">
        <v>39715.616999999998</v>
      </c>
      <c r="D46" s="33"/>
      <c r="E46">
        <f t="shared" si="0"/>
        <v>-1990.9984336063299</v>
      </c>
      <c r="F46">
        <f t="shared" si="1"/>
        <v>-1991</v>
      </c>
      <c r="G46">
        <f t="shared" si="2"/>
        <v>1.7329999973298982E-3</v>
      </c>
      <c r="J46">
        <f>G46</f>
        <v>1.7329999973298982E-3</v>
      </c>
      <c r="P46" s="11">
        <f t="shared" si="3"/>
        <v>-6.1509576933055777E-4</v>
      </c>
      <c r="Q46" s="2">
        <f t="shared" si="4"/>
        <v>24697.116999999998</v>
      </c>
      <c r="R46">
        <f>+(P46-G46)^2</f>
        <v>5.5135537294087554E-6</v>
      </c>
    </row>
    <row r="47" spans="1:41" x14ac:dyDescent="0.2">
      <c r="A47" s="18" t="s">
        <v>375</v>
      </c>
      <c r="B47" s="16"/>
      <c r="C47" s="33">
        <v>39716.720000000001</v>
      </c>
      <c r="D47" s="33"/>
      <c r="E47">
        <f t="shared" si="0"/>
        <v>-1990.0014732958325</v>
      </c>
      <c r="F47">
        <f t="shared" si="1"/>
        <v>-1990</v>
      </c>
      <c r="G47">
        <f t="shared" si="2"/>
        <v>-1.6299999988405034E-3</v>
      </c>
      <c r="J47">
        <f>G47</f>
        <v>-1.6299999988405034E-3</v>
      </c>
      <c r="P47" s="11">
        <f t="shared" si="3"/>
        <v>-6.1462585338397659E-4</v>
      </c>
      <c r="Q47" s="2">
        <f t="shared" si="4"/>
        <v>24698.22</v>
      </c>
      <c r="R47">
        <f>+(P47-G47)^2</f>
        <v>1.0309846552615723E-6</v>
      </c>
    </row>
    <row r="48" spans="1:41" x14ac:dyDescent="0.2">
      <c r="A48" s="18" t="s">
        <v>375</v>
      </c>
      <c r="B48" s="16"/>
      <c r="C48" s="33">
        <v>39736.635000000002</v>
      </c>
      <c r="D48" s="33"/>
      <c r="E48">
        <f t="shared" si="0"/>
        <v>-1972.0010520959181</v>
      </c>
      <c r="F48">
        <f t="shared" si="1"/>
        <v>-1972</v>
      </c>
      <c r="G48">
        <f t="shared" si="2"/>
        <v>-1.1639999938779511E-3</v>
      </c>
      <c r="J48">
        <f>G48</f>
        <v>-1.1639999938779511E-3</v>
      </c>
      <c r="P48" s="11">
        <f t="shared" si="3"/>
        <v>-6.0619494680026666E-4</v>
      </c>
      <c r="Q48" s="2">
        <f t="shared" si="4"/>
        <v>24718.135000000002</v>
      </c>
      <c r="R48">
        <f>+(P48-G48)^2</f>
        <v>3.1114647054533769E-7</v>
      </c>
    </row>
    <row r="49" spans="1:41" x14ac:dyDescent="0.2">
      <c r="A49" s="18" t="s">
        <v>375</v>
      </c>
      <c r="B49" s="16"/>
      <c r="C49" s="33">
        <v>39737.739000000001</v>
      </c>
      <c r="D49" s="33"/>
      <c r="E49">
        <f t="shared" si="0"/>
        <v>-1971.0031879229482</v>
      </c>
      <c r="F49">
        <f t="shared" si="1"/>
        <v>-1971</v>
      </c>
      <c r="G49">
        <f t="shared" si="2"/>
        <v>-3.5269999934826046E-3</v>
      </c>
      <c r="J49">
        <f>G49</f>
        <v>-3.5269999934826046E-3</v>
      </c>
      <c r="P49" s="11">
        <f t="shared" si="3"/>
        <v>-6.0572809534865794E-4</v>
      </c>
      <c r="Q49" s="2">
        <f t="shared" si="4"/>
        <v>24719.239000000001</v>
      </c>
      <c r="R49">
        <f>+(P49-G49)^2</f>
        <v>8.5338295028271116E-6</v>
      </c>
    </row>
    <row r="50" spans="1:41" x14ac:dyDescent="0.2">
      <c r="A50" s="17" t="s">
        <v>167</v>
      </c>
      <c r="B50" s="6"/>
      <c r="C50" s="32">
        <v>39775.360000000001</v>
      </c>
      <c r="D50" s="32"/>
      <c r="E50">
        <f t="shared" si="0"/>
        <v>-1936.9989777315382</v>
      </c>
      <c r="F50">
        <f t="shared" si="1"/>
        <v>-1937</v>
      </c>
      <c r="G50">
        <f t="shared" si="2"/>
        <v>1.131000004534144E-3</v>
      </c>
      <c r="L50">
        <f>+G50</f>
        <v>1.131000004534144E-3</v>
      </c>
      <c r="P50" s="11">
        <f t="shared" si="3"/>
        <v>-5.8995111307335517E-4</v>
      </c>
      <c r="Q50" s="2">
        <f t="shared" si="4"/>
        <v>24756.86</v>
      </c>
      <c r="AK50">
        <v>9</v>
      </c>
      <c r="AM50" t="s">
        <v>162</v>
      </c>
      <c r="AO50" t="s">
        <v>164</v>
      </c>
    </row>
    <row r="51" spans="1:41" x14ac:dyDescent="0.2">
      <c r="A51" s="17" t="s">
        <v>167</v>
      </c>
      <c r="B51" s="6"/>
      <c r="C51" s="32">
        <v>39785.32</v>
      </c>
      <c r="D51" s="32"/>
      <c r="E51">
        <f t="shared" si="0"/>
        <v>-1927.9965074753932</v>
      </c>
      <c r="F51">
        <f t="shared" si="1"/>
        <v>-1928</v>
      </c>
      <c r="G51">
        <f t="shared" si="2"/>
        <v>3.8639999984297901E-3</v>
      </c>
      <c r="L51">
        <f>+G51</f>
        <v>3.8639999984297901E-3</v>
      </c>
      <c r="P51" s="11">
        <f t="shared" si="3"/>
        <v>-5.8580606252125968E-4</v>
      </c>
      <c r="Q51" s="2">
        <f t="shared" si="4"/>
        <v>24766.82</v>
      </c>
      <c r="AK51">
        <v>8</v>
      </c>
      <c r="AM51" t="s">
        <v>162</v>
      </c>
      <c r="AO51" t="s">
        <v>164</v>
      </c>
    </row>
    <row r="52" spans="1:41" x14ac:dyDescent="0.2">
      <c r="A52" s="17" t="s">
        <v>321</v>
      </c>
      <c r="B52" s="6"/>
      <c r="C52" s="32">
        <v>40037.568899999998</v>
      </c>
      <c r="D52" s="32">
        <v>5.0000000000000001E-3</v>
      </c>
      <c r="E52">
        <f t="shared" si="0"/>
        <v>-1699.9981922750487</v>
      </c>
      <c r="F52">
        <f t="shared" si="1"/>
        <v>-1700</v>
      </c>
      <c r="G52">
        <f t="shared" si="2"/>
        <v>2.0000000004074536E-3</v>
      </c>
      <c r="I52">
        <f>+G52</f>
        <v>2.0000000004074536E-3</v>
      </c>
      <c r="P52" s="11">
        <f t="shared" si="3"/>
        <v>-4.8515582705218219E-4</v>
      </c>
      <c r="Q52" s="2">
        <f t="shared" si="4"/>
        <v>25019.068899999998</v>
      </c>
      <c r="R52">
        <f>+(P52-G52)^2</f>
        <v>6.1759994867565866E-6</v>
      </c>
    </row>
    <row r="53" spans="1:41" x14ac:dyDescent="0.2">
      <c r="A53" s="19" t="s">
        <v>376</v>
      </c>
      <c r="B53" s="16" t="s">
        <v>363</v>
      </c>
      <c r="C53" s="33">
        <v>40070.76</v>
      </c>
      <c r="D53" s="33"/>
      <c r="E53">
        <f t="shared" si="0"/>
        <v>-1669.9980024639256</v>
      </c>
      <c r="F53">
        <f t="shared" si="1"/>
        <v>-1670</v>
      </c>
      <c r="G53">
        <f t="shared" si="2"/>
        <v>2.2100000060163438E-3</v>
      </c>
      <c r="J53">
        <f>G53</f>
        <v>2.2100000060163438E-3</v>
      </c>
      <c r="P53" s="11">
        <f t="shared" si="3"/>
        <v>-4.7253656425588129E-4</v>
      </c>
      <c r="Q53" s="2">
        <f t="shared" si="4"/>
        <v>25052.260000000002</v>
      </c>
      <c r="R53">
        <f>+(P53-G53)^2</f>
        <v>7.1960024508478719E-6</v>
      </c>
    </row>
    <row r="54" spans="1:41" x14ac:dyDescent="0.2">
      <c r="A54" s="17" t="s">
        <v>169</v>
      </c>
      <c r="B54" s="6"/>
      <c r="C54" s="32">
        <v>40119.444000000003</v>
      </c>
      <c r="D54" s="32"/>
      <c r="E54">
        <f t="shared" si="0"/>
        <v>-1625.9943617058732</v>
      </c>
      <c r="F54">
        <f t="shared" si="1"/>
        <v>-1626</v>
      </c>
      <c r="G54">
        <f t="shared" si="2"/>
        <v>6.238000001758337E-3</v>
      </c>
      <c r="L54">
        <f>+G54</f>
        <v>6.238000001758337E-3</v>
      </c>
      <c r="P54" s="11">
        <f t="shared" si="3"/>
        <v>-4.5429089098700736E-4</v>
      </c>
      <c r="Q54" s="2">
        <f t="shared" si="4"/>
        <v>25100.944000000003</v>
      </c>
      <c r="AK54">
        <v>13</v>
      </c>
      <c r="AM54" t="s">
        <v>168</v>
      </c>
      <c r="AO54" t="s">
        <v>164</v>
      </c>
    </row>
    <row r="55" spans="1:41" x14ac:dyDescent="0.2">
      <c r="A55" s="18" t="s">
        <v>377</v>
      </c>
      <c r="B55" s="16"/>
      <c r="C55" s="33">
        <v>40149.305999999997</v>
      </c>
      <c r="D55" s="33"/>
      <c r="E55">
        <f t="shared" si="0"/>
        <v>-1599.0032204620015</v>
      </c>
      <c r="F55">
        <f t="shared" si="1"/>
        <v>-1599</v>
      </c>
      <c r="G55">
        <f t="shared" si="2"/>
        <v>-3.5629999983939342E-3</v>
      </c>
      <c r="J55">
        <f>G55</f>
        <v>-3.5629999983939342E-3</v>
      </c>
      <c r="P55" s="11">
        <f t="shared" si="3"/>
        <v>-4.4324927809709271E-4</v>
      </c>
      <c r="Q55" s="2">
        <f t="shared" si="4"/>
        <v>25130.805999999997</v>
      </c>
      <c r="R55">
        <f>+(P55-G55)^2</f>
        <v>9.7328445567926607E-6</v>
      </c>
    </row>
    <row r="56" spans="1:41" x14ac:dyDescent="0.2">
      <c r="A56" s="17" t="s">
        <v>170</v>
      </c>
      <c r="B56" s="6"/>
      <c r="C56" s="32">
        <v>40390.502</v>
      </c>
      <c r="D56" s="32"/>
      <c r="E56">
        <f t="shared" si="0"/>
        <v>-1380.9952068172904</v>
      </c>
      <c r="F56">
        <f t="shared" si="1"/>
        <v>-1381</v>
      </c>
      <c r="G56">
        <f t="shared" si="2"/>
        <v>5.3030000053695403E-3</v>
      </c>
      <c r="L56">
        <f>+G56</f>
        <v>5.3030000053695403E-3</v>
      </c>
      <c r="P56" s="11">
        <f t="shared" si="3"/>
        <v>-3.5840570605490737E-4</v>
      </c>
      <c r="Q56" s="2">
        <f t="shared" si="4"/>
        <v>25372.002</v>
      </c>
      <c r="AK56">
        <v>10</v>
      </c>
      <c r="AM56" t="s">
        <v>162</v>
      </c>
      <c r="AO56" t="s">
        <v>164</v>
      </c>
    </row>
    <row r="57" spans="1:41" x14ac:dyDescent="0.2">
      <c r="A57" s="17" t="s">
        <v>321</v>
      </c>
      <c r="B57" s="6"/>
      <c r="C57" s="32">
        <v>40403.771699999998</v>
      </c>
      <c r="D57" s="32">
        <v>5.0000000000000001E-3</v>
      </c>
      <c r="E57">
        <f t="shared" si="0"/>
        <v>-1369.0012229259301</v>
      </c>
      <c r="F57">
        <f t="shared" si="1"/>
        <v>-1369</v>
      </c>
      <c r="G57">
        <f t="shared" si="2"/>
        <v>-1.352999999653548E-3</v>
      </c>
      <c r="I57">
        <f>+G57</f>
        <v>-1.352999999653548E-3</v>
      </c>
      <c r="P57" s="11">
        <f t="shared" si="3"/>
        <v>-3.5395799679413054E-4</v>
      </c>
      <c r="Q57" s="2">
        <f t="shared" si="4"/>
        <v>25385.271699999998</v>
      </c>
      <c r="R57">
        <f t="shared" ref="R57:R63" si="7">+(P57-G57)^2</f>
        <v>9.9808492347735629E-7</v>
      </c>
    </row>
    <row r="58" spans="1:41" x14ac:dyDescent="0.2">
      <c r="A58" s="18" t="s">
        <v>377</v>
      </c>
      <c r="B58" s="16"/>
      <c r="C58" s="33">
        <v>40421.4738</v>
      </c>
      <c r="D58" s="33"/>
      <c r="E58">
        <f t="shared" si="0"/>
        <v>-1353.000958998085</v>
      </c>
      <c r="F58">
        <f t="shared" si="1"/>
        <v>-1353</v>
      </c>
      <c r="G58">
        <f t="shared" si="2"/>
        <v>-1.0609999953885563E-3</v>
      </c>
      <c r="J58">
        <f t="shared" ref="J58:J63" si="8">G58</f>
        <v>-1.0609999953885563E-3</v>
      </c>
      <c r="P58" s="11">
        <f t="shared" si="3"/>
        <v>-3.4806384656259327E-4</v>
      </c>
      <c r="Q58" s="2">
        <f t="shared" si="4"/>
        <v>25402.9738</v>
      </c>
      <c r="R58">
        <f t="shared" si="7"/>
        <v>5.0827795230279568E-7</v>
      </c>
    </row>
    <row r="59" spans="1:41" x14ac:dyDescent="0.2">
      <c r="A59" s="19" t="s">
        <v>376</v>
      </c>
      <c r="B59" s="16" t="s">
        <v>363</v>
      </c>
      <c r="C59" s="33">
        <v>40454.667000000001</v>
      </c>
      <c r="D59" s="33"/>
      <c r="E59">
        <f t="shared" si="0"/>
        <v>-1322.9988710757652</v>
      </c>
      <c r="F59">
        <f t="shared" si="1"/>
        <v>-1323</v>
      </c>
      <c r="G59">
        <f t="shared" si="2"/>
        <v>1.2490000008256175E-3</v>
      </c>
      <c r="J59">
        <f t="shared" si="8"/>
        <v>1.2490000008256175E-3</v>
      </c>
      <c r="P59" s="11">
        <f t="shared" si="3"/>
        <v>-3.3712360443271969E-4</v>
      </c>
      <c r="Q59" s="2">
        <f t="shared" si="4"/>
        <v>25436.167000000001</v>
      </c>
      <c r="R59">
        <f t="shared" si="7"/>
        <v>2.5157880911577055E-6</v>
      </c>
    </row>
    <row r="60" spans="1:41" x14ac:dyDescent="0.2">
      <c r="A60" s="19" t="s">
        <v>376</v>
      </c>
      <c r="B60" s="16" t="s">
        <v>363</v>
      </c>
      <c r="C60" s="33">
        <v>40455.775000000001</v>
      </c>
      <c r="D60" s="33"/>
      <c r="E60">
        <f t="shared" si="0"/>
        <v>-1321.9973914528928</v>
      </c>
      <c r="F60">
        <f t="shared" si="1"/>
        <v>-1322</v>
      </c>
      <c r="G60">
        <f t="shared" si="2"/>
        <v>2.8860000020358711E-3</v>
      </c>
      <c r="J60">
        <f t="shared" si="8"/>
        <v>2.8860000020358711E-3</v>
      </c>
      <c r="P60" s="11">
        <f t="shared" si="3"/>
        <v>-3.3676142967779777E-4</v>
      </c>
      <c r="Q60" s="2">
        <f t="shared" si="4"/>
        <v>25437.275000000001</v>
      </c>
      <c r="R60">
        <f t="shared" si="7"/>
        <v>1.0386191245741137E-5</v>
      </c>
    </row>
    <row r="61" spans="1:41" x14ac:dyDescent="0.2">
      <c r="A61" s="19" t="s">
        <v>376</v>
      </c>
      <c r="B61" s="16" t="s">
        <v>363</v>
      </c>
      <c r="C61" s="33">
        <v>40465.720999999998</v>
      </c>
      <c r="D61" s="33"/>
      <c r="E61">
        <f t="shared" si="0"/>
        <v>-1313.0075752714076</v>
      </c>
      <c r="F61">
        <f t="shared" si="1"/>
        <v>-1313</v>
      </c>
      <c r="G61">
        <f t="shared" si="2"/>
        <v>-8.3809999996447004E-3</v>
      </c>
      <c r="J61">
        <f t="shared" si="8"/>
        <v>-8.3809999996447004E-3</v>
      </c>
      <c r="P61" s="11">
        <f t="shared" si="3"/>
        <v>-3.3350911489790928E-4</v>
      </c>
      <c r="Q61" s="2">
        <f t="shared" si="4"/>
        <v>25447.220999999998</v>
      </c>
      <c r="R61">
        <f t="shared" si="7"/>
        <v>6.476210954008268E-5</v>
      </c>
    </row>
    <row r="62" spans="1:41" x14ac:dyDescent="0.2">
      <c r="A62" s="19" t="s">
        <v>376</v>
      </c>
      <c r="B62" s="16" t="s">
        <v>363</v>
      </c>
      <c r="C62" s="33">
        <v>40465.728000000003</v>
      </c>
      <c r="D62" s="33"/>
      <c r="E62">
        <f t="shared" si="0"/>
        <v>-1313.0012482340746</v>
      </c>
      <c r="F62">
        <f t="shared" si="1"/>
        <v>-1313</v>
      </c>
      <c r="G62">
        <f t="shared" si="2"/>
        <v>-1.3809999945806339E-3</v>
      </c>
      <c r="J62">
        <f t="shared" si="8"/>
        <v>-1.3809999945806339E-3</v>
      </c>
      <c r="P62" s="11">
        <f t="shared" si="3"/>
        <v>-3.3350911489790928E-4</v>
      </c>
      <c r="Q62" s="2">
        <f t="shared" si="4"/>
        <v>25447.228000000003</v>
      </c>
      <c r="R62">
        <f t="shared" si="7"/>
        <v>1.0972371430184882E-6</v>
      </c>
    </row>
    <row r="63" spans="1:41" x14ac:dyDescent="0.2">
      <c r="A63" s="19" t="s">
        <v>376</v>
      </c>
      <c r="B63" s="16" t="s">
        <v>363</v>
      </c>
      <c r="C63" s="33">
        <v>40475.686000000002</v>
      </c>
      <c r="D63" s="33"/>
      <c r="E63">
        <f t="shared" si="0"/>
        <v>-1304.0005857028812</v>
      </c>
      <c r="F63">
        <f t="shared" si="1"/>
        <v>-1304</v>
      </c>
      <c r="G63">
        <f t="shared" si="2"/>
        <v>-6.4799999381648377E-4</v>
      </c>
      <c r="J63">
        <f t="shared" si="8"/>
        <v>-6.4799999381648377E-4</v>
      </c>
      <c r="P63" s="11">
        <f t="shared" si="3"/>
        <v>-3.3026986454395553E-4</v>
      </c>
      <c r="Q63" s="2">
        <f t="shared" si="4"/>
        <v>25457.186000000002</v>
      </c>
      <c r="R63">
        <f t="shared" si="7"/>
        <v>1.0095243504753751E-7</v>
      </c>
    </row>
    <row r="64" spans="1:41" x14ac:dyDescent="0.2">
      <c r="A64" s="17" t="s">
        <v>171</v>
      </c>
      <c r="B64" s="6"/>
      <c r="C64" s="32">
        <v>40493.387999999999</v>
      </c>
      <c r="D64" s="32"/>
      <c r="E64">
        <f t="shared" si="0"/>
        <v>-1288.0004121612881</v>
      </c>
      <c r="F64">
        <f t="shared" si="1"/>
        <v>-1288</v>
      </c>
      <c r="G64">
        <f t="shared" si="2"/>
        <v>-4.5600000157719478E-4</v>
      </c>
      <c r="L64">
        <f t="shared" ref="L64:L69" si="9">+G64</f>
        <v>-4.5600000157719478E-4</v>
      </c>
      <c r="P64" s="11">
        <f t="shared" si="3"/>
        <v>-3.2454345508985192E-4</v>
      </c>
      <c r="Q64" s="2">
        <f t="shared" si="4"/>
        <v>25474.887999999999</v>
      </c>
      <c r="AK64">
        <v>10</v>
      </c>
      <c r="AM64" t="s">
        <v>162</v>
      </c>
      <c r="AO64" t="s">
        <v>164</v>
      </c>
    </row>
    <row r="65" spans="1:41" x14ac:dyDescent="0.2">
      <c r="A65" s="17" t="s">
        <v>171</v>
      </c>
      <c r="B65" s="6"/>
      <c r="C65" s="32">
        <v>40503.347000000002</v>
      </c>
      <c r="D65" s="32"/>
      <c r="E65">
        <f t="shared" si="0"/>
        <v>-1278.9988457676156</v>
      </c>
      <c r="F65">
        <f t="shared" si="1"/>
        <v>-1279</v>
      </c>
      <c r="G65">
        <f t="shared" si="2"/>
        <v>1.277000003028661E-3</v>
      </c>
      <c r="L65">
        <f t="shared" si="9"/>
        <v>1.277000003028661E-3</v>
      </c>
      <c r="P65" s="11">
        <f t="shared" si="3"/>
        <v>-3.2134049480793913E-4</v>
      </c>
      <c r="Q65" s="2">
        <f t="shared" si="4"/>
        <v>25484.847000000002</v>
      </c>
      <c r="AK65">
        <v>13</v>
      </c>
      <c r="AM65" t="s">
        <v>162</v>
      </c>
      <c r="AO65" t="s">
        <v>164</v>
      </c>
    </row>
    <row r="66" spans="1:41" x14ac:dyDescent="0.2">
      <c r="A66" s="17" t="s">
        <v>172</v>
      </c>
      <c r="B66" s="6"/>
      <c r="C66" s="32">
        <v>40523.269999999997</v>
      </c>
      <c r="D66" s="32"/>
      <c r="E66">
        <f t="shared" si="0"/>
        <v>-1260.9911936679023</v>
      </c>
      <c r="F66">
        <f t="shared" si="1"/>
        <v>-1261</v>
      </c>
      <c r="G66">
        <f t="shared" si="2"/>
        <v>9.7429999950691126E-3</v>
      </c>
      <c r="L66">
        <f t="shared" si="9"/>
        <v>9.7429999950691126E-3</v>
      </c>
      <c r="P66" s="11">
        <f t="shared" si="3"/>
        <v>-3.1497376752191763E-4</v>
      </c>
      <c r="Q66" s="2">
        <f t="shared" si="4"/>
        <v>25504.769999999997</v>
      </c>
      <c r="AK66">
        <v>7</v>
      </c>
      <c r="AM66" t="s">
        <v>162</v>
      </c>
      <c r="AO66" t="s">
        <v>164</v>
      </c>
    </row>
    <row r="67" spans="1:41" x14ac:dyDescent="0.2">
      <c r="A67" s="17" t="s">
        <v>173</v>
      </c>
      <c r="B67" s="6"/>
      <c r="C67" s="32">
        <v>40713.548000000003</v>
      </c>
      <c r="D67" s="32"/>
      <c r="E67">
        <f t="shared" si="0"/>
        <v>-1089.0060495515447</v>
      </c>
      <c r="F67">
        <f t="shared" si="1"/>
        <v>-1089</v>
      </c>
      <c r="G67">
        <f t="shared" si="2"/>
        <v>-6.6929999957210384E-3</v>
      </c>
      <c r="L67">
        <f t="shared" si="9"/>
        <v>-6.6929999957210384E-3</v>
      </c>
      <c r="P67" s="11">
        <f t="shared" si="3"/>
        <v>-2.5677161690948556E-4</v>
      </c>
      <c r="Q67" s="2">
        <f t="shared" si="4"/>
        <v>25695.048000000003</v>
      </c>
      <c r="AK67">
        <v>13</v>
      </c>
      <c r="AM67" t="s">
        <v>168</v>
      </c>
      <c r="AO67" t="s">
        <v>164</v>
      </c>
    </row>
    <row r="68" spans="1:41" x14ac:dyDescent="0.2">
      <c r="A68" s="17" t="s">
        <v>173</v>
      </c>
      <c r="B68" s="6"/>
      <c r="C68" s="32">
        <v>40713.550999999999</v>
      </c>
      <c r="D68" s="32"/>
      <c r="E68">
        <f t="shared" si="0"/>
        <v>-1089.0033379641209</v>
      </c>
      <c r="F68">
        <f t="shared" si="1"/>
        <v>-1089</v>
      </c>
      <c r="G68">
        <f t="shared" si="2"/>
        <v>-3.6929999987478368E-3</v>
      </c>
      <c r="L68">
        <f t="shared" si="9"/>
        <v>-3.6929999987478368E-3</v>
      </c>
      <c r="P68" s="11">
        <f t="shared" si="3"/>
        <v>-2.5677161690948556E-4</v>
      </c>
      <c r="Q68" s="2">
        <f t="shared" si="4"/>
        <v>25695.050999999999</v>
      </c>
      <c r="AK68">
        <v>8</v>
      </c>
      <c r="AM68" t="s">
        <v>162</v>
      </c>
      <c r="AO68" t="s">
        <v>164</v>
      </c>
    </row>
    <row r="69" spans="1:41" x14ac:dyDescent="0.2">
      <c r="A69" s="17" t="s">
        <v>173</v>
      </c>
      <c r="B69" s="6"/>
      <c r="C69" s="32">
        <v>40733.464999999997</v>
      </c>
      <c r="D69" s="32"/>
      <c r="E69">
        <f t="shared" si="0"/>
        <v>-1071.0038206266856</v>
      </c>
      <c r="F69">
        <f t="shared" si="1"/>
        <v>-1071</v>
      </c>
      <c r="G69">
        <f t="shared" si="2"/>
        <v>-4.2270000049029477E-3</v>
      </c>
      <c r="L69">
        <f t="shared" si="9"/>
        <v>-4.2270000049029477E-3</v>
      </c>
      <c r="P69" s="11">
        <f t="shared" si="3"/>
        <v>-2.5095649871848636E-4</v>
      </c>
      <c r="Q69" s="2">
        <f t="shared" si="4"/>
        <v>25714.964999999997</v>
      </c>
      <c r="AK69">
        <v>5</v>
      </c>
      <c r="AM69" t="s">
        <v>168</v>
      </c>
      <c r="AO69" t="s">
        <v>164</v>
      </c>
    </row>
    <row r="70" spans="1:41" x14ac:dyDescent="0.2">
      <c r="A70" s="17" t="s">
        <v>321</v>
      </c>
      <c r="B70" s="6"/>
      <c r="C70" s="32">
        <v>40768.874799999998</v>
      </c>
      <c r="D70" s="32">
        <v>5.0000000000000001E-3</v>
      </c>
      <c r="E70">
        <f t="shared" si="0"/>
        <v>-1038.9982311411359</v>
      </c>
      <c r="F70">
        <f t="shared" si="1"/>
        <v>-1039</v>
      </c>
      <c r="G70">
        <f t="shared" si="2"/>
        <v>1.9570000004023314E-3</v>
      </c>
      <c r="I70">
        <f>+G70</f>
        <v>1.9570000004023314E-3</v>
      </c>
      <c r="P70" s="11">
        <f t="shared" si="3"/>
        <v>-2.407475421906333E-4</v>
      </c>
      <c r="Q70" s="2">
        <f t="shared" si="4"/>
        <v>25750.374799999998</v>
      </c>
      <c r="R70">
        <f>+(P70-G70)^2</f>
        <v>4.8300942609734158E-6</v>
      </c>
    </row>
    <row r="71" spans="1:41" x14ac:dyDescent="0.2">
      <c r="A71" s="17" t="s">
        <v>175</v>
      </c>
      <c r="B71" s="6"/>
      <c r="C71" s="32">
        <v>40774.391000000003</v>
      </c>
      <c r="D71" s="32"/>
      <c r="E71">
        <f t="shared" si="0"/>
        <v>-1034.0123449536861</v>
      </c>
      <c r="F71">
        <f t="shared" si="1"/>
        <v>-1034</v>
      </c>
      <c r="G71">
        <f t="shared" si="2"/>
        <v>-1.3657999996212311E-2</v>
      </c>
      <c r="L71">
        <f t="shared" ref="L71:L90" si="10">+G71</f>
        <v>-1.3657999996212311E-2</v>
      </c>
      <c r="P71" s="11">
        <f t="shared" si="3"/>
        <v>-2.3916731198499527E-4</v>
      </c>
      <c r="Q71" s="2">
        <f t="shared" si="4"/>
        <v>25755.891000000003</v>
      </c>
      <c r="AK71">
        <v>6</v>
      </c>
      <c r="AM71" t="s">
        <v>174</v>
      </c>
      <c r="AO71" t="s">
        <v>164</v>
      </c>
    </row>
    <row r="72" spans="1:41" x14ac:dyDescent="0.2">
      <c r="A72" s="17" t="s">
        <v>175</v>
      </c>
      <c r="B72" s="6"/>
      <c r="C72" s="32">
        <v>40774.400000000001</v>
      </c>
      <c r="D72" s="32"/>
      <c r="E72">
        <f t="shared" si="0"/>
        <v>-1034.004210191408</v>
      </c>
      <c r="F72">
        <f t="shared" si="1"/>
        <v>-1034</v>
      </c>
      <c r="G72">
        <f t="shared" si="2"/>
        <v>-4.6579999980167486E-3</v>
      </c>
      <c r="L72">
        <f t="shared" si="10"/>
        <v>-4.6579999980167486E-3</v>
      </c>
      <c r="P72" s="11">
        <f t="shared" si="3"/>
        <v>-2.3916731198499527E-4</v>
      </c>
      <c r="Q72" s="2">
        <f t="shared" si="4"/>
        <v>25755.9</v>
      </c>
      <c r="AK72">
        <v>9</v>
      </c>
      <c r="AM72" t="s">
        <v>168</v>
      </c>
      <c r="AO72" t="s">
        <v>164</v>
      </c>
    </row>
    <row r="73" spans="1:41" x14ac:dyDescent="0.2">
      <c r="A73" s="17" t="s">
        <v>175</v>
      </c>
      <c r="B73" s="6"/>
      <c r="C73" s="32">
        <v>40775.519</v>
      </c>
      <c r="D73" s="32"/>
      <c r="E73">
        <f t="shared" si="0"/>
        <v>-1032.9927880813061</v>
      </c>
      <c r="F73">
        <f t="shared" si="1"/>
        <v>-1033</v>
      </c>
      <c r="G73">
        <f t="shared" si="2"/>
        <v>7.9790000017965212E-3</v>
      </c>
      <c r="L73">
        <f t="shared" si="10"/>
        <v>7.9790000017965212E-3</v>
      </c>
      <c r="P73" s="11">
        <f t="shared" si="3"/>
        <v>-2.388517498114949E-4</v>
      </c>
      <c r="Q73" s="2">
        <f t="shared" si="4"/>
        <v>25757.019</v>
      </c>
      <c r="AK73">
        <v>7</v>
      </c>
      <c r="AM73" t="s">
        <v>176</v>
      </c>
      <c r="AO73" t="s">
        <v>164</v>
      </c>
    </row>
    <row r="74" spans="1:41" x14ac:dyDescent="0.2">
      <c r="A74" s="17" t="s">
        <v>175</v>
      </c>
      <c r="B74" s="6"/>
      <c r="C74" s="32">
        <v>40785.478000000003</v>
      </c>
      <c r="D74" s="32"/>
      <c r="E74">
        <f t="shared" si="0"/>
        <v>-1023.9912216876336</v>
      </c>
      <c r="F74">
        <f t="shared" si="1"/>
        <v>-1024</v>
      </c>
      <c r="G74">
        <f t="shared" si="2"/>
        <v>9.712000006402377E-3</v>
      </c>
      <c r="L74">
        <f t="shared" si="10"/>
        <v>9.712000006402377E-3</v>
      </c>
      <c r="P74" s="11">
        <f t="shared" si="3"/>
        <v>-2.3601894826439962E-4</v>
      </c>
      <c r="Q74" s="2">
        <f t="shared" si="4"/>
        <v>25766.978000000003</v>
      </c>
      <c r="AK74">
        <v>10</v>
      </c>
      <c r="AM74" t="s">
        <v>162</v>
      </c>
      <c r="AO74" t="s">
        <v>164</v>
      </c>
    </row>
    <row r="75" spans="1:41" x14ac:dyDescent="0.2">
      <c r="A75" s="17" t="s">
        <v>175</v>
      </c>
      <c r="B75" s="6"/>
      <c r="C75" s="32">
        <v>40795.428</v>
      </c>
      <c r="D75" s="32"/>
      <c r="E75">
        <f t="shared" si="0"/>
        <v>-1014.9977900562459</v>
      </c>
      <c r="F75">
        <f t="shared" si="1"/>
        <v>-1015</v>
      </c>
      <c r="G75">
        <f t="shared" si="2"/>
        <v>2.4449999982607551E-3</v>
      </c>
      <c r="L75">
        <f t="shared" si="10"/>
        <v>2.4449999982607551E-3</v>
      </c>
      <c r="P75" s="11">
        <f t="shared" si="3"/>
        <v>-2.3319921114323908E-4</v>
      </c>
      <c r="Q75" s="2">
        <f t="shared" si="4"/>
        <v>25776.928</v>
      </c>
      <c r="AK75">
        <v>10</v>
      </c>
      <c r="AM75" t="s">
        <v>168</v>
      </c>
      <c r="AO75" t="s">
        <v>164</v>
      </c>
    </row>
    <row r="76" spans="1:41" x14ac:dyDescent="0.2">
      <c r="A76" s="17" t="s">
        <v>175</v>
      </c>
      <c r="B76" s="6"/>
      <c r="C76" s="32">
        <v>40795.430999999997</v>
      </c>
      <c r="D76" s="32"/>
      <c r="E76">
        <f t="shared" si="0"/>
        <v>-1014.995078468822</v>
      </c>
      <c r="F76">
        <f t="shared" si="1"/>
        <v>-1015</v>
      </c>
      <c r="G76">
        <f t="shared" si="2"/>
        <v>5.4449999952339567E-3</v>
      </c>
      <c r="L76">
        <f t="shared" si="10"/>
        <v>5.4449999952339567E-3</v>
      </c>
      <c r="P76" s="11">
        <f t="shared" si="3"/>
        <v>-2.3319921114323908E-4</v>
      </c>
      <c r="Q76" s="2">
        <f t="shared" si="4"/>
        <v>25776.930999999997</v>
      </c>
      <c r="AK76">
        <v>15</v>
      </c>
      <c r="AM76" t="s">
        <v>177</v>
      </c>
      <c r="AO76" t="s">
        <v>164</v>
      </c>
    </row>
    <row r="77" spans="1:41" x14ac:dyDescent="0.2">
      <c r="A77" s="17" t="s">
        <v>175</v>
      </c>
      <c r="B77" s="6"/>
      <c r="C77" s="32">
        <v>40795.432999999997</v>
      </c>
      <c r="D77" s="32"/>
      <c r="E77">
        <f t="shared" si="0"/>
        <v>-1014.9932707438707</v>
      </c>
      <c r="F77">
        <f t="shared" si="1"/>
        <v>-1015</v>
      </c>
      <c r="G77">
        <f t="shared" si="2"/>
        <v>7.4449999956414104E-3</v>
      </c>
      <c r="L77">
        <f t="shared" si="10"/>
        <v>7.4449999956414104E-3</v>
      </c>
      <c r="P77" s="11">
        <f t="shared" si="3"/>
        <v>-2.3319921114323908E-4</v>
      </c>
      <c r="Q77" s="2">
        <f t="shared" si="4"/>
        <v>25776.932999999997</v>
      </c>
      <c r="AK77">
        <v>10</v>
      </c>
      <c r="AM77" t="s">
        <v>162</v>
      </c>
      <c r="AO77" t="s">
        <v>164</v>
      </c>
    </row>
    <row r="78" spans="1:41" x14ac:dyDescent="0.2">
      <c r="A78" s="17" t="s">
        <v>175</v>
      </c>
      <c r="B78" s="6"/>
      <c r="C78" s="32">
        <v>40796.521999999997</v>
      </c>
      <c r="D78" s="32"/>
      <c r="E78">
        <f t="shared" si="0"/>
        <v>-1014.008964508033</v>
      </c>
      <c r="F78">
        <f t="shared" si="1"/>
        <v>-1014</v>
      </c>
      <c r="G78">
        <f t="shared" si="2"/>
        <v>-9.9180000033811666E-3</v>
      </c>
      <c r="L78">
        <f t="shared" si="10"/>
        <v>-9.9180000033811666E-3</v>
      </c>
      <c r="P78" s="11">
        <f t="shared" si="3"/>
        <v>-2.3288671346471105E-4</v>
      </c>
      <c r="Q78" s="2">
        <f t="shared" si="4"/>
        <v>25778.021999999997</v>
      </c>
      <c r="AK78">
        <v>10</v>
      </c>
      <c r="AM78" t="s">
        <v>168</v>
      </c>
      <c r="AO78" t="s">
        <v>164</v>
      </c>
    </row>
    <row r="79" spans="1:41" x14ac:dyDescent="0.2">
      <c r="A79" s="17" t="s">
        <v>175</v>
      </c>
      <c r="B79" s="6"/>
      <c r="C79" s="32">
        <v>40796.531000000003</v>
      </c>
      <c r="D79" s="32"/>
      <c r="E79">
        <f t="shared" si="0"/>
        <v>-1014.0008297457484</v>
      </c>
      <c r="F79">
        <f t="shared" si="1"/>
        <v>-1014</v>
      </c>
      <c r="G79">
        <f t="shared" si="2"/>
        <v>-9.1799999790964648E-4</v>
      </c>
      <c r="L79">
        <f t="shared" si="10"/>
        <v>-9.1799999790964648E-4</v>
      </c>
      <c r="P79" s="11">
        <f t="shared" si="3"/>
        <v>-2.3288671346471105E-4</v>
      </c>
      <c r="Q79" s="2">
        <f t="shared" si="4"/>
        <v>25778.031000000003</v>
      </c>
      <c r="AK79">
        <v>11</v>
      </c>
      <c r="AM79" t="s">
        <v>162</v>
      </c>
      <c r="AO79" t="s">
        <v>164</v>
      </c>
    </row>
    <row r="80" spans="1:41" x14ac:dyDescent="0.2">
      <c r="A80" s="17" t="s">
        <v>175</v>
      </c>
      <c r="B80" s="6"/>
      <c r="C80" s="32">
        <v>40805.374000000003</v>
      </c>
      <c r="D80" s="32"/>
      <c r="E80">
        <f t="shared" si="0"/>
        <v>-1006.0079738747543</v>
      </c>
      <c r="F80">
        <f t="shared" si="1"/>
        <v>-1006</v>
      </c>
      <c r="G80">
        <f t="shared" si="2"/>
        <v>-8.8219999961438589E-3</v>
      </c>
      <c r="L80">
        <f t="shared" si="10"/>
        <v>-8.8219999961438589E-3</v>
      </c>
      <c r="P80" s="11">
        <f t="shared" si="3"/>
        <v>-2.3039253844801325E-4</v>
      </c>
      <c r="Q80" s="2">
        <f t="shared" si="4"/>
        <v>25786.874000000003</v>
      </c>
      <c r="AK80">
        <v>8</v>
      </c>
      <c r="AM80" t="s">
        <v>174</v>
      </c>
      <c r="AO80" t="s">
        <v>164</v>
      </c>
    </row>
    <row r="81" spans="1:41" x14ac:dyDescent="0.2">
      <c r="A81" s="17" t="s">
        <v>178</v>
      </c>
      <c r="B81" s="6"/>
      <c r="C81" s="32">
        <v>40805.379999999997</v>
      </c>
      <c r="D81" s="32"/>
      <c r="E81">
        <f t="shared" si="0"/>
        <v>-1006.0025506999067</v>
      </c>
      <c r="F81">
        <f t="shared" si="1"/>
        <v>-1006</v>
      </c>
      <c r="G81">
        <f t="shared" si="2"/>
        <v>-2.8220000021974556E-3</v>
      </c>
      <c r="L81">
        <f t="shared" si="10"/>
        <v>-2.8220000021974556E-3</v>
      </c>
      <c r="P81" s="11">
        <f t="shared" si="3"/>
        <v>-2.3039253844801325E-4</v>
      </c>
      <c r="Q81" s="2">
        <f t="shared" si="4"/>
        <v>25786.879999999997</v>
      </c>
      <c r="AK81">
        <v>14</v>
      </c>
      <c r="AM81" t="s">
        <v>177</v>
      </c>
      <c r="AO81" t="s">
        <v>164</v>
      </c>
    </row>
    <row r="82" spans="1:41" x14ac:dyDescent="0.2">
      <c r="A82" s="17" t="s">
        <v>175</v>
      </c>
      <c r="B82" s="6"/>
      <c r="C82" s="32">
        <v>40805.391000000003</v>
      </c>
      <c r="D82" s="32"/>
      <c r="E82">
        <f t="shared" si="0"/>
        <v>-1005.9926082126707</v>
      </c>
      <c r="F82">
        <f t="shared" si="1"/>
        <v>-1006</v>
      </c>
      <c r="G82">
        <f t="shared" si="2"/>
        <v>8.1780000036815181E-3</v>
      </c>
      <c r="L82">
        <f t="shared" si="10"/>
        <v>8.1780000036815181E-3</v>
      </c>
      <c r="P82" s="11">
        <f t="shared" si="3"/>
        <v>-2.3039253844801325E-4</v>
      </c>
      <c r="Q82" s="2">
        <f t="shared" si="4"/>
        <v>25786.891000000003</v>
      </c>
      <c r="AK82">
        <v>11</v>
      </c>
      <c r="AM82" t="s">
        <v>162</v>
      </c>
      <c r="AO82" t="s">
        <v>164</v>
      </c>
    </row>
    <row r="83" spans="1:41" x14ac:dyDescent="0.2">
      <c r="A83" s="17" t="s">
        <v>175</v>
      </c>
      <c r="B83" s="6"/>
      <c r="C83" s="32">
        <v>40806.493999999999</v>
      </c>
      <c r="D83" s="32"/>
      <c r="E83">
        <f t="shared" si="0"/>
        <v>-1004.9956479021798</v>
      </c>
      <c r="F83">
        <f t="shared" si="1"/>
        <v>-1005</v>
      </c>
      <c r="G83">
        <f t="shared" si="2"/>
        <v>4.815000000235159E-3</v>
      </c>
      <c r="L83">
        <f t="shared" si="10"/>
        <v>4.815000000235159E-3</v>
      </c>
      <c r="P83" s="11">
        <f t="shared" si="3"/>
        <v>-2.3008149237236687E-4</v>
      </c>
      <c r="Q83" s="2">
        <f t="shared" si="4"/>
        <v>25787.993999999999</v>
      </c>
      <c r="AK83">
        <v>11</v>
      </c>
      <c r="AM83" t="s">
        <v>162</v>
      </c>
      <c r="AO83" t="s">
        <v>164</v>
      </c>
    </row>
    <row r="84" spans="1:41" x14ac:dyDescent="0.2">
      <c r="A84" s="17" t="s">
        <v>178</v>
      </c>
      <c r="B84" s="6"/>
      <c r="C84" s="32">
        <v>40836.366000000002</v>
      </c>
      <c r="D84" s="32"/>
      <c r="E84">
        <f t="shared" si="0"/>
        <v>-977.99546803354451</v>
      </c>
      <c r="F84">
        <f t="shared" si="1"/>
        <v>-978</v>
      </c>
      <c r="G84">
        <f t="shared" si="2"/>
        <v>5.0140000021201558E-3</v>
      </c>
      <c r="L84">
        <f t="shared" si="10"/>
        <v>5.0140000021201558E-3</v>
      </c>
      <c r="P84" s="11">
        <f t="shared" si="3"/>
        <v>-2.2174421565094278E-4</v>
      </c>
      <c r="Q84" s="2">
        <f t="shared" si="4"/>
        <v>25817.866000000002</v>
      </c>
      <c r="AK84">
        <v>15</v>
      </c>
      <c r="AM84" t="s">
        <v>177</v>
      </c>
      <c r="AO84" t="s">
        <v>164</v>
      </c>
    </row>
    <row r="85" spans="1:41" x14ac:dyDescent="0.2">
      <c r="A85" s="17" t="s">
        <v>178</v>
      </c>
      <c r="B85" s="6"/>
      <c r="C85" s="32">
        <v>40847.432000000001</v>
      </c>
      <c r="D85" s="32"/>
      <c r="E85">
        <f t="shared" ref="E85:E148" si="11">+(C85-C$7)/C$8</f>
        <v>-967.99332587947856</v>
      </c>
      <c r="F85">
        <f t="shared" ref="F85:F148" si="12">ROUND(2*E85,0)/2</f>
        <v>-968</v>
      </c>
      <c r="G85">
        <f t="shared" ref="G85:G148" si="13">+C85-(C$7+F85*C$8)</f>
        <v>7.3840000040945597E-3</v>
      </c>
      <c r="L85">
        <f t="shared" si="10"/>
        <v>7.3840000040945597E-3</v>
      </c>
      <c r="P85" s="11">
        <f t="shared" ref="P85:P148" si="14">D$11+D$12*F85+D$13*F85^2</f>
        <v>-2.1868617388742676E-4</v>
      </c>
      <c r="Q85" s="2">
        <f t="shared" ref="Q85:Q148" si="15">+C85-15018.5</f>
        <v>25828.932000000001</v>
      </c>
      <c r="AK85">
        <v>9</v>
      </c>
      <c r="AM85" t="s">
        <v>162</v>
      </c>
      <c r="AO85" t="s">
        <v>164</v>
      </c>
    </row>
    <row r="86" spans="1:41" x14ac:dyDescent="0.2">
      <c r="A86" s="17" t="s">
        <v>178</v>
      </c>
      <c r="B86" s="6"/>
      <c r="C86" s="32">
        <v>40857.377</v>
      </c>
      <c r="D86" s="32"/>
      <c r="E86">
        <f t="shared" si="11"/>
        <v>-959.00441356046599</v>
      </c>
      <c r="F86">
        <f t="shared" si="12"/>
        <v>-959</v>
      </c>
      <c r="G86">
        <f t="shared" si="13"/>
        <v>-4.8829999941517599E-3</v>
      </c>
      <c r="L86">
        <f t="shared" si="10"/>
        <v>-4.8829999941517599E-3</v>
      </c>
      <c r="P86" s="11">
        <f t="shared" si="14"/>
        <v>-2.1594772652763791E-4</v>
      </c>
      <c r="Q86" s="2">
        <f t="shared" si="15"/>
        <v>25838.877</v>
      </c>
      <c r="AK86">
        <v>8</v>
      </c>
      <c r="AM86" t="s">
        <v>174</v>
      </c>
      <c r="AO86" t="s">
        <v>164</v>
      </c>
    </row>
    <row r="87" spans="1:41" x14ac:dyDescent="0.2">
      <c r="A87" s="17" t="s">
        <v>178</v>
      </c>
      <c r="B87" s="6"/>
      <c r="C87" s="32">
        <v>40857.383000000002</v>
      </c>
      <c r="D87" s="32"/>
      <c r="E87">
        <f t="shared" si="11"/>
        <v>-958.99899038561171</v>
      </c>
      <c r="F87">
        <f t="shared" si="12"/>
        <v>-959</v>
      </c>
      <c r="G87">
        <f t="shared" si="13"/>
        <v>1.117000007070601E-3</v>
      </c>
      <c r="L87">
        <f t="shared" si="10"/>
        <v>1.117000007070601E-3</v>
      </c>
      <c r="P87" s="11">
        <f t="shared" si="14"/>
        <v>-2.1594772652763791E-4</v>
      </c>
      <c r="Q87" s="2">
        <f t="shared" si="15"/>
        <v>25838.883000000002</v>
      </c>
      <c r="AK87">
        <v>11</v>
      </c>
      <c r="AM87" t="s">
        <v>162</v>
      </c>
      <c r="AO87" t="s">
        <v>164</v>
      </c>
    </row>
    <row r="88" spans="1:41" x14ac:dyDescent="0.2">
      <c r="A88" s="17" t="s">
        <v>179</v>
      </c>
      <c r="B88" s="6"/>
      <c r="C88" s="32">
        <v>40888.355000000003</v>
      </c>
      <c r="D88" s="32"/>
      <c r="E88">
        <f t="shared" si="11"/>
        <v>-931.00456179390937</v>
      </c>
      <c r="F88">
        <f t="shared" si="12"/>
        <v>-931</v>
      </c>
      <c r="G88">
        <f t="shared" si="13"/>
        <v>-5.0469999914639629E-3</v>
      </c>
      <c r="L88">
        <f t="shared" si="10"/>
        <v>-5.0469999914639629E-3</v>
      </c>
      <c r="P88" s="11">
        <f t="shared" si="14"/>
        <v>-2.0751166032970461E-4</v>
      </c>
      <c r="Q88" s="2">
        <f t="shared" si="15"/>
        <v>25869.855000000003</v>
      </c>
      <c r="AK88">
        <v>8</v>
      </c>
      <c r="AM88" t="s">
        <v>162</v>
      </c>
      <c r="AO88" t="s">
        <v>164</v>
      </c>
    </row>
    <row r="89" spans="1:41" x14ac:dyDescent="0.2">
      <c r="A89" s="17" t="s">
        <v>179</v>
      </c>
      <c r="B89" s="6"/>
      <c r="C89" s="32">
        <v>40888.356</v>
      </c>
      <c r="D89" s="32"/>
      <c r="E89">
        <f t="shared" si="11"/>
        <v>-931.00365793143703</v>
      </c>
      <c r="F89">
        <f t="shared" si="12"/>
        <v>-931</v>
      </c>
      <c r="G89">
        <f t="shared" si="13"/>
        <v>-4.0469999948982149E-3</v>
      </c>
      <c r="L89">
        <f t="shared" si="10"/>
        <v>-4.0469999948982149E-3</v>
      </c>
      <c r="P89" s="11">
        <f t="shared" si="14"/>
        <v>-2.0751166032970461E-4</v>
      </c>
      <c r="Q89" s="2">
        <f t="shared" si="15"/>
        <v>25869.856</v>
      </c>
      <c r="AK89">
        <v>7</v>
      </c>
      <c r="AM89" t="s">
        <v>174</v>
      </c>
      <c r="AO89" t="s">
        <v>164</v>
      </c>
    </row>
    <row r="90" spans="1:41" x14ac:dyDescent="0.2">
      <c r="A90" s="17" t="s">
        <v>179</v>
      </c>
      <c r="B90" s="6"/>
      <c r="C90" s="32">
        <v>40888.362999999998</v>
      </c>
      <c r="D90" s="32"/>
      <c r="E90">
        <f t="shared" si="11"/>
        <v>-930.99733089411041</v>
      </c>
      <c r="F90">
        <f t="shared" si="12"/>
        <v>-931</v>
      </c>
      <c r="G90">
        <f t="shared" si="13"/>
        <v>2.9530000028898939E-3</v>
      </c>
      <c r="L90">
        <f t="shared" si="10"/>
        <v>2.9530000028898939E-3</v>
      </c>
      <c r="P90" s="11">
        <f t="shared" si="14"/>
        <v>-2.0751166032970461E-4</v>
      </c>
      <c r="Q90" s="2">
        <f t="shared" si="15"/>
        <v>25869.862999999998</v>
      </c>
      <c r="AK90">
        <v>10</v>
      </c>
      <c r="AM90" t="s">
        <v>177</v>
      </c>
      <c r="AO90" t="s">
        <v>164</v>
      </c>
    </row>
    <row r="91" spans="1:41" x14ac:dyDescent="0.2">
      <c r="A91" s="17" t="s">
        <v>321</v>
      </c>
      <c r="B91" s="6"/>
      <c r="C91" s="32">
        <v>41133.972300000001</v>
      </c>
      <c r="D91" s="32">
        <v>5.0000000000000001E-3</v>
      </c>
      <c r="E91">
        <f t="shared" si="11"/>
        <v>-709.00030098620152</v>
      </c>
      <c r="F91">
        <f t="shared" si="12"/>
        <v>-709</v>
      </c>
      <c r="G91">
        <f t="shared" si="13"/>
        <v>-3.3299999631708488E-4</v>
      </c>
      <c r="I91">
        <f>+G91</f>
        <v>-3.3299999631708488E-4</v>
      </c>
      <c r="P91" s="11">
        <f t="shared" si="14"/>
        <v>-1.4510148245494889E-4</v>
      </c>
      <c r="Q91" s="2">
        <f t="shared" si="15"/>
        <v>26115.472300000001</v>
      </c>
      <c r="R91">
        <f>+(P91-G91)^2</f>
        <v>3.5305851511599311E-8</v>
      </c>
    </row>
    <row r="92" spans="1:41" x14ac:dyDescent="0.2">
      <c r="A92" s="17" t="s">
        <v>180</v>
      </c>
      <c r="B92" s="6"/>
      <c r="C92" s="32">
        <v>41139.5</v>
      </c>
      <c r="D92" s="32"/>
      <c r="E92">
        <f t="shared" si="11"/>
        <v>-704.00402038028949</v>
      </c>
      <c r="F92">
        <f t="shared" si="12"/>
        <v>-704</v>
      </c>
      <c r="G92">
        <f t="shared" si="13"/>
        <v>-4.447999999683816E-3</v>
      </c>
      <c r="L92">
        <f>+G92</f>
        <v>-4.447999999683816E-3</v>
      </c>
      <c r="P92" s="11">
        <f t="shared" si="14"/>
        <v>-1.4378737944427777E-4</v>
      </c>
      <c r="Q92" s="2">
        <f t="shared" si="15"/>
        <v>26121</v>
      </c>
      <c r="AK92">
        <v>11</v>
      </c>
      <c r="AM92" t="s">
        <v>168</v>
      </c>
      <c r="AO92" t="s">
        <v>164</v>
      </c>
    </row>
    <row r="93" spans="1:41" x14ac:dyDescent="0.2">
      <c r="A93" s="19" t="s">
        <v>378</v>
      </c>
      <c r="B93" s="16"/>
      <c r="C93" s="33">
        <v>41159.417800000003</v>
      </c>
      <c r="D93" s="33"/>
      <c r="E93">
        <f t="shared" si="11"/>
        <v>-686.00106836544182</v>
      </c>
      <c r="F93">
        <f t="shared" si="12"/>
        <v>-686</v>
      </c>
      <c r="G93">
        <f t="shared" si="13"/>
        <v>-1.181999992695637E-3</v>
      </c>
      <c r="J93">
        <f>G93</f>
        <v>-1.181999992695637E-3</v>
      </c>
      <c r="P93" s="11">
        <f t="shared" si="14"/>
        <v>-1.3908999547213935E-4</v>
      </c>
      <c r="Q93" s="2">
        <f t="shared" si="15"/>
        <v>26140.917800000003</v>
      </c>
      <c r="R93">
        <f>+(P93-G93)^2</f>
        <v>1.0876612623087158E-6</v>
      </c>
    </row>
    <row r="94" spans="1:41" x14ac:dyDescent="0.2">
      <c r="A94" s="17" t="s">
        <v>180</v>
      </c>
      <c r="B94" s="6"/>
      <c r="C94" s="32">
        <v>41159.417999999998</v>
      </c>
      <c r="D94" s="32"/>
      <c r="E94">
        <f t="shared" si="11"/>
        <v>-686.00088759295124</v>
      </c>
      <c r="F94">
        <f t="shared" si="12"/>
        <v>-686</v>
      </c>
      <c r="G94">
        <f t="shared" si="13"/>
        <v>-9.8199999774806201E-4</v>
      </c>
      <c r="L94">
        <f t="shared" ref="L94:L99" si="16">+G94</f>
        <v>-9.8199999774806201E-4</v>
      </c>
      <c r="P94" s="11">
        <f t="shared" si="14"/>
        <v>-1.3908999547213935E-4</v>
      </c>
      <c r="Q94" s="2">
        <f t="shared" si="15"/>
        <v>26140.917999999998</v>
      </c>
      <c r="AK94">
        <v>8</v>
      </c>
      <c r="AM94" t="s">
        <v>168</v>
      </c>
      <c r="AO94" t="s">
        <v>164</v>
      </c>
    </row>
    <row r="95" spans="1:41" x14ac:dyDescent="0.2">
      <c r="A95" s="17" t="s">
        <v>180</v>
      </c>
      <c r="B95" s="6"/>
      <c r="C95" s="32">
        <v>41159.427000000003</v>
      </c>
      <c r="D95" s="32"/>
      <c r="E95">
        <f t="shared" si="11"/>
        <v>-685.99275283066663</v>
      </c>
      <c r="F95">
        <f t="shared" si="12"/>
        <v>-686</v>
      </c>
      <c r="G95">
        <f t="shared" si="13"/>
        <v>8.0180000077234581E-3</v>
      </c>
      <c r="L95">
        <f t="shared" si="16"/>
        <v>8.0180000077234581E-3</v>
      </c>
      <c r="P95" s="11">
        <f t="shared" si="14"/>
        <v>-1.3908999547213935E-4</v>
      </c>
      <c r="Q95" s="2">
        <f t="shared" si="15"/>
        <v>26140.927000000003</v>
      </c>
      <c r="AK95">
        <v>11</v>
      </c>
      <c r="AM95" t="s">
        <v>177</v>
      </c>
      <c r="AO95" t="s">
        <v>164</v>
      </c>
    </row>
    <row r="96" spans="1:41" x14ac:dyDescent="0.2">
      <c r="A96" s="17" t="s">
        <v>180</v>
      </c>
      <c r="B96" s="6"/>
      <c r="C96" s="32">
        <v>41169.374000000003</v>
      </c>
      <c r="D96" s="32"/>
      <c r="E96">
        <f t="shared" si="11"/>
        <v>-677.00203278670267</v>
      </c>
      <c r="F96">
        <f t="shared" si="12"/>
        <v>-677</v>
      </c>
      <c r="G96">
        <f t="shared" si="13"/>
        <v>-2.2489999973913655E-3</v>
      </c>
      <c r="L96">
        <f t="shared" si="16"/>
        <v>-2.2489999973913655E-3</v>
      </c>
      <c r="P96" s="11">
        <f t="shared" si="14"/>
        <v>-1.3676090012497226E-4</v>
      </c>
      <c r="Q96" s="2">
        <f t="shared" si="15"/>
        <v>26150.874000000003</v>
      </c>
      <c r="AK96">
        <v>7</v>
      </c>
      <c r="AM96" t="s">
        <v>162</v>
      </c>
      <c r="AO96" t="s">
        <v>164</v>
      </c>
    </row>
    <row r="97" spans="1:41" x14ac:dyDescent="0.2">
      <c r="A97" s="17" t="s">
        <v>181</v>
      </c>
      <c r="B97" s="6"/>
      <c r="C97" s="32">
        <v>41180.447999999997</v>
      </c>
      <c r="D97" s="32"/>
      <c r="E97">
        <f t="shared" si="11"/>
        <v>-666.99265973283775</v>
      </c>
      <c r="F97">
        <f t="shared" si="12"/>
        <v>-667</v>
      </c>
      <c r="G97">
        <f t="shared" si="13"/>
        <v>8.1209999989368953E-3</v>
      </c>
      <c r="L97">
        <f t="shared" si="16"/>
        <v>8.1209999989368953E-3</v>
      </c>
      <c r="P97" s="11">
        <f t="shared" si="14"/>
        <v>-1.3418833888075943E-4</v>
      </c>
      <c r="Q97" s="2">
        <f t="shared" si="15"/>
        <v>26161.947999999997</v>
      </c>
      <c r="AK97">
        <v>10</v>
      </c>
      <c r="AM97" t="s">
        <v>177</v>
      </c>
      <c r="AO97" t="s">
        <v>164</v>
      </c>
    </row>
    <row r="98" spans="1:41" x14ac:dyDescent="0.2">
      <c r="A98" s="17" t="s">
        <v>182</v>
      </c>
      <c r="B98" s="6"/>
      <c r="C98" s="32">
        <v>41200.351999999999</v>
      </c>
      <c r="D98" s="32"/>
      <c r="E98">
        <f t="shared" si="11"/>
        <v>-649.00218102015276</v>
      </c>
      <c r="F98">
        <f t="shared" si="12"/>
        <v>-649</v>
      </c>
      <c r="G98">
        <f t="shared" si="13"/>
        <v>-2.4130000019795261E-3</v>
      </c>
      <c r="L98">
        <f t="shared" si="16"/>
        <v>-2.4130000019795261E-3</v>
      </c>
      <c r="P98" s="11">
        <f t="shared" si="14"/>
        <v>-1.295983735218622E-4</v>
      </c>
      <c r="Q98" s="2">
        <f t="shared" si="15"/>
        <v>26181.851999999999</v>
      </c>
      <c r="AK98">
        <v>9</v>
      </c>
      <c r="AM98" t="s">
        <v>174</v>
      </c>
      <c r="AO98" t="s">
        <v>164</v>
      </c>
    </row>
    <row r="99" spans="1:41" x14ac:dyDescent="0.2">
      <c r="A99" s="17" t="s">
        <v>181</v>
      </c>
      <c r="B99" s="6"/>
      <c r="C99" s="32">
        <v>41200.355000000003</v>
      </c>
      <c r="D99" s="32"/>
      <c r="E99">
        <f t="shared" si="11"/>
        <v>-648.99946943272232</v>
      </c>
      <c r="F99">
        <f t="shared" si="12"/>
        <v>-649</v>
      </c>
      <c r="G99">
        <f t="shared" si="13"/>
        <v>5.8700000226963311E-4</v>
      </c>
      <c r="L99">
        <f t="shared" si="16"/>
        <v>5.8700000226963311E-4</v>
      </c>
      <c r="P99" s="11">
        <f t="shared" si="14"/>
        <v>-1.295983735218622E-4</v>
      </c>
      <c r="Q99" s="2">
        <f t="shared" si="15"/>
        <v>26181.855000000003</v>
      </c>
      <c r="AK99">
        <v>14</v>
      </c>
      <c r="AM99" t="s">
        <v>177</v>
      </c>
      <c r="AO99" t="s">
        <v>164</v>
      </c>
    </row>
    <row r="100" spans="1:41" x14ac:dyDescent="0.2">
      <c r="A100" s="19" t="s">
        <v>378</v>
      </c>
      <c r="B100" s="16"/>
      <c r="C100" s="33">
        <v>41210.31</v>
      </c>
      <c r="D100" s="33"/>
      <c r="E100">
        <f t="shared" si="11"/>
        <v>-640.00151848895939</v>
      </c>
      <c r="F100">
        <f t="shared" si="12"/>
        <v>-640</v>
      </c>
      <c r="G100">
        <f t="shared" si="13"/>
        <v>-1.680000001215376E-3</v>
      </c>
      <c r="J100">
        <f>G100</f>
        <v>-1.680000001215376E-3</v>
      </c>
      <c r="P100" s="11">
        <f t="shared" si="14"/>
        <v>-1.2732298748131568E-4</v>
      </c>
      <c r="Q100" s="2">
        <f t="shared" si="15"/>
        <v>26191.809999999998</v>
      </c>
      <c r="R100">
        <f>+(P100-G100)^2</f>
        <v>2.410805908978119E-6</v>
      </c>
    </row>
    <row r="101" spans="1:41" x14ac:dyDescent="0.2">
      <c r="A101" s="17" t="s">
        <v>181</v>
      </c>
      <c r="B101" s="6"/>
      <c r="C101" s="32">
        <v>41221.379999999997</v>
      </c>
      <c r="D101" s="32"/>
      <c r="E101">
        <f t="shared" si="11"/>
        <v>-629.99576088499055</v>
      </c>
      <c r="F101">
        <f t="shared" si="12"/>
        <v>-630</v>
      </c>
      <c r="G101">
        <f t="shared" si="13"/>
        <v>4.6900000015739352E-3</v>
      </c>
      <c r="L101">
        <f t="shared" ref="L101:L111" si="17">+G101</f>
        <v>4.6900000015739352E-3</v>
      </c>
      <c r="P101" s="11">
        <f t="shared" si="14"/>
        <v>-1.2481010324445906E-4</v>
      </c>
      <c r="Q101" s="2">
        <f t="shared" si="15"/>
        <v>26202.879999999997</v>
      </c>
      <c r="AK101">
        <v>14</v>
      </c>
      <c r="AM101" t="s">
        <v>177</v>
      </c>
      <c r="AO101" t="s">
        <v>164</v>
      </c>
    </row>
    <row r="102" spans="1:41" x14ac:dyDescent="0.2">
      <c r="A102" s="17" t="s">
        <v>182</v>
      </c>
      <c r="B102" s="6"/>
      <c r="C102" s="32">
        <v>41221.385999999999</v>
      </c>
      <c r="D102" s="32"/>
      <c r="E102">
        <f t="shared" si="11"/>
        <v>-629.99033771013637</v>
      </c>
      <c r="F102">
        <f t="shared" si="12"/>
        <v>-630</v>
      </c>
      <c r="G102">
        <f t="shared" si="13"/>
        <v>1.0690000002796296E-2</v>
      </c>
      <c r="L102">
        <f t="shared" si="17"/>
        <v>1.0690000002796296E-2</v>
      </c>
      <c r="P102" s="11">
        <f t="shared" si="14"/>
        <v>-1.2481010324445906E-4</v>
      </c>
      <c r="Q102" s="2">
        <f t="shared" si="15"/>
        <v>26202.885999999999</v>
      </c>
      <c r="AK102">
        <v>8</v>
      </c>
      <c r="AM102" t="s">
        <v>162</v>
      </c>
      <c r="AO102" t="s">
        <v>164</v>
      </c>
    </row>
    <row r="103" spans="1:41" x14ac:dyDescent="0.2">
      <c r="A103" s="17" t="s">
        <v>182</v>
      </c>
      <c r="B103" s="6"/>
      <c r="C103" s="32">
        <v>41231.339</v>
      </c>
      <c r="D103" s="32"/>
      <c r="E103">
        <f t="shared" si="11"/>
        <v>-620.99419449131824</v>
      </c>
      <c r="F103">
        <f t="shared" si="12"/>
        <v>-621</v>
      </c>
      <c r="G103">
        <f t="shared" si="13"/>
        <v>6.4229999989038333E-3</v>
      </c>
      <c r="L103">
        <f t="shared" si="17"/>
        <v>6.4229999989038333E-3</v>
      </c>
      <c r="P103" s="11">
        <f t="shared" si="14"/>
        <v>-1.2256229765866366E-4</v>
      </c>
      <c r="Q103" s="2">
        <f t="shared" si="15"/>
        <v>26212.839</v>
      </c>
      <c r="AK103">
        <v>11</v>
      </c>
      <c r="AM103" t="s">
        <v>162</v>
      </c>
      <c r="AO103" t="s">
        <v>164</v>
      </c>
    </row>
    <row r="104" spans="1:41" x14ac:dyDescent="0.2">
      <c r="A104" s="17" t="s">
        <v>182</v>
      </c>
      <c r="B104" s="6"/>
      <c r="C104" s="32">
        <v>41232.436000000002</v>
      </c>
      <c r="D104" s="32"/>
      <c r="E104">
        <f t="shared" si="11"/>
        <v>-620.00265735567507</v>
      </c>
      <c r="F104">
        <f t="shared" si="12"/>
        <v>-620</v>
      </c>
      <c r="G104">
        <f t="shared" si="13"/>
        <v>-2.9399999984889291E-3</v>
      </c>
      <c r="L104">
        <f t="shared" si="17"/>
        <v>-2.9399999984889291E-3</v>
      </c>
      <c r="P104" s="11">
        <f t="shared" si="14"/>
        <v>-1.2231334792850952E-4</v>
      </c>
      <c r="Q104" s="2">
        <f t="shared" si="15"/>
        <v>26213.936000000002</v>
      </c>
      <c r="AK104">
        <v>9</v>
      </c>
      <c r="AM104" t="s">
        <v>162</v>
      </c>
      <c r="AO104" t="s">
        <v>164</v>
      </c>
    </row>
    <row r="105" spans="1:41" x14ac:dyDescent="0.2">
      <c r="A105" s="17" t="s">
        <v>181</v>
      </c>
      <c r="B105" s="6"/>
      <c r="C105" s="32">
        <v>41241.286999999997</v>
      </c>
      <c r="D105" s="32"/>
      <c r="E105">
        <f t="shared" si="11"/>
        <v>-612.00257058488182</v>
      </c>
      <c r="F105">
        <f t="shared" si="12"/>
        <v>-612</v>
      </c>
      <c r="G105">
        <f t="shared" si="13"/>
        <v>-2.8440000023692846E-3</v>
      </c>
      <c r="L105">
        <f t="shared" si="17"/>
        <v>-2.8440000023692846E-3</v>
      </c>
      <c r="P105" s="11">
        <f t="shared" si="14"/>
        <v>-1.20327556498803E-4</v>
      </c>
      <c r="Q105" s="2">
        <f t="shared" si="15"/>
        <v>26222.786999999997</v>
      </c>
      <c r="AK105">
        <v>6</v>
      </c>
      <c r="AM105" t="s">
        <v>174</v>
      </c>
      <c r="AO105" t="s">
        <v>164</v>
      </c>
    </row>
    <row r="106" spans="1:41" x14ac:dyDescent="0.2">
      <c r="A106" s="17" t="s">
        <v>181</v>
      </c>
      <c r="B106" s="6"/>
      <c r="C106" s="32">
        <v>41241.303999999996</v>
      </c>
      <c r="D106" s="32"/>
      <c r="E106">
        <f t="shared" si="11"/>
        <v>-611.98720492279813</v>
      </c>
      <c r="F106">
        <f t="shared" si="12"/>
        <v>-612</v>
      </c>
      <c r="G106">
        <f t="shared" si="13"/>
        <v>1.4155999997456092E-2</v>
      </c>
      <c r="L106">
        <f t="shared" si="17"/>
        <v>1.4155999997456092E-2</v>
      </c>
      <c r="P106" s="11">
        <f t="shared" si="14"/>
        <v>-1.20327556498803E-4</v>
      </c>
      <c r="Q106" s="2">
        <f t="shared" si="15"/>
        <v>26222.803999999996</v>
      </c>
      <c r="AK106">
        <v>7</v>
      </c>
      <c r="AM106" t="s">
        <v>162</v>
      </c>
      <c r="AO106" t="s">
        <v>164</v>
      </c>
    </row>
    <row r="107" spans="1:41" x14ac:dyDescent="0.2">
      <c r="A107" s="17" t="s">
        <v>183</v>
      </c>
      <c r="B107" s="6"/>
      <c r="C107" s="32">
        <v>41471.413</v>
      </c>
      <c r="D107" s="32"/>
      <c r="E107">
        <f t="shared" si="11"/>
        <v>-404.00031454413943</v>
      </c>
      <c r="F107">
        <f t="shared" si="12"/>
        <v>-404</v>
      </c>
      <c r="G107">
        <f t="shared" si="13"/>
        <v>-3.4800000139512122E-4</v>
      </c>
      <c r="L107">
        <f t="shared" si="17"/>
        <v>-3.4800000139512122E-4</v>
      </c>
      <c r="P107" s="11">
        <f t="shared" si="14"/>
        <v>-7.2320180119000239E-5</v>
      </c>
      <c r="Q107" s="2">
        <f t="shared" si="15"/>
        <v>26452.913</v>
      </c>
      <c r="AK107">
        <v>8</v>
      </c>
      <c r="AM107" t="s">
        <v>168</v>
      </c>
      <c r="AO107" t="s">
        <v>164</v>
      </c>
    </row>
    <row r="108" spans="1:41" x14ac:dyDescent="0.2">
      <c r="A108" s="17" t="s">
        <v>183</v>
      </c>
      <c r="B108" s="6"/>
      <c r="C108" s="32">
        <v>41472.527999999998</v>
      </c>
      <c r="D108" s="32"/>
      <c r="E108">
        <f t="shared" si="11"/>
        <v>-402.99250788394022</v>
      </c>
      <c r="F108">
        <f t="shared" si="12"/>
        <v>-403</v>
      </c>
      <c r="G108">
        <f t="shared" si="13"/>
        <v>8.2889999976032414E-3</v>
      </c>
      <c r="L108">
        <f t="shared" si="17"/>
        <v>8.2889999976032414E-3</v>
      </c>
      <c r="P108" s="11">
        <f t="shared" si="14"/>
        <v>-7.2106230147214468E-5</v>
      </c>
      <c r="Q108" s="2">
        <f t="shared" si="15"/>
        <v>26454.027999999998</v>
      </c>
      <c r="AK108">
        <v>8</v>
      </c>
      <c r="AM108" t="s">
        <v>162</v>
      </c>
      <c r="AO108" t="s">
        <v>164</v>
      </c>
    </row>
    <row r="109" spans="1:41" x14ac:dyDescent="0.2">
      <c r="A109" s="17" t="s">
        <v>183</v>
      </c>
      <c r="B109" s="6"/>
      <c r="C109" s="32">
        <v>41482.478000000003</v>
      </c>
      <c r="D109" s="32"/>
      <c r="E109">
        <f t="shared" si="11"/>
        <v>-393.99907625254588</v>
      </c>
      <c r="F109">
        <f t="shared" si="12"/>
        <v>-394</v>
      </c>
      <c r="G109">
        <f t="shared" si="13"/>
        <v>1.0220000040135346E-3</v>
      </c>
      <c r="L109">
        <f t="shared" si="17"/>
        <v>1.0220000040135346E-3</v>
      </c>
      <c r="P109" s="11">
        <f t="shared" si="14"/>
        <v>-7.0187938415550762E-5</v>
      </c>
      <c r="Q109" s="2">
        <f t="shared" si="15"/>
        <v>26463.978000000003</v>
      </c>
      <c r="AK109">
        <v>15</v>
      </c>
      <c r="AM109" t="s">
        <v>177</v>
      </c>
      <c r="AO109" t="s">
        <v>164</v>
      </c>
    </row>
    <row r="110" spans="1:41" x14ac:dyDescent="0.2">
      <c r="A110" s="17" t="s">
        <v>183</v>
      </c>
      <c r="B110" s="6"/>
      <c r="C110" s="32">
        <v>41482.480000000003</v>
      </c>
      <c r="D110" s="32"/>
      <c r="E110">
        <f t="shared" si="11"/>
        <v>-393.99726852759449</v>
      </c>
      <c r="F110">
        <f t="shared" si="12"/>
        <v>-394</v>
      </c>
      <c r="G110">
        <f t="shared" si="13"/>
        <v>3.0220000044209883E-3</v>
      </c>
      <c r="L110">
        <f t="shared" si="17"/>
        <v>3.0220000044209883E-3</v>
      </c>
      <c r="P110" s="11">
        <f t="shared" si="14"/>
        <v>-7.0187938415550762E-5</v>
      </c>
      <c r="Q110" s="2">
        <f t="shared" si="15"/>
        <v>26463.980000000003</v>
      </c>
      <c r="AK110">
        <v>11</v>
      </c>
      <c r="AM110" t="s">
        <v>162</v>
      </c>
      <c r="AO110" t="s">
        <v>164</v>
      </c>
    </row>
    <row r="111" spans="1:41" x14ac:dyDescent="0.2">
      <c r="A111" s="17" t="s">
        <v>183</v>
      </c>
      <c r="B111" s="6"/>
      <c r="C111" s="32">
        <v>41493.535000000003</v>
      </c>
      <c r="D111" s="32"/>
      <c r="E111">
        <f t="shared" si="11"/>
        <v>-384.00506886075789</v>
      </c>
      <c r="F111">
        <f t="shared" si="12"/>
        <v>-384</v>
      </c>
      <c r="G111">
        <f t="shared" si="13"/>
        <v>-5.607999992207624E-3</v>
      </c>
      <c r="L111">
        <f t="shared" si="17"/>
        <v>-5.607999992207624E-3</v>
      </c>
      <c r="P111" s="11">
        <f t="shared" si="14"/>
        <v>-6.8071825633008378E-5</v>
      </c>
      <c r="Q111" s="2">
        <f t="shared" si="15"/>
        <v>26475.035000000003</v>
      </c>
      <c r="AK111">
        <v>14</v>
      </c>
      <c r="AM111" t="s">
        <v>162</v>
      </c>
      <c r="AO111" t="s">
        <v>164</v>
      </c>
    </row>
    <row r="112" spans="1:41" x14ac:dyDescent="0.2">
      <c r="A112" s="17" t="s">
        <v>321</v>
      </c>
      <c r="B112" s="6"/>
      <c r="C112" s="32">
        <v>41499.072399999997</v>
      </c>
      <c r="D112" s="32">
        <v>5.0000000000000001E-3</v>
      </c>
      <c r="E112">
        <f t="shared" si="11"/>
        <v>-379.00002078883779</v>
      </c>
      <c r="F112">
        <f t="shared" si="12"/>
        <v>-379</v>
      </c>
      <c r="G112">
        <f t="shared" si="13"/>
        <v>-2.3000000510364771E-5</v>
      </c>
      <c r="I112">
        <f>+G112</f>
        <v>-2.3000000510364771E-5</v>
      </c>
      <c r="P112" s="11">
        <f t="shared" si="14"/>
        <v>-6.7019817587077334E-5</v>
      </c>
      <c r="Q112" s="2">
        <f t="shared" si="15"/>
        <v>26480.572399999997</v>
      </c>
      <c r="R112">
        <f>+(P112-G112)^2</f>
        <v>1.9377442954672352E-9</v>
      </c>
    </row>
    <row r="113" spans="1:41" x14ac:dyDescent="0.2">
      <c r="A113" s="17" t="s">
        <v>184</v>
      </c>
      <c r="B113" s="6"/>
      <c r="C113" s="32">
        <v>41503.504000000001</v>
      </c>
      <c r="D113" s="32"/>
      <c r="E113">
        <f t="shared" si="11"/>
        <v>-374.99446384233511</v>
      </c>
      <c r="F113">
        <f t="shared" si="12"/>
        <v>-375</v>
      </c>
      <c r="G113">
        <f t="shared" si="13"/>
        <v>6.1249999998835847E-3</v>
      </c>
      <c r="L113">
        <f t="shared" ref="L113:L118" si="18">+G113</f>
        <v>6.1249999998835847E-3</v>
      </c>
      <c r="P113" s="11">
        <f t="shared" si="14"/>
        <v>-6.6181114356095782E-5</v>
      </c>
      <c r="Q113" s="2">
        <f t="shared" si="15"/>
        <v>26485.004000000001</v>
      </c>
      <c r="AK113">
        <v>11</v>
      </c>
      <c r="AM113" t="s">
        <v>162</v>
      </c>
      <c r="AO113" t="s">
        <v>164</v>
      </c>
    </row>
    <row r="114" spans="1:41" x14ac:dyDescent="0.2">
      <c r="A114" s="17" t="s">
        <v>185</v>
      </c>
      <c r="B114" s="6"/>
      <c r="C114" s="32">
        <v>41506.392</v>
      </c>
      <c r="D114" s="32"/>
      <c r="E114">
        <f t="shared" si="11"/>
        <v>-372.384109013044</v>
      </c>
      <c r="F114">
        <f t="shared" si="12"/>
        <v>-372.5</v>
      </c>
      <c r="G114">
        <f t="shared" si="13"/>
        <v>0.12821750000148313</v>
      </c>
      <c r="L114">
        <f t="shared" si="18"/>
        <v>0.12821750000148313</v>
      </c>
      <c r="P114" s="11">
        <f t="shared" si="14"/>
        <v>-6.5658235311556008E-5</v>
      </c>
      <c r="Q114" s="2">
        <f t="shared" si="15"/>
        <v>26487.892</v>
      </c>
      <c r="AK114">
        <v>8</v>
      </c>
      <c r="AM114" t="s">
        <v>177</v>
      </c>
      <c r="AO114" t="s">
        <v>164</v>
      </c>
    </row>
    <row r="115" spans="1:41" x14ac:dyDescent="0.2">
      <c r="A115" s="17" t="s">
        <v>184</v>
      </c>
      <c r="B115" s="6"/>
      <c r="C115" s="32">
        <v>41513.466999999997</v>
      </c>
      <c r="D115" s="32"/>
      <c r="E115">
        <f t="shared" si="11"/>
        <v>-365.9892819987665</v>
      </c>
      <c r="F115">
        <f t="shared" si="12"/>
        <v>-366</v>
      </c>
      <c r="G115">
        <f t="shared" si="13"/>
        <v>1.185799999802839E-2</v>
      </c>
      <c r="L115">
        <f t="shared" si="18"/>
        <v>1.185799999802839E-2</v>
      </c>
      <c r="P115" s="11">
        <f t="shared" si="14"/>
        <v>-6.4303467505117922E-5</v>
      </c>
      <c r="Q115" s="2">
        <f t="shared" si="15"/>
        <v>26494.966999999997</v>
      </c>
      <c r="AK115">
        <v>11</v>
      </c>
      <c r="AM115" t="s">
        <v>162</v>
      </c>
      <c r="AO115" t="s">
        <v>164</v>
      </c>
    </row>
    <row r="116" spans="1:41" x14ac:dyDescent="0.2">
      <c r="A116" s="17" t="s">
        <v>184</v>
      </c>
      <c r="B116" s="6"/>
      <c r="C116" s="32">
        <v>41514.559999999998</v>
      </c>
      <c r="D116" s="32"/>
      <c r="E116">
        <f t="shared" si="11"/>
        <v>-365.00136031302611</v>
      </c>
      <c r="F116">
        <f t="shared" si="12"/>
        <v>-365</v>
      </c>
      <c r="G116">
        <f t="shared" si="13"/>
        <v>-1.5050000001792796E-3</v>
      </c>
      <c r="L116">
        <f t="shared" si="18"/>
        <v>-1.5050000001792796E-3</v>
      </c>
      <c r="P116" s="11">
        <f t="shared" si="14"/>
        <v>-6.4095646523276852E-5</v>
      </c>
      <c r="Q116" s="2">
        <f t="shared" si="15"/>
        <v>26496.059999999998</v>
      </c>
      <c r="AK116">
        <v>13</v>
      </c>
      <c r="AM116" t="s">
        <v>186</v>
      </c>
      <c r="AO116" t="s">
        <v>164</v>
      </c>
    </row>
    <row r="117" spans="1:41" x14ac:dyDescent="0.2">
      <c r="A117" s="17" t="s">
        <v>187</v>
      </c>
      <c r="B117" s="6"/>
      <c r="C117" s="32">
        <v>41534.483999999997</v>
      </c>
      <c r="D117" s="32"/>
      <c r="E117">
        <f t="shared" si="11"/>
        <v>-346.99280435083375</v>
      </c>
      <c r="F117">
        <f t="shared" si="12"/>
        <v>-347</v>
      </c>
      <c r="G117">
        <f t="shared" si="13"/>
        <v>7.9609999957028776E-3</v>
      </c>
      <c r="L117">
        <f t="shared" si="18"/>
        <v>7.9609999957028776E-3</v>
      </c>
      <c r="P117" s="11">
        <f t="shared" si="14"/>
        <v>-6.0382449304888622E-5</v>
      </c>
      <c r="Q117" s="2">
        <f t="shared" si="15"/>
        <v>26515.983999999997</v>
      </c>
      <c r="AK117">
        <v>11</v>
      </c>
      <c r="AM117" t="s">
        <v>162</v>
      </c>
      <c r="AO117" t="s">
        <v>164</v>
      </c>
    </row>
    <row r="118" spans="1:41" x14ac:dyDescent="0.2">
      <c r="A118" s="17" t="s">
        <v>187</v>
      </c>
      <c r="B118" s="6"/>
      <c r="C118" s="32">
        <v>41535.584999999999</v>
      </c>
      <c r="D118" s="32"/>
      <c r="E118">
        <f t="shared" si="11"/>
        <v>-345.9976517652878</v>
      </c>
      <c r="F118">
        <f t="shared" si="12"/>
        <v>-346</v>
      </c>
      <c r="G118">
        <f t="shared" si="13"/>
        <v>2.5979999991250224E-3</v>
      </c>
      <c r="L118">
        <f t="shared" si="18"/>
        <v>2.5979999991250224E-3</v>
      </c>
      <c r="P118" s="11">
        <f t="shared" si="14"/>
        <v>-6.017769281801989E-5</v>
      </c>
      <c r="Q118" s="2">
        <f t="shared" si="15"/>
        <v>26517.084999999999</v>
      </c>
      <c r="AK118">
        <v>11</v>
      </c>
      <c r="AM118" t="s">
        <v>162</v>
      </c>
      <c r="AO118" t="s">
        <v>164</v>
      </c>
    </row>
    <row r="119" spans="1:41" x14ac:dyDescent="0.2">
      <c r="A119" s="19" t="s">
        <v>379</v>
      </c>
      <c r="B119" s="16" t="s">
        <v>380</v>
      </c>
      <c r="C119" s="33">
        <v>41544.425000000003</v>
      </c>
      <c r="D119" s="33">
        <v>6.0000000000000001E-3</v>
      </c>
      <c r="E119">
        <f t="shared" si="11"/>
        <v>-338.00750748171737</v>
      </c>
      <c r="F119">
        <f t="shared" si="12"/>
        <v>-338</v>
      </c>
      <c r="G119">
        <f t="shared" si="13"/>
        <v>-8.3059999960823916E-3</v>
      </c>
      <c r="J119">
        <f t="shared" ref="J119:J125" si="19">G119</f>
        <v>-8.3059999960823916E-3</v>
      </c>
      <c r="P119" s="11">
        <f t="shared" si="14"/>
        <v>-5.8545447334596614E-5</v>
      </c>
      <c r="Q119" s="2">
        <f t="shared" si="15"/>
        <v>26525.925000000003</v>
      </c>
      <c r="R119">
        <f t="shared" ref="R119:R125" si="20">+(P119-G119)^2</f>
        <v>6.8020506533660694E-5</v>
      </c>
    </row>
    <row r="120" spans="1:41" x14ac:dyDescent="0.2">
      <c r="A120" s="19" t="s">
        <v>379</v>
      </c>
      <c r="B120" s="16" t="s">
        <v>380</v>
      </c>
      <c r="C120" s="33">
        <v>41544.427000000003</v>
      </c>
      <c r="D120" s="33">
        <v>4.0000000000000001E-3</v>
      </c>
      <c r="E120">
        <f t="shared" si="11"/>
        <v>-338.00569975676598</v>
      </c>
      <c r="F120">
        <f t="shared" si="12"/>
        <v>-338</v>
      </c>
      <c r="G120">
        <f t="shared" si="13"/>
        <v>-6.305999995674938E-3</v>
      </c>
      <c r="J120">
        <f t="shared" si="19"/>
        <v>-6.305999995674938E-3</v>
      </c>
      <c r="P120" s="11">
        <f t="shared" si="14"/>
        <v>-5.8545447334596614E-5</v>
      </c>
      <c r="Q120" s="2">
        <f t="shared" si="15"/>
        <v>26525.927000000003</v>
      </c>
      <c r="R120">
        <f t="shared" si="20"/>
        <v>3.903068833357842E-5</v>
      </c>
    </row>
    <row r="121" spans="1:41" x14ac:dyDescent="0.2">
      <c r="A121" s="19" t="s">
        <v>379</v>
      </c>
      <c r="B121" s="16" t="s">
        <v>380</v>
      </c>
      <c r="C121" s="33">
        <v>41544.43</v>
      </c>
      <c r="D121" s="33">
        <v>6.0000000000000001E-3</v>
      </c>
      <c r="E121">
        <f t="shared" si="11"/>
        <v>-338.00298816934219</v>
      </c>
      <c r="F121">
        <f t="shared" si="12"/>
        <v>-338</v>
      </c>
      <c r="G121">
        <f t="shared" si="13"/>
        <v>-3.3059999987017363E-3</v>
      </c>
      <c r="J121">
        <f t="shared" si="19"/>
        <v>-3.3059999987017363E-3</v>
      </c>
      <c r="P121" s="11">
        <f t="shared" si="14"/>
        <v>-5.8545447334596614E-5</v>
      </c>
      <c r="Q121" s="2">
        <f t="shared" si="15"/>
        <v>26525.93</v>
      </c>
      <c r="R121">
        <f t="shared" si="20"/>
        <v>1.0545961063195152E-5</v>
      </c>
    </row>
    <row r="122" spans="1:41" x14ac:dyDescent="0.2">
      <c r="A122" s="19" t="s">
        <v>379</v>
      </c>
      <c r="B122" s="16" t="s">
        <v>380</v>
      </c>
      <c r="C122" s="33">
        <v>41544.432000000001</v>
      </c>
      <c r="D122" s="33">
        <v>7.0000000000000001E-3</v>
      </c>
      <c r="E122">
        <f t="shared" si="11"/>
        <v>-338.00118044439074</v>
      </c>
      <c r="F122">
        <f t="shared" si="12"/>
        <v>-338</v>
      </c>
      <c r="G122">
        <f t="shared" si="13"/>
        <v>-1.3059999982942827E-3</v>
      </c>
      <c r="J122">
        <f t="shared" si="19"/>
        <v>-1.3059999982942827E-3</v>
      </c>
      <c r="P122" s="11">
        <f t="shared" si="14"/>
        <v>-5.8545447334596614E-5</v>
      </c>
      <c r="Q122" s="2">
        <f t="shared" si="15"/>
        <v>26525.932000000001</v>
      </c>
      <c r="R122">
        <f t="shared" si="20"/>
        <v>1.5561428567100322E-6</v>
      </c>
    </row>
    <row r="123" spans="1:41" x14ac:dyDescent="0.2">
      <c r="A123" s="19" t="s">
        <v>379</v>
      </c>
      <c r="B123" s="16" t="s">
        <v>380</v>
      </c>
      <c r="C123" s="33">
        <v>41544.436000000002</v>
      </c>
      <c r="D123" s="33">
        <v>1.2999999999999999E-2</v>
      </c>
      <c r="E123">
        <f t="shared" si="11"/>
        <v>-337.99756499448796</v>
      </c>
      <c r="F123">
        <f t="shared" si="12"/>
        <v>-338</v>
      </c>
      <c r="G123">
        <f t="shared" si="13"/>
        <v>2.6940000025206245E-3</v>
      </c>
      <c r="J123">
        <f t="shared" si="19"/>
        <v>2.6940000025206245E-3</v>
      </c>
      <c r="P123" s="11">
        <f t="shared" si="14"/>
        <v>-5.8545447334596614E-5</v>
      </c>
      <c r="Q123" s="2">
        <f t="shared" si="15"/>
        <v>26525.936000000002</v>
      </c>
      <c r="R123">
        <f t="shared" si="20"/>
        <v>7.5765064535186813E-6</v>
      </c>
    </row>
    <row r="124" spans="1:41" x14ac:dyDescent="0.2">
      <c r="A124" s="19" t="s">
        <v>379</v>
      </c>
      <c r="B124" s="16" t="s">
        <v>380</v>
      </c>
      <c r="C124" s="33">
        <v>41544.436999999998</v>
      </c>
      <c r="D124" s="33">
        <v>6.0000000000000001E-3</v>
      </c>
      <c r="E124">
        <f t="shared" si="11"/>
        <v>-337.99666113201556</v>
      </c>
      <c r="F124">
        <f t="shared" si="12"/>
        <v>-338</v>
      </c>
      <c r="G124">
        <f t="shared" si="13"/>
        <v>3.6939999990863726E-3</v>
      </c>
      <c r="J124">
        <f t="shared" si="19"/>
        <v>3.6939999990863726E-3</v>
      </c>
      <c r="P124" s="11">
        <f t="shared" si="14"/>
        <v>-5.8545447334596614E-5</v>
      </c>
      <c r="Q124" s="2">
        <f t="shared" si="15"/>
        <v>26525.936999999998</v>
      </c>
      <c r="R124">
        <f t="shared" si="20"/>
        <v>1.4081597327454751E-5</v>
      </c>
    </row>
    <row r="125" spans="1:41" x14ac:dyDescent="0.2">
      <c r="A125" s="19" t="s">
        <v>379</v>
      </c>
      <c r="B125" s="16" t="s">
        <v>380</v>
      </c>
      <c r="C125" s="33">
        <v>41544.438999999998</v>
      </c>
      <c r="D125" s="33">
        <v>8.0000000000000002E-3</v>
      </c>
      <c r="E125">
        <f t="shared" si="11"/>
        <v>-337.99485340706417</v>
      </c>
      <c r="F125">
        <f t="shared" si="12"/>
        <v>-338</v>
      </c>
      <c r="G125">
        <f t="shared" si="13"/>
        <v>5.6939999994938262E-3</v>
      </c>
      <c r="J125">
        <f t="shared" si="19"/>
        <v>5.6939999994938262E-3</v>
      </c>
      <c r="P125" s="11">
        <f t="shared" si="14"/>
        <v>-5.8545447334596614E-5</v>
      </c>
      <c r="Q125" s="2">
        <f t="shared" si="15"/>
        <v>26525.938999999998</v>
      </c>
      <c r="R125">
        <f t="shared" si="20"/>
        <v>3.309177911782642E-5</v>
      </c>
    </row>
    <row r="126" spans="1:41" x14ac:dyDescent="0.2">
      <c r="A126" s="17" t="s">
        <v>187</v>
      </c>
      <c r="B126" s="6"/>
      <c r="C126" s="32">
        <v>41554.39</v>
      </c>
      <c r="D126" s="32"/>
      <c r="E126">
        <f t="shared" si="11"/>
        <v>-329.00051791319737</v>
      </c>
      <c r="F126">
        <f t="shared" si="12"/>
        <v>-329</v>
      </c>
      <c r="G126">
        <f t="shared" si="13"/>
        <v>-5.7299999753013253E-4</v>
      </c>
      <c r="L126">
        <f t="shared" ref="L126:L134" si="21">+G126</f>
        <v>-5.7299999753013253E-4</v>
      </c>
      <c r="P126" s="11">
        <f t="shared" si="14"/>
        <v>-5.6721509790239334E-5</v>
      </c>
      <c r="Q126" s="2">
        <f t="shared" si="15"/>
        <v>26535.89</v>
      </c>
      <c r="AK126">
        <v>5</v>
      </c>
      <c r="AM126" t="s">
        <v>162</v>
      </c>
      <c r="AO126" t="s">
        <v>164</v>
      </c>
    </row>
    <row r="127" spans="1:41" x14ac:dyDescent="0.2">
      <c r="A127" s="17" t="s">
        <v>187</v>
      </c>
      <c r="B127" s="6"/>
      <c r="C127" s="32">
        <v>41554.392999999996</v>
      </c>
      <c r="D127" s="32"/>
      <c r="E127">
        <f t="shared" si="11"/>
        <v>-328.99780632577358</v>
      </c>
      <c r="F127">
        <f t="shared" si="12"/>
        <v>-329</v>
      </c>
      <c r="G127">
        <f t="shared" si="13"/>
        <v>2.4269999994430691E-3</v>
      </c>
      <c r="L127">
        <f t="shared" si="21"/>
        <v>2.4269999994430691E-3</v>
      </c>
      <c r="P127" s="11">
        <f t="shared" si="14"/>
        <v>-5.6721509790239334E-5</v>
      </c>
      <c r="Q127" s="2">
        <f t="shared" si="15"/>
        <v>26535.892999999996</v>
      </c>
      <c r="AK127">
        <v>12</v>
      </c>
      <c r="AM127" t="s">
        <v>177</v>
      </c>
      <c r="AO127" t="s">
        <v>164</v>
      </c>
    </row>
    <row r="128" spans="1:41" x14ac:dyDescent="0.2">
      <c r="A128" s="17" t="s">
        <v>187</v>
      </c>
      <c r="B128" s="6"/>
      <c r="C128" s="32">
        <v>41585.362000000001</v>
      </c>
      <c r="D128" s="32"/>
      <c r="E128">
        <f t="shared" si="11"/>
        <v>-301.00608932149504</v>
      </c>
      <c r="F128">
        <f t="shared" si="12"/>
        <v>-301</v>
      </c>
      <c r="G128">
        <f t="shared" si="13"/>
        <v>-6.7369999960646965E-3</v>
      </c>
      <c r="L128">
        <f t="shared" si="21"/>
        <v>-6.7369999960646965E-3</v>
      </c>
      <c r="P128" s="11">
        <f t="shared" si="14"/>
        <v>-5.1130585240315397E-5</v>
      </c>
      <c r="Q128" s="2">
        <f t="shared" si="15"/>
        <v>26566.862000000001</v>
      </c>
      <c r="AK128">
        <v>7</v>
      </c>
      <c r="AM128" t="s">
        <v>162</v>
      </c>
      <c r="AO128" t="s">
        <v>164</v>
      </c>
    </row>
    <row r="129" spans="1:41" x14ac:dyDescent="0.2">
      <c r="A129" s="17" t="s">
        <v>187</v>
      </c>
      <c r="B129" s="6"/>
      <c r="C129" s="32">
        <v>41585.366999999998</v>
      </c>
      <c r="D129" s="32"/>
      <c r="E129">
        <f t="shared" si="11"/>
        <v>-301.0015700091198</v>
      </c>
      <c r="F129">
        <f t="shared" si="12"/>
        <v>-301</v>
      </c>
      <c r="G129">
        <f t="shared" si="13"/>
        <v>-1.7369999986840412E-3</v>
      </c>
      <c r="L129">
        <f t="shared" si="21"/>
        <v>-1.7369999986840412E-3</v>
      </c>
      <c r="P129" s="11">
        <f t="shared" si="14"/>
        <v>-5.1130585240315397E-5</v>
      </c>
      <c r="Q129" s="2">
        <f t="shared" si="15"/>
        <v>26566.866999999998</v>
      </c>
      <c r="AK129">
        <v>10</v>
      </c>
      <c r="AM129" t="s">
        <v>177</v>
      </c>
      <c r="AO129" t="s">
        <v>164</v>
      </c>
    </row>
    <row r="130" spans="1:41" x14ac:dyDescent="0.2">
      <c r="A130" s="17" t="s">
        <v>185</v>
      </c>
      <c r="B130" s="6"/>
      <c r="C130" s="32">
        <v>41595.321000000004</v>
      </c>
      <c r="D130" s="32"/>
      <c r="E130">
        <f t="shared" si="11"/>
        <v>-292.00452292782268</v>
      </c>
      <c r="F130">
        <f t="shared" si="12"/>
        <v>-292</v>
      </c>
      <c r="G130">
        <f t="shared" si="13"/>
        <v>-5.0039999914588407E-3</v>
      </c>
      <c r="L130">
        <f t="shared" si="21"/>
        <v>-5.0039999914588407E-3</v>
      </c>
      <c r="P130" s="11">
        <f t="shared" si="14"/>
        <v>-4.9360357002578705E-5</v>
      </c>
      <c r="Q130" s="2">
        <f t="shared" si="15"/>
        <v>26576.821000000004</v>
      </c>
      <c r="AK130">
        <v>10</v>
      </c>
      <c r="AM130" t="s">
        <v>168</v>
      </c>
      <c r="AO130" t="s">
        <v>164</v>
      </c>
    </row>
    <row r="131" spans="1:41" x14ac:dyDescent="0.2">
      <c r="A131" s="17" t="s">
        <v>185</v>
      </c>
      <c r="B131" s="6"/>
      <c r="C131" s="32">
        <v>41616.330999999998</v>
      </c>
      <c r="D131" s="32"/>
      <c r="E131">
        <f t="shared" si="11"/>
        <v>-273.01437231722309</v>
      </c>
      <c r="F131">
        <f t="shared" si="12"/>
        <v>-273</v>
      </c>
      <c r="G131">
        <f t="shared" si="13"/>
        <v>-1.590099999884842E-2</v>
      </c>
      <c r="L131">
        <f t="shared" si="21"/>
        <v>-1.590099999884842E-2</v>
      </c>
      <c r="P131" s="11">
        <f t="shared" si="14"/>
        <v>-4.5666111430302979E-5</v>
      </c>
      <c r="Q131" s="2">
        <f t="shared" si="15"/>
        <v>26597.830999999998</v>
      </c>
      <c r="AK131">
        <v>11</v>
      </c>
      <c r="AM131" t="s">
        <v>174</v>
      </c>
      <c r="AO131" t="s">
        <v>164</v>
      </c>
    </row>
    <row r="132" spans="1:41" x14ac:dyDescent="0.2">
      <c r="A132" s="17" t="s">
        <v>185</v>
      </c>
      <c r="B132" s="6"/>
      <c r="C132" s="32">
        <v>41616.347000000002</v>
      </c>
      <c r="D132" s="32"/>
      <c r="E132">
        <f t="shared" si="11"/>
        <v>-272.99991051761185</v>
      </c>
      <c r="F132">
        <f t="shared" si="12"/>
        <v>-273</v>
      </c>
      <c r="G132">
        <f t="shared" si="13"/>
        <v>9.9000004411209375E-5</v>
      </c>
      <c r="L132">
        <f t="shared" si="21"/>
        <v>9.9000004411209375E-5</v>
      </c>
      <c r="P132" s="11">
        <f t="shared" si="14"/>
        <v>-4.5666111430302979E-5</v>
      </c>
      <c r="Q132" s="2">
        <f t="shared" si="15"/>
        <v>26597.847000000002</v>
      </c>
      <c r="AK132">
        <v>12</v>
      </c>
      <c r="AM132" t="s">
        <v>177</v>
      </c>
      <c r="AO132" t="s">
        <v>164</v>
      </c>
    </row>
    <row r="133" spans="1:41" x14ac:dyDescent="0.2">
      <c r="A133" s="17" t="s">
        <v>185</v>
      </c>
      <c r="B133" s="6"/>
      <c r="C133" s="32">
        <v>41626.303999999996</v>
      </c>
      <c r="D133" s="32"/>
      <c r="E133">
        <f t="shared" si="11"/>
        <v>-264.00015184889747</v>
      </c>
      <c r="F133">
        <f t="shared" si="12"/>
        <v>-264</v>
      </c>
      <c r="G133">
        <f t="shared" si="13"/>
        <v>-1.6799999866634607E-4</v>
      </c>
      <c r="L133">
        <f t="shared" si="21"/>
        <v>-1.6799999866634607E-4</v>
      </c>
      <c r="P133" s="11">
        <f t="shared" si="14"/>
        <v>-4.393652807325214E-5</v>
      </c>
      <c r="Q133" s="2">
        <f t="shared" si="15"/>
        <v>26607.803999999996</v>
      </c>
      <c r="AK133">
        <v>11</v>
      </c>
      <c r="AM133" t="s">
        <v>174</v>
      </c>
      <c r="AO133" t="s">
        <v>164</v>
      </c>
    </row>
    <row r="134" spans="1:41" x14ac:dyDescent="0.2">
      <c r="A134" s="17" t="s">
        <v>188</v>
      </c>
      <c r="B134" s="6"/>
      <c r="C134" s="32">
        <v>41657.269</v>
      </c>
      <c r="D134" s="32"/>
      <c r="E134">
        <f t="shared" si="11"/>
        <v>-236.01205029452174</v>
      </c>
      <c r="F134">
        <f t="shared" si="12"/>
        <v>-236</v>
      </c>
      <c r="G134">
        <f t="shared" si="13"/>
        <v>-1.3331999994989019E-2</v>
      </c>
      <c r="L134">
        <f t="shared" si="21"/>
        <v>-1.3331999994989019E-2</v>
      </c>
      <c r="P134" s="11">
        <f t="shared" si="14"/>
        <v>-3.8639149883837093E-5</v>
      </c>
      <c r="Q134" s="2">
        <f t="shared" si="15"/>
        <v>26638.769</v>
      </c>
      <c r="AK134">
        <v>10</v>
      </c>
      <c r="AM134" t="s">
        <v>174</v>
      </c>
      <c r="AO134" t="s">
        <v>164</v>
      </c>
    </row>
    <row r="135" spans="1:41" x14ac:dyDescent="0.2">
      <c r="A135" s="17" t="s">
        <v>321</v>
      </c>
      <c r="B135" s="6"/>
      <c r="C135" s="32">
        <v>41864.174200000001</v>
      </c>
      <c r="D135" s="32">
        <v>5.0000000000000001E-3</v>
      </c>
      <c r="E135">
        <f t="shared" si="11"/>
        <v>-48.998204025258353</v>
      </c>
      <c r="F135">
        <f t="shared" si="12"/>
        <v>-49</v>
      </c>
      <c r="G135">
        <f t="shared" si="13"/>
        <v>1.9870000032824464E-3</v>
      </c>
      <c r="I135">
        <f>+G135</f>
        <v>1.9870000032824464E-3</v>
      </c>
      <c r="P135" s="11">
        <f t="shared" si="14"/>
        <v>-6.5025475870186211E-6</v>
      </c>
      <c r="Q135" s="2">
        <f t="shared" si="15"/>
        <v>26845.674200000001</v>
      </c>
      <c r="R135">
        <f>+(P135-G135)^2</f>
        <v>3.9740524203230638E-6</v>
      </c>
    </row>
    <row r="136" spans="1:41" x14ac:dyDescent="0.2">
      <c r="A136" s="17" t="s">
        <v>189</v>
      </c>
      <c r="B136" s="6"/>
      <c r="C136" s="32">
        <v>41877.447</v>
      </c>
      <c r="D136" s="32"/>
      <c r="E136">
        <f t="shared" si="11"/>
        <v>-37.00141816022235</v>
      </c>
      <c r="F136">
        <f t="shared" si="12"/>
        <v>-37</v>
      </c>
      <c r="G136">
        <f t="shared" si="13"/>
        <v>-1.5690000000176951E-3</v>
      </c>
      <c r="L136">
        <f>+G136</f>
        <v>-1.5690000000176951E-3</v>
      </c>
      <c r="P136" s="11">
        <f t="shared" si="14"/>
        <v>-4.6328850440298195E-6</v>
      </c>
      <c r="Q136" s="2">
        <f t="shared" si="15"/>
        <v>26858.947</v>
      </c>
      <c r="AK136">
        <v>10</v>
      </c>
      <c r="AM136" t="s">
        <v>177</v>
      </c>
      <c r="AO136" t="s">
        <v>164</v>
      </c>
    </row>
    <row r="137" spans="1:41" x14ac:dyDescent="0.2">
      <c r="A137" s="17" t="s">
        <v>189</v>
      </c>
      <c r="B137" s="6"/>
      <c r="C137" s="32">
        <v>41877.451999999997</v>
      </c>
      <c r="D137" s="32"/>
      <c r="E137">
        <f t="shared" si="11"/>
        <v>-36.996898847847135</v>
      </c>
      <c r="F137">
        <f t="shared" si="12"/>
        <v>-37</v>
      </c>
      <c r="G137">
        <f t="shared" si="13"/>
        <v>3.4309999973629601E-3</v>
      </c>
      <c r="L137">
        <f>+G137</f>
        <v>3.4309999973629601E-3</v>
      </c>
      <c r="P137" s="11">
        <f t="shared" si="14"/>
        <v>-4.6328850440298195E-6</v>
      </c>
      <c r="Q137" s="2">
        <f t="shared" si="15"/>
        <v>26858.951999999997</v>
      </c>
      <c r="AK137">
        <v>10</v>
      </c>
      <c r="AM137" t="s">
        <v>162</v>
      </c>
      <c r="AO137" t="s">
        <v>164</v>
      </c>
    </row>
    <row r="138" spans="1:41" x14ac:dyDescent="0.2">
      <c r="A138" s="17" t="s">
        <v>190</v>
      </c>
      <c r="B138" s="6"/>
      <c r="C138" s="32">
        <v>41918.379999999997</v>
      </c>
      <c r="D138" s="32"/>
      <c r="E138">
        <f t="shared" si="11"/>
        <v>-3.6154499028030651E-3</v>
      </c>
      <c r="F138">
        <f t="shared" si="12"/>
        <v>0</v>
      </c>
      <c r="G138">
        <f t="shared" si="13"/>
        <v>-4.0000000008149073E-3</v>
      </c>
      <c r="L138">
        <f>+G138</f>
        <v>-4.0000000008149073E-3</v>
      </c>
      <c r="P138" s="11">
        <f t="shared" si="14"/>
        <v>9.8569912882961748E-7</v>
      </c>
      <c r="Q138" s="2">
        <f t="shared" si="15"/>
        <v>26899.879999999997</v>
      </c>
      <c r="AK138">
        <v>8</v>
      </c>
      <c r="AM138" t="s">
        <v>174</v>
      </c>
      <c r="AO138" t="s">
        <v>164</v>
      </c>
    </row>
    <row r="139" spans="1:41" x14ac:dyDescent="0.2">
      <c r="A139" s="17" t="s">
        <v>190</v>
      </c>
      <c r="B139" s="6"/>
      <c r="C139" s="32">
        <v>41918.383999999998</v>
      </c>
      <c r="D139" s="32"/>
      <c r="E139">
        <f t="shared" si="11"/>
        <v>0</v>
      </c>
      <c r="F139">
        <f t="shared" si="12"/>
        <v>0</v>
      </c>
      <c r="G139">
        <f t="shared" si="13"/>
        <v>0</v>
      </c>
      <c r="L139">
        <f>+G139</f>
        <v>0</v>
      </c>
      <c r="P139" s="11">
        <f t="shared" si="14"/>
        <v>9.8569912882961748E-7</v>
      </c>
      <c r="Q139" s="2">
        <f t="shared" si="15"/>
        <v>26899.883999999998</v>
      </c>
      <c r="AK139">
        <v>9</v>
      </c>
      <c r="AM139" t="s">
        <v>168</v>
      </c>
      <c r="AO139" t="s">
        <v>164</v>
      </c>
    </row>
    <row r="140" spans="1:41" x14ac:dyDescent="0.2">
      <c r="A140" s="17" t="s">
        <v>301</v>
      </c>
      <c r="B140" s="6"/>
      <c r="C140" s="32">
        <v>41918.383999999998</v>
      </c>
      <c r="D140" s="32" t="s">
        <v>303</v>
      </c>
      <c r="E140">
        <f t="shared" si="11"/>
        <v>0</v>
      </c>
      <c r="F140">
        <f t="shared" si="12"/>
        <v>0</v>
      </c>
      <c r="G140">
        <f t="shared" si="13"/>
        <v>0</v>
      </c>
      <c r="H140">
        <f>+G140</f>
        <v>0</v>
      </c>
      <c r="P140" s="11">
        <f t="shared" si="14"/>
        <v>9.8569912882961748E-7</v>
      </c>
      <c r="Q140" s="2">
        <f t="shared" si="15"/>
        <v>26899.883999999998</v>
      </c>
    </row>
    <row r="141" spans="1:41" x14ac:dyDescent="0.2">
      <c r="A141" s="17" t="s">
        <v>190</v>
      </c>
      <c r="B141" s="6"/>
      <c r="C141" s="32">
        <v>41918.385000000002</v>
      </c>
      <c r="D141" s="32"/>
      <c r="E141">
        <f t="shared" si="11"/>
        <v>9.0386247898899871E-4</v>
      </c>
      <c r="F141">
        <f t="shared" si="12"/>
        <v>0</v>
      </c>
      <c r="G141">
        <f t="shared" si="13"/>
        <v>1.0000000038417056E-3</v>
      </c>
      <c r="L141">
        <f t="shared" ref="L141:L148" si="22">+G141</f>
        <v>1.0000000038417056E-3</v>
      </c>
      <c r="P141" s="11">
        <f t="shared" si="14"/>
        <v>9.8569912882961748E-7</v>
      </c>
      <c r="Q141" s="2">
        <f t="shared" si="15"/>
        <v>26899.885000000002</v>
      </c>
      <c r="AK141">
        <v>7</v>
      </c>
      <c r="AM141" t="s">
        <v>162</v>
      </c>
      <c r="AO141" t="s">
        <v>164</v>
      </c>
    </row>
    <row r="142" spans="1:41" x14ac:dyDescent="0.2">
      <c r="A142" s="17" t="s">
        <v>190</v>
      </c>
      <c r="B142" s="6"/>
      <c r="C142" s="32">
        <v>41918.392</v>
      </c>
      <c r="D142" s="32"/>
      <c r="E142">
        <f t="shared" si="11"/>
        <v>7.2308998056061302E-3</v>
      </c>
      <c r="F142">
        <f t="shared" si="12"/>
        <v>0</v>
      </c>
      <c r="G142">
        <f t="shared" si="13"/>
        <v>8.0000000016298145E-3</v>
      </c>
      <c r="L142">
        <f t="shared" si="22"/>
        <v>8.0000000016298145E-3</v>
      </c>
      <c r="P142" s="11">
        <f t="shared" si="14"/>
        <v>9.8569912882961748E-7</v>
      </c>
      <c r="Q142" s="2">
        <f t="shared" si="15"/>
        <v>26899.892</v>
      </c>
      <c r="AK142">
        <v>11</v>
      </c>
      <c r="AM142" t="s">
        <v>177</v>
      </c>
      <c r="AO142" t="s">
        <v>164</v>
      </c>
    </row>
    <row r="143" spans="1:41" x14ac:dyDescent="0.2">
      <c r="A143" s="17" t="s">
        <v>190</v>
      </c>
      <c r="B143" s="6"/>
      <c r="C143" s="32">
        <v>41928.341999999997</v>
      </c>
      <c r="D143" s="32"/>
      <c r="E143">
        <f t="shared" si="11"/>
        <v>9.000662531193397</v>
      </c>
      <c r="F143">
        <f t="shared" si="12"/>
        <v>9</v>
      </c>
      <c r="G143">
        <f t="shared" si="13"/>
        <v>7.3300000076415017E-4</v>
      </c>
      <c r="L143">
        <f t="shared" si="22"/>
        <v>7.3300000076415017E-4</v>
      </c>
      <c r="P143" s="11">
        <f t="shared" si="14"/>
        <v>2.3189948991934415E-6</v>
      </c>
      <c r="Q143" s="2">
        <f t="shared" si="15"/>
        <v>26909.841999999997</v>
      </c>
      <c r="AK143">
        <v>11</v>
      </c>
      <c r="AM143" t="s">
        <v>177</v>
      </c>
      <c r="AO143" t="s">
        <v>164</v>
      </c>
    </row>
    <row r="144" spans="1:41" x14ac:dyDescent="0.2">
      <c r="A144" s="17" t="s">
        <v>190</v>
      </c>
      <c r="B144" s="6"/>
      <c r="C144" s="32">
        <v>41939.409</v>
      </c>
      <c r="D144" s="32"/>
      <c r="E144">
        <f t="shared" si="11"/>
        <v>19.003708547738359</v>
      </c>
      <c r="F144">
        <f t="shared" si="12"/>
        <v>19</v>
      </c>
      <c r="G144">
        <f t="shared" si="13"/>
        <v>4.102999999304302E-3</v>
      </c>
      <c r="L144">
        <f t="shared" si="22"/>
        <v>4.102999999304302E-3</v>
      </c>
      <c r="P144" s="11">
        <f t="shared" si="14"/>
        <v>3.7851121691804061E-6</v>
      </c>
      <c r="Q144" s="2">
        <f t="shared" si="15"/>
        <v>26920.909</v>
      </c>
      <c r="AK144">
        <v>14</v>
      </c>
      <c r="AM144" t="s">
        <v>177</v>
      </c>
      <c r="AO144" t="s">
        <v>164</v>
      </c>
    </row>
    <row r="145" spans="1:41" x14ac:dyDescent="0.2">
      <c r="A145" s="17" t="s">
        <v>191</v>
      </c>
      <c r="B145" s="6"/>
      <c r="C145" s="32">
        <v>41959.326999999997</v>
      </c>
      <c r="D145" s="32"/>
      <c r="E145">
        <f t="shared" si="11"/>
        <v>37.006841335076551</v>
      </c>
      <c r="F145">
        <f t="shared" si="12"/>
        <v>37</v>
      </c>
      <c r="G145">
        <f t="shared" si="13"/>
        <v>7.569000001240056E-3</v>
      </c>
      <c r="L145">
        <f t="shared" si="22"/>
        <v>7.569000001240056E-3</v>
      </c>
      <c r="P145" s="11">
        <f t="shared" si="14"/>
        <v>6.3834783744710965E-6</v>
      </c>
      <c r="Q145" s="2">
        <f t="shared" si="15"/>
        <v>26940.826999999997</v>
      </c>
      <c r="AK145">
        <v>7</v>
      </c>
      <c r="AM145" t="s">
        <v>162</v>
      </c>
      <c r="AO145" t="s">
        <v>164</v>
      </c>
    </row>
    <row r="146" spans="1:41" x14ac:dyDescent="0.2">
      <c r="A146" s="17" t="s">
        <v>192</v>
      </c>
      <c r="B146" s="6"/>
      <c r="C146" s="32">
        <v>42139.652999999998</v>
      </c>
      <c r="D146" s="32"/>
      <c r="E146">
        <f t="shared" si="11"/>
        <v>199.99674609508835</v>
      </c>
      <c r="F146">
        <f t="shared" si="12"/>
        <v>200</v>
      </c>
      <c r="G146">
        <f t="shared" si="13"/>
        <v>-3.599999996367842E-3</v>
      </c>
      <c r="L146">
        <f t="shared" si="22"/>
        <v>-3.599999996367842E-3</v>
      </c>
      <c r="P146" s="11">
        <f t="shared" si="14"/>
        <v>2.7533870132550728E-5</v>
      </c>
      <c r="Q146" s="2">
        <f t="shared" si="15"/>
        <v>27121.152999999998</v>
      </c>
      <c r="AK146">
        <v>12</v>
      </c>
      <c r="AM146" t="s">
        <v>162</v>
      </c>
      <c r="AO146" t="s">
        <v>164</v>
      </c>
    </row>
    <row r="147" spans="1:41" x14ac:dyDescent="0.2">
      <c r="A147" s="17" t="s">
        <v>194</v>
      </c>
      <c r="B147" s="6"/>
      <c r="C147" s="32">
        <v>42200.514999999999</v>
      </c>
      <c r="D147" s="32"/>
      <c r="E147">
        <f t="shared" si="11"/>
        <v>255.00762407998209</v>
      </c>
      <c r="F147">
        <f t="shared" si="12"/>
        <v>255</v>
      </c>
      <c r="G147">
        <f t="shared" si="13"/>
        <v>8.435000003373716E-3</v>
      </c>
      <c r="L147">
        <f t="shared" si="22"/>
        <v>8.435000003373716E-3</v>
      </c>
      <c r="P147" s="11">
        <f t="shared" si="14"/>
        <v>3.370357657996487E-5</v>
      </c>
      <c r="Q147" s="2">
        <f t="shared" si="15"/>
        <v>27182.014999999999</v>
      </c>
      <c r="AJ147" t="s">
        <v>193</v>
      </c>
      <c r="AK147">
        <v>11</v>
      </c>
      <c r="AM147" t="s">
        <v>162</v>
      </c>
      <c r="AO147" t="s">
        <v>164</v>
      </c>
    </row>
    <row r="148" spans="1:41" x14ac:dyDescent="0.2">
      <c r="A148" s="17" t="s">
        <v>194</v>
      </c>
      <c r="B148" s="6"/>
      <c r="C148" s="32">
        <v>42220.415999999997</v>
      </c>
      <c r="D148" s="32"/>
      <c r="E148">
        <f t="shared" si="11"/>
        <v>272.99539120523667</v>
      </c>
      <c r="F148">
        <f t="shared" si="12"/>
        <v>273</v>
      </c>
      <c r="G148">
        <f t="shared" si="13"/>
        <v>-5.0990000017918646E-3</v>
      </c>
      <c r="L148">
        <f t="shared" si="22"/>
        <v>-5.0990000017918646E-3</v>
      </c>
      <c r="P148" s="11">
        <f t="shared" si="14"/>
        <v>3.5616786225122691E-5</v>
      </c>
      <c r="Q148" s="2">
        <f t="shared" si="15"/>
        <v>27201.915999999997</v>
      </c>
      <c r="AJ148" t="s">
        <v>193</v>
      </c>
      <c r="AK148">
        <v>6</v>
      </c>
      <c r="AM148" t="s">
        <v>162</v>
      </c>
      <c r="AO148" t="s">
        <v>164</v>
      </c>
    </row>
    <row r="149" spans="1:41" x14ac:dyDescent="0.2">
      <c r="A149" s="17" t="s">
        <v>321</v>
      </c>
      <c r="B149" s="6"/>
      <c r="C149" s="32">
        <v>42229.272299999997</v>
      </c>
      <c r="D149" s="32">
        <v>5.0000000000000001E-3</v>
      </c>
      <c r="E149">
        <f t="shared" ref="E149:E212" si="23">+(C149-C$7)/C$8</f>
        <v>281.00026844715404</v>
      </c>
      <c r="F149">
        <f t="shared" ref="F149:F212" si="24">ROUND(2*E149,0)/2</f>
        <v>281</v>
      </c>
      <c r="G149">
        <f t="shared" ref="G149:G212" si="25">+C149-(C$7+F149*C$8)</f>
        <v>2.969999986817129E-4</v>
      </c>
      <c r="I149">
        <f>+G149</f>
        <v>2.969999986817129E-4</v>
      </c>
      <c r="P149" s="11">
        <f t="shared" ref="P149:P212" si="26">D$11+D$12*F149+D$13*F149^2</f>
        <v>3.6450327545227247E-5</v>
      </c>
      <c r="Q149" s="2">
        <f t="shared" ref="Q149:Q212" si="27">+C149-15018.5</f>
        <v>27210.772299999997</v>
      </c>
      <c r="R149">
        <f>+(P149-G149)^2</f>
        <v>6.7886131129330816E-8</v>
      </c>
    </row>
    <row r="150" spans="1:41" x14ac:dyDescent="0.2">
      <c r="A150" s="17" t="s">
        <v>194</v>
      </c>
      <c r="B150" s="6"/>
      <c r="C150" s="32">
        <v>42251.402000000002</v>
      </c>
      <c r="D150" s="32"/>
      <c r="E150">
        <f t="shared" si="23"/>
        <v>301.0024738715988</v>
      </c>
      <c r="F150">
        <f t="shared" si="24"/>
        <v>301</v>
      </c>
      <c r="G150">
        <f t="shared" si="25"/>
        <v>2.7370000025257468E-3</v>
      </c>
      <c r="L150">
        <f>+G150</f>
        <v>2.7370000025257468E-3</v>
      </c>
      <c r="P150" s="11">
        <f t="shared" si="26"/>
        <v>3.8489019866948808E-5</v>
      </c>
      <c r="Q150" s="2">
        <f t="shared" si="27"/>
        <v>27232.902000000002</v>
      </c>
      <c r="AJ150" t="s">
        <v>193</v>
      </c>
      <c r="AK150">
        <v>8</v>
      </c>
      <c r="AM150" t="s">
        <v>174</v>
      </c>
      <c r="AO150" t="s">
        <v>164</v>
      </c>
    </row>
    <row r="151" spans="1:41" x14ac:dyDescent="0.2">
      <c r="A151" s="17" t="s">
        <v>195</v>
      </c>
      <c r="B151" s="6"/>
      <c r="C151" s="32">
        <v>42302.311000000002</v>
      </c>
      <c r="D151" s="32"/>
      <c r="E151">
        <f t="shared" si="23"/>
        <v>347.01720863767434</v>
      </c>
      <c r="F151">
        <f t="shared" si="24"/>
        <v>347</v>
      </c>
      <c r="G151">
        <f t="shared" si="25"/>
        <v>1.9039000006159768E-2</v>
      </c>
      <c r="L151">
        <f>+G151</f>
        <v>1.9039000006159768E-2</v>
      </c>
      <c r="P151" s="11">
        <f t="shared" si="26"/>
        <v>4.2933175187538884E-5</v>
      </c>
      <c r="Q151" s="2">
        <f t="shared" si="27"/>
        <v>27283.811000000002</v>
      </c>
      <c r="AJ151" t="s">
        <v>193</v>
      </c>
      <c r="AK151">
        <v>8</v>
      </c>
      <c r="AM151" t="s">
        <v>174</v>
      </c>
      <c r="AO151" t="s">
        <v>164</v>
      </c>
    </row>
    <row r="152" spans="1:41" x14ac:dyDescent="0.2">
      <c r="A152" s="17" t="s">
        <v>195</v>
      </c>
      <c r="B152" s="6"/>
      <c r="C152" s="32">
        <v>42303.396000000001</v>
      </c>
      <c r="D152" s="32"/>
      <c r="E152">
        <f t="shared" si="23"/>
        <v>347.99789942360911</v>
      </c>
      <c r="F152">
        <f t="shared" si="24"/>
        <v>348</v>
      </c>
      <c r="G152">
        <f t="shared" si="25"/>
        <v>-2.3240000009536743E-3</v>
      </c>
      <c r="L152">
        <f>+G152</f>
        <v>-2.3240000009536743E-3</v>
      </c>
      <c r="P152" s="11">
        <f t="shared" si="26"/>
        <v>4.3025996963312458E-5</v>
      </c>
      <c r="Q152" s="2">
        <f t="shared" si="27"/>
        <v>27284.896000000001</v>
      </c>
      <c r="AJ152" t="s">
        <v>193</v>
      </c>
      <c r="AK152">
        <v>14</v>
      </c>
      <c r="AM152" t="s">
        <v>177</v>
      </c>
      <c r="AO152" t="s">
        <v>164</v>
      </c>
    </row>
    <row r="153" spans="1:41" x14ac:dyDescent="0.2">
      <c r="A153" s="17" t="s">
        <v>195</v>
      </c>
      <c r="B153" s="6"/>
      <c r="C153" s="32">
        <v>42303.398999999998</v>
      </c>
      <c r="D153" s="32"/>
      <c r="E153">
        <f t="shared" si="23"/>
        <v>348.0006110110329</v>
      </c>
      <c r="F153">
        <f t="shared" si="24"/>
        <v>348</v>
      </c>
      <c r="G153">
        <f t="shared" si="25"/>
        <v>6.7599999601952732E-4</v>
      </c>
      <c r="L153">
        <f>+G153</f>
        <v>6.7599999601952732E-4</v>
      </c>
      <c r="P153" s="11">
        <f t="shared" si="26"/>
        <v>4.3025996963312458E-5</v>
      </c>
      <c r="Q153" s="2">
        <f t="shared" si="27"/>
        <v>27284.898999999998</v>
      </c>
      <c r="AJ153" t="s">
        <v>193</v>
      </c>
      <c r="AK153">
        <v>8</v>
      </c>
      <c r="AM153" t="s">
        <v>168</v>
      </c>
      <c r="AO153" t="s">
        <v>164</v>
      </c>
    </row>
    <row r="154" spans="1:41" x14ac:dyDescent="0.2">
      <c r="A154" s="17" t="s">
        <v>195</v>
      </c>
      <c r="B154" s="6"/>
      <c r="C154" s="32">
        <v>42303.408000000003</v>
      </c>
      <c r="D154" s="32"/>
      <c r="E154">
        <f t="shared" si="23"/>
        <v>348.00874577331751</v>
      </c>
      <c r="F154">
        <f t="shared" si="24"/>
        <v>348</v>
      </c>
      <c r="G154">
        <f t="shared" si="25"/>
        <v>9.6760000014910474E-3</v>
      </c>
      <c r="L154">
        <f>+G154</f>
        <v>9.6760000014910474E-3</v>
      </c>
      <c r="P154" s="11">
        <f t="shared" si="26"/>
        <v>4.3025996963312458E-5</v>
      </c>
      <c r="Q154" s="2">
        <f t="shared" si="27"/>
        <v>27284.908000000003</v>
      </c>
      <c r="AJ154" t="s">
        <v>193</v>
      </c>
      <c r="AK154">
        <v>6</v>
      </c>
      <c r="AM154" t="s">
        <v>162</v>
      </c>
      <c r="AO154" t="s">
        <v>164</v>
      </c>
    </row>
    <row r="155" spans="1:41" x14ac:dyDescent="0.2">
      <c r="A155" s="17" t="s">
        <v>196</v>
      </c>
      <c r="B155" s="6"/>
      <c r="C155" s="32">
        <v>42305.612000000001</v>
      </c>
      <c r="D155" s="32"/>
      <c r="E155">
        <f t="shared" si="23"/>
        <v>350.00085866935427</v>
      </c>
      <c r="F155">
        <f t="shared" si="24"/>
        <v>350</v>
      </c>
      <c r="G155">
        <f t="shared" si="25"/>
        <v>9.5000000146683306E-4</v>
      </c>
      <c r="N155">
        <f>+G155</f>
        <v>9.5000000146683306E-4</v>
      </c>
      <c r="P155" s="11">
        <f t="shared" si="26"/>
        <v>4.3211156647232393E-5</v>
      </c>
      <c r="Q155" s="2">
        <f t="shared" si="27"/>
        <v>27287.112000000001</v>
      </c>
      <c r="AJ155" t="s">
        <v>193</v>
      </c>
      <c r="AO155" t="s">
        <v>197</v>
      </c>
    </row>
    <row r="156" spans="1:41" x14ac:dyDescent="0.2">
      <c r="A156" s="17" t="s">
        <v>196</v>
      </c>
      <c r="B156" s="6"/>
      <c r="C156" s="32">
        <v>42306.726999999999</v>
      </c>
      <c r="D156" s="32"/>
      <c r="E156">
        <f t="shared" si="23"/>
        <v>351.00866532955348</v>
      </c>
      <c r="F156">
        <f t="shared" si="24"/>
        <v>351</v>
      </c>
      <c r="G156">
        <f t="shared" si="25"/>
        <v>9.5870000004651956E-3</v>
      </c>
      <c r="N156">
        <f>+G156</f>
        <v>9.5870000004651956E-3</v>
      </c>
      <c r="P156" s="11">
        <f t="shared" si="26"/>
        <v>4.3303494555378768E-5</v>
      </c>
      <c r="Q156" s="2">
        <f t="shared" si="27"/>
        <v>27288.226999999999</v>
      </c>
      <c r="AJ156" t="s">
        <v>193</v>
      </c>
      <c r="AO156" t="s">
        <v>197</v>
      </c>
    </row>
    <row r="157" spans="1:41" x14ac:dyDescent="0.2">
      <c r="A157" s="17" t="s">
        <v>198</v>
      </c>
      <c r="B157" s="6"/>
      <c r="C157" s="32">
        <v>42375.303</v>
      </c>
      <c r="D157" s="32"/>
      <c r="E157">
        <f t="shared" si="23"/>
        <v>412.99193845058238</v>
      </c>
      <c r="F157">
        <f t="shared" si="24"/>
        <v>413</v>
      </c>
      <c r="G157">
        <f t="shared" si="25"/>
        <v>-8.9189999998779967E-3</v>
      </c>
      <c r="L157">
        <f>+G157</f>
        <v>-8.9189999998779967E-3</v>
      </c>
      <c r="P157" s="11">
        <f t="shared" si="26"/>
        <v>4.8713447035138012E-5</v>
      </c>
      <c r="Q157" s="2">
        <f t="shared" si="27"/>
        <v>27356.803</v>
      </c>
      <c r="AJ157" t="s">
        <v>193</v>
      </c>
      <c r="AK157">
        <v>8</v>
      </c>
      <c r="AM157" t="s">
        <v>174</v>
      </c>
      <c r="AO157" t="s">
        <v>164</v>
      </c>
    </row>
    <row r="158" spans="1:41" x14ac:dyDescent="0.2">
      <c r="A158" s="17" t="s">
        <v>199</v>
      </c>
      <c r="B158" s="6"/>
      <c r="C158" s="32">
        <v>42385.241999999998</v>
      </c>
      <c r="D158" s="32"/>
      <c r="E158">
        <f t="shared" si="23"/>
        <v>421.97542759474078</v>
      </c>
      <c r="F158">
        <f t="shared" si="24"/>
        <v>422</v>
      </c>
      <c r="G158">
        <f t="shared" si="25"/>
        <v>-2.7185999999346677E-2</v>
      </c>
      <c r="L158">
        <f>+G158</f>
        <v>-2.7185999999346677E-2</v>
      </c>
      <c r="P158" s="11">
        <f t="shared" si="26"/>
        <v>4.9447230815385572E-5</v>
      </c>
      <c r="Q158" s="2">
        <f t="shared" si="27"/>
        <v>27366.741999999998</v>
      </c>
      <c r="AJ158" t="s">
        <v>193</v>
      </c>
      <c r="AK158">
        <v>6</v>
      </c>
      <c r="AM158" t="s">
        <v>174</v>
      </c>
      <c r="AO158" t="s">
        <v>164</v>
      </c>
    </row>
    <row r="159" spans="1:41" x14ac:dyDescent="0.2">
      <c r="A159" s="17" t="s">
        <v>200</v>
      </c>
      <c r="B159" s="6"/>
      <c r="C159" s="32">
        <v>42576.673000000003</v>
      </c>
      <c r="D159" s="32"/>
      <c r="E159">
        <f t="shared" si="23"/>
        <v>595.00272514536755</v>
      </c>
      <c r="F159">
        <f t="shared" si="24"/>
        <v>595</v>
      </c>
      <c r="G159">
        <f t="shared" si="25"/>
        <v>3.015000002051238E-3</v>
      </c>
      <c r="N159">
        <f>+G159</f>
        <v>3.015000002051238E-3</v>
      </c>
      <c r="P159" s="11">
        <f t="shared" si="26"/>
        <v>6.1013009683964595E-5</v>
      </c>
      <c r="Q159" s="2">
        <f t="shared" si="27"/>
        <v>27558.173000000003</v>
      </c>
      <c r="AJ159" t="s">
        <v>193</v>
      </c>
      <c r="AO159" t="s">
        <v>197</v>
      </c>
    </row>
    <row r="160" spans="1:41" x14ac:dyDescent="0.2">
      <c r="A160" s="17" t="s">
        <v>200</v>
      </c>
      <c r="B160" s="6"/>
      <c r="C160" s="32">
        <v>42577.777000000002</v>
      </c>
      <c r="D160" s="32"/>
      <c r="E160">
        <f t="shared" si="23"/>
        <v>596.00058931833735</v>
      </c>
      <c r="F160">
        <f t="shared" si="24"/>
        <v>596</v>
      </c>
      <c r="G160">
        <f t="shared" si="25"/>
        <v>6.520000024465844E-4</v>
      </c>
      <c r="N160">
        <f>+G160</f>
        <v>6.520000024465844E-4</v>
      </c>
      <c r="P160" s="11">
        <f t="shared" si="26"/>
        <v>6.1065831735888617E-5</v>
      </c>
      <c r="Q160" s="2">
        <f t="shared" si="27"/>
        <v>27559.277000000002</v>
      </c>
      <c r="AJ160" t="s">
        <v>193</v>
      </c>
      <c r="AO160" t="s">
        <v>197</v>
      </c>
    </row>
    <row r="161" spans="1:41" x14ac:dyDescent="0.2">
      <c r="A161" s="17" t="s">
        <v>321</v>
      </c>
      <c r="B161" s="6"/>
      <c r="C161" s="32">
        <v>42594.3724</v>
      </c>
      <c r="D161" s="32">
        <v>5.0000000000000001E-3</v>
      </c>
      <c r="E161">
        <f t="shared" si="23"/>
        <v>611.00054864452443</v>
      </c>
      <c r="F161">
        <f t="shared" si="24"/>
        <v>611</v>
      </c>
      <c r="G161">
        <f t="shared" si="25"/>
        <v>6.0700000176439062E-4</v>
      </c>
      <c r="I161">
        <f>+G161</f>
        <v>6.0700000176439062E-4</v>
      </c>
      <c r="P161" s="11">
        <f t="shared" si="26"/>
        <v>6.1838807809660282E-5</v>
      </c>
      <c r="Q161" s="2">
        <f t="shared" si="27"/>
        <v>27575.8724</v>
      </c>
      <c r="R161">
        <f>+(P161-G161)^2</f>
        <v>2.9720072739414717E-7</v>
      </c>
    </row>
    <row r="162" spans="1:41" x14ac:dyDescent="0.2">
      <c r="A162" s="17" t="s">
        <v>201</v>
      </c>
      <c r="B162" s="6"/>
      <c r="C162" s="32">
        <v>42596.588000000003</v>
      </c>
      <c r="D162" s="32"/>
      <c r="E162">
        <f t="shared" si="23"/>
        <v>613.00314634528195</v>
      </c>
      <c r="F162">
        <f t="shared" si="24"/>
        <v>613</v>
      </c>
      <c r="G162">
        <f t="shared" si="25"/>
        <v>3.4810000070137903E-3</v>
      </c>
      <c r="L162">
        <f>+G162</f>
        <v>3.4810000070137903E-3</v>
      </c>
      <c r="P162" s="11">
        <f t="shared" si="26"/>
        <v>6.1939129369608983E-5</v>
      </c>
      <c r="Q162" s="2">
        <f t="shared" si="27"/>
        <v>27578.088000000003</v>
      </c>
      <c r="AJ162" t="s">
        <v>193</v>
      </c>
      <c r="AK162">
        <v>7</v>
      </c>
      <c r="AM162" t="s">
        <v>174</v>
      </c>
      <c r="AO162" t="s">
        <v>164</v>
      </c>
    </row>
    <row r="163" spans="1:41" x14ac:dyDescent="0.2">
      <c r="A163" s="17" t="s">
        <v>200</v>
      </c>
      <c r="B163" s="6"/>
      <c r="C163" s="32">
        <v>42598.788999999997</v>
      </c>
      <c r="D163" s="32"/>
      <c r="E163">
        <f t="shared" si="23"/>
        <v>614.99254765388832</v>
      </c>
      <c r="F163">
        <f t="shared" si="24"/>
        <v>615</v>
      </c>
      <c r="G163">
        <f t="shared" si="25"/>
        <v>-8.2450000045355409E-3</v>
      </c>
      <c r="N163">
        <f>+G163</f>
        <v>-8.2450000045355409E-3</v>
      </c>
      <c r="P163" s="11">
        <f t="shared" si="26"/>
        <v>6.2038805772721378E-5</v>
      </c>
      <c r="Q163" s="2">
        <f t="shared" si="27"/>
        <v>27580.288999999997</v>
      </c>
      <c r="AJ163" t="s">
        <v>193</v>
      </c>
      <c r="AO163" t="s">
        <v>197</v>
      </c>
    </row>
    <row r="164" spans="1:41" x14ac:dyDescent="0.2">
      <c r="A164" s="17" t="s">
        <v>200</v>
      </c>
      <c r="B164" s="6"/>
      <c r="C164" s="32">
        <v>42607.65</v>
      </c>
      <c r="D164" s="32"/>
      <c r="E164">
        <f t="shared" si="23"/>
        <v>623.00167304944512</v>
      </c>
      <c r="F164">
        <f t="shared" si="24"/>
        <v>623</v>
      </c>
      <c r="G164">
        <f t="shared" si="25"/>
        <v>1.8510000008973293E-3</v>
      </c>
      <c r="N164">
        <f>+G164</f>
        <v>1.8510000008973293E-3</v>
      </c>
      <c r="P164" s="11">
        <f t="shared" si="26"/>
        <v>6.2431059816808163E-5</v>
      </c>
      <c r="Q164" s="2">
        <f t="shared" si="27"/>
        <v>27589.15</v>
      </c>
      <c r="AJ164" t="s">
        <v>193</v>
      </c>
      <c r="AO164" t="s">
        <v>197</v>
      </c>
    </row>
    <row r="165" spans="1:41" x14ac:dyDescent="0.2">
      <c r="A165" s="17" t="s">
        <v>200</v>
      </c>
      <c r="B165" s="6"/>
      <c r="C165" s="32">
        <v>42608.752</v>
      </c>
      <c r="D165" s="32"/>
      <c r="E165">
        <f t="shared" si="23"/>
        <v>623.99772949746352</v>
      </c>
      <c r="F165">
        <f t="shared" si="24"/>
        <v>624</v>
      </c>
      <c r="G165">
        <f t="shared" si="25"/>
        <v>-2.5119999991147779E-3</v>
      </c>
      <c r="N165">
        <f>+G165</f>
        <v>-2.5119999991147779E-3</v>
      </c>
      <c r="P165" s="11">
        <f t="shared" si="26"/>
        <v>6.2479365770878181E-5</v>
      </c>
      <c r="Q165" s="2">
        <f t="shared" si="27"/>
        <v>27590.252</v>
      </c>
      <c r="AJ165" t="s">
        <v>193</v>
      </c>
      <c r="AO165" t="s">
        <v>197</v>
      </c>
    </row>
    <row r="166" spans="1:41" x14ac:dyDescent="0.2">
      <c r="A166" s="17" t="s">
        <v>200</v>
      </c>
      <c r="B166" s="6"/>
      <c r="C166" s="32">
        <v>42669.601999999999</v>
      </c>
      <c r="D166" s="32"/>
      <c r="E166">
        <f t="shared" si="23"/>
        <v>678.99776113264886</v>
      </c>
      <c r="F166">
        <f t="shared" si="24"/>
        <v>679</v>
      </c>
      <c r="G166">
        <f t="shared" si="25"/>
        <v>-2.4770000018179417E-3</v>
      </c>
      <c r="N166">
        <f>+G166</f>
        <v>-2.4770000018179417E-3</v>
      </c>
      <c r="P166" s="11">
        <f t="shared" si="26"/>
        <v>6.4887807862760687E-5</v>
      </c>
      <c r="Q166" s="2">
        <f t="shared" si="27"/>
        <v>27651.101999999999</v>
      </c>
      <c r="AJ166" t="s">
        <v>193</v>
      </c>
      <c r="AO166" t="s">
        <v>197</v>
      </c>
    </row>
    <row r="167" spans="1:41" x14ac:dyDescent="0.2">
      <c r="A167" s="17" t="s">
        <v>200</v>
      </c>
      <c r="B167" s="6"/>
      <c r="C167" s="32">
        <v>42690.627</v>
      </c>
      <c r="D167" s="32"/>
      <c r="E167">
        <f t="shared" si="23"/>
        <v>698.00146968038723</v>
      </c>
      <c r="F167">
        <f t="shared" si="24"/>
        <v>698</v>
      </c>
      <c r="G167">
        <f t="shared" si="25"/>
        <v>1.626000004762318E-3</v>
      </c>
      <c r="N167">
        <f>+G167</f>
        <v>1.626000004762318E-3</v>
      </c>
      <c r="P167" s="11">
        <f t="shared" si="26"/>
        <v>6.5606428816888772E-5</v>
      </c>
      <c r="Q167" s="2">
        <f t="shared" si="27"/>
        <v>27672.127</v>
      </c>
      <c r="AJ167" t="s">
        <v>193</v>
      </c>
      <c r="AO167" t="s">
        <v>197</v>
      </c>
    </row>
    <row r="168" spans="1:41" x14ac:dyDescent="0.2">
      <c r="A168" s="17" t="s">
        <v>202</v>
      </c>
      <c r="B168" s="6"/>
      <c r="C168" s="32">
        <v>42708.324999999997</v>
      </c>
      <c r="D168" s="32"/>
      <c r="E168">
        <f t="shared" si="23"/>
        <v>713.99802777207742</v>
      </c>
      <c r="F168">
        <f t="shared" si="24"/>
        <v>714</v>
      </c>
      <c r="G168">
        <f t="shared" si="25"/>
        <v>-2.1820000038133003E-3</v>
      </c>
      <c r="L168">
        <f>+G168</f>
        <v>-2.1820000038133003E-3</v>
      </c>
      <c r="P168" s="11">
        <f t="shared" si="26"/>
        <v>6.6166422326035732E-5</v>
      </c>
      <c r="Q168" s="2">
        <f t="shared" si="27"/>
        <v>27689.824999999997</v>
      </c>
      <c r="AJ168" t="s">
        <v>193</v>
      </c>
      <c r="AK168">
        <v>14</v>
      </c>
      <c r="AM168" t="s">
        <v>177</v>
      </c>
      <c r="AO168" t="s">
        <v>164</v>
      </c>
    </row>
    <row r="169" spans="1:41" x14ac:dyDescent="0.2">
      <c r="A169" s="17" t="s">
        <v>202</v>
      </c>
      <c r="B169" s="6"/>
      <c r="C169" s="32">
        <v>42708.328000000001</v>
      </c>
      <c r="D169" s="32"/>
      <c r="E169">
        <f t="shared" si="23"/>
        <v>714.00073935950786</v>
      </c>
      <c r="F169">
        <f t="shared" si="24"/>
        <v>714</v>
      </c>
      <c r="G169">
        <f t="shared" si="25"/>
        <v>8.1800000043585896E-4</v>
      </c>
      <c r="L169">
        <f>+G169</f>
        <v>8.1800000043585896E-4</v>
      </c>
      <c r="P169" s="11">
        <f t="shared" si="26"/>
        <v>6.6166422326035732E-5</v>
      </c>
      <c r="Q169" s="2">
        <f t="shared" si="27"/>
        <v>27689.828000000001</v>
      </c>
      <c r="AJ169" t="s">
        <v>193</v>
      </c>
      <c r="AK169">
        <v>12</v>
      </c>
      <c r="AM169" t="s">
        <v>162</v>
      </c>
      <c r="AO169" t="s">
        <v>164</v>
      </c>
    </row>
    <row r="170" spans="1:41" x14ac:dyDescent="0.2">
      <c r="A170" s="17" t="s">
        <v>204</v>
      </c>
      <c r="B170" s="6"/>
      <c r="C170" s="32">
        <v>42711.639000000003</v>
      </c>
      <c r="D170" s="32"/>
      <c r="E170">
        <f t="shared" si="23"/>
        <v>716.99342801594469</v>
      </c>
      <c r="F170">
        <f t="shared" si="24"/>
        <v>717</v>
      </c>
      <c r="G170">
        <f t="shared" si="25"/>
        <v>-7.2709999949438497E-3</v>
      </c>
      <c r="K170">
        <f>G170</f>
        <v>-7.2709999949438497E-3</v>
      </c>
      <c r="P170" s="11">
        <f t="shared" si="26"/>
        <v>6.6266824366542279E-5</v>
      </c>
      <c r="Q170" s="2">
        <f t="shared" si="27"/>
        <v>27693.139000000003</v>
      </c>
      <c r="AJ170" t="s">
        <v>193</v>
      </c>
      <c r="AM170" t="s">
        <v>203</v>
      </c>
      <c r="AO170" t="s">
        <v>197</v>
      </c>
    </row>
    <row r="171" spans="1:41" x14ac:dyDescent="0.2">
      <c r="A171" s="17" t="s">
        <v>200</v>
      </c>
      <c r="B171" s="6"/>
      <c r="C171" s="32">
        <v>42711.646999999997</v>
      </c>
      <c r="D171" s="32"/>
      <c r="E171">
        <f t="shared" si="23"/>
        <v>717.00065891574377</v>
      </c>
      <c r="F171">
        <f t="shared" si="24"/>
        <v>717</v>
      </c>
      <c r="G171">
        <f t="shared" si="25"/>
        <v>7.2899999941000715E-4</v>
      </c>
      <c r="N171">
        <f>+G171</f>
        <v>7.2899999941000715E-4</v>
      </c>
      <c r="P171" s="11">
        <f t="shared" si="26"/>
        <v>6.6266824366542279E-5</v>
      </c>
      <c r="Q171" s="2">
        <f t="shared" si="27"/>
        <v>27693.146999999997</v>
      </c>
      <c r="AJ171" t="s">
        <v>193</v>
      </c>
      <c r="AO171" t="s">
        <v>197</v>
      </c>
    </row>
    <row r="172" spans="1:41" x14ac:dyDescent="0.2">
      <c r="A172" s="17" t="s">
        <v>366</v>
      </c>
      <c r="B172" s="6"/>
      <c r="C172" s="32">
        <v>42920.745999999999</v>
      </c>
      <c r="D172" s="32"/>
      <c r="E172">
        <f t="shared" si="23"/>
        <v>905.9973986837964</v>
      </c>
      <c r="F172">
        <f t="shared" si="24"/>
        <v>906</v>
      </c>
      <c r="G172">
        <f t="shared" si="25"/>
        <v>-2.8779999993275851E-3</v>
      </c>
      <c r="K172">
        <f>+G172</f>
        <v>-2.8779999993275851E-3</v>
      </c>
      <c r="P172" s="11">
        <f t="shared" si="26"/>
        <v>6.9665721509073127E-5</v>
      </c>
      <c r="Q172" s="2">
        <f t="shared" si="27"/>
        <v>27902.245999999999</v>
      </c>
    </row>
    <row r="173" spans="1:41" x14ac:dyDescent="0.2">
      <c r="A173" s="17" t="s">
        <v>205</v>
      </c>
      <c r="B173" s="6"/>
      <c r="C173" s="32">
        <v>42959.468000000001</v>
      </c>
      <c r="D173" s="32"/>
      <c r="E173">
        <f t="shared" si="23"/>
        <v>940.99676146075251</v>
      </c>
      <c r="F173">
        <f t="shared" si="24"/>
        <v>941</v>
      </c>
      <c r="G173">
        <f t="shared" si="25"/>
        <v>-3.5829999978886917E-3</v>
      </c>
      <c r="L173">
        <f>+G173</f>
        <v>-3.5829999978886917E-3</v>
      </c>
      <c r="P173" s="11">
        <f t="shared" si="26"/>
        <v>6.9662893206280476E-5</v>
      </c>
      <c r="Q173" s="2">
        <f t="shared" si="27"/>
        <v>27940.968000000001</v>
      </c>
      <c r="AJ173" t="s">
        <v>193</v>
      </c>
      <c r="AK173">
        <v>10</v>
      </c>
      <c r="AM173" t="s">
        <v>174</v>
      </c>
      <c r="AO173" t="s">
        <v>164</v>
      </c>
    </row>
    <row r="174" spans="1:41" x14ac:dyDescent="0.2">
      <c r="A174" s="17" t="s">
        <v>205</v>
      </c>
      <c r="B174" s="6"/>
      <c r="C174" s="32">
        <v>42959.47</v>
      </c>
      <c r="D174" s="32"/>
      <c r="E174">
        <f t="shared" si="23"/>
        <v>940.9985691857039</v>
      </c>
      <c r="F174">
        <f t="shared" si="24"/>
        <v>941</v>
      </c>
      <c r="G174">
        <f t="shared" si="25"/>
        <v>-1.5829999974812381E-3</v>
      </c>
      <c r="L174">
        <f>+G174</f>
        <v>-1.5829999974812381E-3</v>
      </c>
      <c r="P174" s="11">
        <f t="shared" si="26"/>
        <v>6.9662893206280476E-5</v>
      </c>
      <c r="Q174" s="2">
        <f t="shared" si="27"/>
        <v>27940.97</v>
      </c>
      <c r="AJ174" t="s">
        <v>193</v>
      </c>
      <c r="AK174">
        <v>8</v>
      </c>
      <c r="AM174" t="s">
        <v>162</v>
      </c>
      <c r="AO174" t="s">
        <v>164</v>
      </c>
    </row>
    <row r="175" spans="1:41" x14ac:dyDescent="0.2">
      <c r="A175" s="17" t="s">
        <v>321</v>
      </c>
      <c r="B175" s="6"/>
      <c r="C175" s="32">
        <v>42959.470699999998</v>
      </c>
      <c r="D175" s="32">
        <v>5.0000000000000001E-3</v>
      </c>
      <c r="E175">
        <f t="shared" si="23"/>
        <v>940.99920188943395</v>
      </c>
      <c r="F175">
        <f t="shared" si="24"/>
        <v>941</v>
      </c>
      <c r="G175">
        <f t="shared" si="25"/>
        <v>-8.8300000061281025E-4</v>
      </c>
      <c r="I175">
        <f>+G175</f>
        <v>-8.8300000061281025E-4</v>
      </c>
      <c r="P175" s="11">
        <f t="shared" si="26"/>
        <v>6.9662893206280476E-5</v>
      </c>
      <c r="Q175" s="2">
        <f t="shared" si="27"/>
        <v>27940.970699999998</v>
      </c>
      <c r="R175">
        <f>+(P175-G175)^2</f>
        <v>9.0756658925976418E-7</v>
      </c>
    </row>
    <row r="176" spans="1:41" x14ac:dyDescent="0.2">
      <c r="A176" s="17" t="s">
        <v>205</v>
      </c>
      <c r="B176" s="6"/>
      <c r="C176" s="32">
        <v>42959.470999999998</v>
      </c>
      <c r="D176" s="32"/>
      <c r="E176">
        <f t="shared" si="23"/>
        <v>940.99947304817636</v>
      </c>
      <c r="F176">
        <f t="shared" si="24"/>
        <v>941</v>
      </c>
      <c r="G176">
        <f t="shared" si="25"/>
        <v>-5.8300000091549009E-4</v>
      </c>
      <c r="L176">
        <f>+G176</f>
        <v>-5.8300000091549009E-4</v>
      </c>
      <c r="P176" s="11">
        <f t="shared" si="26"/>
        <v>6.9662893206280476E-5</v>
      </c>
      <c r="Q176" s="2">
        <f t="shared" si="27"/>
        <v>27940.970999999998</v>
      </c>
      <c r="AJ176" t="s">
        <v>193</v>
      </c>
      <c r="AK176">
        <v>9</v>
      </c>
      <c r="AM176" t="s">
        <v>177</v>
      </c>
      <c r="AO176" t="s">
        <v>164</v>
      </c>
    </row>
    <row r="177" spans="1:41" x14ac:dyDescent="0.2">
      <c r="A177" s="17" t="s">
        <v>366</v>
      </c>
      <c r="B177" s="6"/>
      <c r="C177" s="32">
        <v>42961.682999999997</v>
      </c>
      <c r="D177" s="32"/>
      <c r="E177">
        <f t="shared" si="23"/>
        <v>942.99881684401873</v>
      </c>
      <c r="F177">
        <f t="shared" si="24"/>
        <v>943</v>
      </c>
      <c r="G177">
        <f t="shared" si="25"/>
        <v>-1.30899999930989E-3</v>
      </c>
      <c r="K177">
        <f t="shared" ref="K177:K182" si="28">+G177</f>
        <v>-1.30899999930989E-3</v>
      </c>
      <c r="P177" s="11">
        <f t="shared" si="26"/>
        <v>6.9656763888242427E-5</v>
      </c>
      <c r="Q177" s="2">
        <f t="shared" si="27"/>
        <v>27943.182999999997</v>
      </c>
    </row>
    <row r="178" spans="1:41" x14ac:dyDescent="0.2">
      <c r="A178" s="17" t="s">
        <v>366</v>
      </c>
      <c r="B178" s="6"/>
      <c r="C178" s="32">
        <v>42962.788</v>
      </c>
      <c r="D178" s="32"/>
      <c r="E178">
        <f t="shared" si="23"/>
        <v>943.99758487946747</v>
      </c>
      <c r="F178">
        <f t="shared" si="24"/>
        <v>944</v>
      </c>
      <c r="G178">
        <f t="shared" si="25"/>
        <v>-2.6719999950728379E-3</v>
      </c>
      <c r="K178">
        <f t="shared" si="28"/>
        <v>-2.6719999950728379E-3</v>
      </c>
      <c r="P178" s="11">
        <f t="shared" si="26"/>
        <v>6.9653457295409783E-5</v>
      </c>
      <c r="Q178" s="2">
        <f t="shared" si="27"/>
        <v>27944.288</v>
      </c>
    </row>
    <row r="179" spans="1:41" x14ac:dyDescent="0.2">
      <c r="A179" s="17" t="s">
        <v>366</v>
      </c>
      <c r="B179" s="6"/>
      <c r="C179" s="32">
        <v>42983.805</v>
      </c>
      <c r="D179" s="32"/>
      <c r="E179">
        <f t="shared" si="23"/>
        <v>962.99406252740027</v>
      </c>
      <c r="F179">
        <f t="shared" si="24"/>
        <v>963</v>
      </c>
      <c r="G179">
        <f t="shared" si="25"/>
        <v>-6.5689999973983504E-3</v>
      </c>
      <c r="K179">
        <f t="shared" si="28"/>
        <v>-6.5689999973983504E-3</v>
      </c>
      <c r="P179" s="11">
        <f t="shared" si="26"/>
        <v>6.9559987081866252E-5</v>
      </c>
      <c r="Q179" s="2">
        <f t="shared" si="27"/>
        <v>27965.305</v>
      </c>
    </row>
    <row r="180" spans="1:41" x14ac:dyDescent="0.2">
      <c r="A180" s="17" t="s">
        <v>366</v>
      </c>
      <c r="B180" s="6"/>
      <c r="C180" s="32">
        <v>42983.807999999997</v>
      </c>
      <c r="D180" s="32"/>
      <c r="E180">
        <f t="shared" si="23"/>
        <v>962.99677411482401</v>
      </c>
      <c r="F180">
        <f t="shared" si="24"/>
        <v>963</v>
      </c>
      <c r="G180">
        <f t="shared" si="25"/>
        <v>-3.5690000004251488E-3</v>
      </c>
      <c r="K180">
        <f t="shared" si="28"/>
        <v>-3.5690000004251488E-3</v>
      </c>
      <c r="P180" s="11">
        <f t="shared" si="26"/>
        <v>6.9559987081866252E-5</v>
      </c>
      <c r="Q180" s="2">
        <f t="shared" si="27"/>
        <v>27965.307999999997</v>
      </c>
    </row>
    <row r="181" spans="1:41" x14ac:dyDescent="0.2">
      <c r="A181" s="17" t="s">
        <v>366</v>
      </c>
      <c r="B181" s="6"/>
      <c r="C181" s="32">
        <v>42992.658000000003</v>
      </c>
      <c r="D181" s="32"/>
      <c r="E181">
        <f t="shared" si="23"/>
        <v>970.99595702315139</v>
      </c>
      <c r="F181">
        <f t="shared" si="24"/>
        <v>971</v>
      </c>
      <c r="G181">
        <f t="shared" si="25"/>
        <v>-4.4729999935952947E-3</v>
      </c>
      <c r="K181">
        <f t="shared" si="28"/>
        <v>-4.4729999935952947E-3</v>
      </c>
      <c r="P181" s="11">
        <f t="shared" si="26"/>
        <v>6.9503211967899872E-5</v>
      </c>
      <c r="Q181" s="2">
        <f t="shared" si="27"/>
        <v>27974.158000000003</v>
      </c>
    </row>
    <row r="182" spans="1:41" x14ac:dyDescent="0.2">
      <c r="A182" s="17" t="s">
        <v>366</v>
      </c>
      <c r="B182" s="6"/>
      <c r="C182" s="32">
        <v>42993.767</v>
      </c>
      <c r="D182" s="32"/>
      <c r="E182">
        <f t="shared" si="23"/>
        <v>971.99834050849643</v>
      </c>
      <c r="F182">
        <f t="shared" si="24"/>
        <v>972</v>
      </c>
      <c r="G182">
        <f t="shared" si="25"/>
        <v>-1.835999995819293E-3</v>
      </c>
      <c r="K182">
        <f t="shared" si="28"/>
        <v>-1.835999995819293E-3</v>
      </c>
      <c r="P182" s="11">
        <f t="shared" si="26"/>
        <v>6.9495389277213245E-5</v>
      </c>
      <c r="Q182" s="2">
        <f t="shared" si="27"/>
        <v>27975.267</v>
      </c>
    </row>
    <row r="183" spans="1:41" x14ac:dyDescent="0.2">
      <c r="A183" s="17" t="s">
        <v>206</v>
      </c>
      <c r="B183" s="6"/>
      <c r="C183" s="32">
        <v>43011.470999999998</v>
      </c>
      <c r="D183" s="32"/>
      <c r="E183">
        <f t="shared" si="23"/>
        <v>988.0003217750409</v>
      </c>
      <c r="F183">
        <f t="shared" si="24"/>
        <v>988</v>
      </c>
      <c r="G183">
        <f t="shared" si="25"/>
        <v>3.5599999682744965E-4</v>
      </c>
      <c r="N183">
        <f>+G183</f>
        <v>3.5599999682744965E-4</v>
      </c>
      <c r="P183" s="11">
        <f t="shared" si="26"/>
        <v>6.9348290893793727E-5</v>
      </c>
      <c r="Q183" s="2">
        <f t="shared" si="27"/>
        <v>27992.970999999998</v>
      </c>
      <c r="AJ183" t="s">
        <v>193</v>
      </c>
      <c r="AO183" t="s">
        <v>197</v>
      </c>
    </row>
    <row r="184" spans="1:41" x14ac:dyDescent="0.2">
      <c r="A184" s="17" t="s">
        <v>366</v>
      </c>
      <c r="B184" s="6"/>
      <c r="C184" s="32">
        <v>43034.703000000001</v>
      </c>
      <c r="D184" s="32"/>
      <c r="E184">
        <f t="shared" si="23"/>
        <v>1008.9988548062464</v>
      </c>
      <c r="F184">
        <f t="shared" si="24"/>
        <v>1009</v>
      </c>
      <c r="G184">
        <f t="shared" si="25"/>
        <v>-1.2669999996433035E-3</v>
      </c>
      <c r="K184">
        <f>+G184</f>
        <v>-1.2669999996433035E-3</v>
      </c>
      <c r="P184" s="11">
        <f t="shared" si="26"/>
        <v>6.909256340783156E-5</v>
      </c>
      <c r="Q184" s="2">
        <f t="shared" si="27"/>
        <v>28016.203000000001</v>
      </c>
    </row>
    <row r="185" spans="1:41" x14ac:dyDescent="0.2">
      <c r="A185" s="17" t="s">
        <v>206</v>
      </c>
      <c r="B185" s="6"/>
      <c r="C185" s="32">
        <v>43041.347999999998</v>
      </c>
      <c r="D185" s="32"/>
      <c r="E185">
        <f t="shared" si="23"/>
        <v>1015.0050209560515</v>
      </c>
      <c r="F185">
        <f t="shared" si="24"/>
        <v>1015</v>
      </c>
      <c r="G185">
        <f t="shared" si="25"/>
        <v>5.5550000033690594E-3</v>
      </c>
      <c r="N185">
        <f>+G185</f>
        <v>5.5550000033690594E-3</v>
      </c>
      <c r="P185" s="11">
        <f t="shared" si="26"/>
        <v>6.9006433985907645E-5</v>
      </c>
      <c r="Q185" s="2">
        <f t="shared" si="27"/>
        <v>28022.847999999998</v>
      </c>
      <c r="AJ185" t="s">
        <v>193</v>
      </c>
      <c r="AO185" t="s">
        <v>197</v>
      </c>
    </row>
    <row r="186" spans="1:41" x14ac:dyDescent="0.2">
      <c r="A186" s="17" t="s">
        <v>366</v>
      </c>
      <c r="B186" s="6"/>
      <c r="C186" s="32">
        <v>43044.661999999997</v>
      </c>
      <c r="D186" s="32"/>
      <c r="E186">
        <f t="shared" si="23"/>
        <v>1018.0004211999122</v>
      </c>
      <c r="F186">
        <f t="shared" si="24"/>
        <v>1018</v>
      </c>
      <c r="G186">
        <f t="shared" si="25"/>
        <v>4.6599999768659472E-4</v>
      </c>
      <c r="K186">
        <f>+G186</f>
        <v>4.6599999768659472E-4</v>
      </c>
      <c r="P186" s="11">
        <f t="shared" si="26"/>
        <v>6.8961191870623237E-5</v>
      </c>
      <c r="Q186" s="2">
        <f t="shared" si="27"/>
        <v>28026.161999999997</v>
      </c>
    </row>
    <row r="187" spans="1:41" x14ac:dyDescent="0.2">
      <c r="A187" s="17" t="s">
        <v>207</v>
      </c>
      <c r="B187" s="6"/>
      <c r="C187" s="32">
        <v>43092.237999999998</v>
      </c>
      <c r="D187" s="32"/>
      <c r="E187">
        <f t="shared" si="23"/>
        <v>1061.002582335092</v>
      </c>
      <c r="F187">
        <f t="shared" si="24"/>
        <v>1061</v>
      </c>
      <c r="G187">
        <f t="shared" si="25"/>
        <v>2.8569999994942918E-3</v>
      </c>
      <c r="L187">
        <f>+G187</f>
        <v>2.8569999994942918E-3</v>
      </c>
      <c r="P187" s="11">
        <f t="shared" si="26"/>
        <v>6.8153206523775535E-5</v>
      </c>
      <c r="Q187" s="2">
        <f t="shared" si="27"/>
        <v>28073.737999999998</v>
      </c>
      <c r="AJ187" t="s">
        <v>193</v>
      </c>
      <c r="AK187">
        <v>8</v>
      </c>
      <c r="AM187" t="s">
        <v>174</v>
      </c>
      <c r="AO187" t="s">
        <v>164</v>
      </c>
    </row>
    <row r="188" spans="1:41" x14ac:dyDescent="0.2">
      <c r="A188" s="17" t="s">
        <v>366</v>
      </c>
      <c r="B188" s="6"/>
      <c r="C188" s="32">
        <v>43315.72</v>
      </c>
      <c r="D188" s="32"/>
      <c r="E188">
        <f t="shared" si="23"/>
        <v>1262.9995760885017</v>
      </c>
      <c r="F188">
        <f t="shared" si="24"/>
        <v>1263</v>
      </c>
      <c r="G188">
        <f t="shared" si="25"/>
        <v>-4.6899999870220199E-4</v>
      </c>
      <c r="K188">
        <f>+G188</f>
        <v>-4.6899999870220199E-4</v>
      </c>
      <c r="P188" s="11">
        <f t="shared" si="26"/>
        <v>6.0366452950824212E-5</v>
      </c>
      <c r="Q188" s="2">
        <f t="shared" si="27"/>
        <v>28297.22</v>
      </c>
    </row>
    <row r="189" spans="1:41" x14ac:dyDescent="0.2">
      <c r="A189" s="17" t="s">
        <v>366</v>
      </c>
      <c r="B189" s="6"/>
      <c r="C189" s="32">
        <v>43315.722000000002</v>
      </c>
      <c r="D189" s="32"/>
      <c r="E189">
        <f t="shared" si="23"/>
        <v>1263.001383813453</v>
      </c>
      <c r="F189">
        <f t="shared" si="24"/>
        <v>1263</v>
      </c>
      <c r="G189">
        <f t="shared" si="25"/>
        <v>1.5310000017052516E-3</v>
      </c>
      <c r="K189">
        <f>+G189</f>
        <v>1.5310000017052516E-3</v>
      </c>
      <c r="P189" s="11">
        <f t="shared" si="26"/>
        <v>6.0366452950824212E-5</v>
      </c>
      <c r="Q189" s="2">
        <f t="shared" si="27"/>
        <v>28297.222000000002</v>
      </c>
    </row>
    <row r="190" spans="1:41" x14ac:dyDescent="0.2">
      <c r="A190" s="17" t="s">
        <v>366</v>
      </c>
      <c r="B190" s="6"/>
      <c r="C190" s="32">
        <v>43315.722999999998</v>
      </c>
      <c r="D190" s="32"/>
      <c r="E190">
        <f t="shared" si="23"/>
        <v>1263.0022876759256</v>
      </c>
      <c r="F190">
        <f t="shared" si="24"/>
        <v>1263</v>
      </c>
      <c r="G190">
        <f t="shared" si="25"/>
        <v>2.5309999982709996E-3</v>
      </c>
      <c r="K190">
        <f>+G190</f>
        <v>2.5309999982709996E-3</v>
      </c>
      <c r="P190" s="11">
        <f t="shared" si="26"/>
        <v>6.0366452950824212E-5</v>
      </c>
      <c r="Q190" s="2">
        <f t="shared" si="27"/>
        <v>28297.222999999998</v>
      </c>
    </row>
    <row r="191" spans="1:41" x14ac:dyDescent="0.2">
      <c r="A191" s="17" t="s">
        <v>321</v>
      </c>
      <c r="B191" s="6"/>
      <c r="C191" s="32">
        <v>43324.566800000001</v>
      </c>
      <c r="D191" s="32">
        <v>5.0000000000000001E-3</v>
      </c>
      <c r="E191">
        <f t="shared" si="23"/>
        <v>1270.9958666369016</v>
      </c>
      <c r="F191">
        <f t="shared" si="24"/>
        <v>1271</v>
      </c>
      <c r="G191">
        <f t="shared" si="25"/>
        <v>-4.5729999983450398E-3</v>
      </c>
      <c r="I191">
        <f>+G191</f>
        <v>-4.5729999983450398E-3</v>
      </c>
      <c r="P191" s="11">
        <f t="shared" si="26"/>
        <v>5.9922583735087814E-5</v>
      </c>
      <c r="Q191" s="2">
        <f t="shared" si="27"/>
        <v>28306.066800000001</v>
      </c>
      <c r="R191">
        <f>+(P191-G191)^2</f>
        <v>2.1463971651547996E-5</v>
      </c>
    </row>
    <row r="192" spans="1:41" x14ac:dyDescent="0.2">
      <c r="A192" s="17" t="s">
        <v>366</v>
      </c>
      <c r="B192" s="6"/>
      <c r="C192" s="32">
        <v>43347.798000000003</v>
      </c>
      <c r="D192" s="32"/>
      <c r="E192">
        <f t="shared" si="23"/>
        <v>1291.9936765781251</v>
      </c>
      <c r="F192">
        <f t="shared" si="24"/>
        <v>1292</v>
      </c>
      <c r="G192">
        <f t="shared" si="25"/>
        <v>-6.9959999964339659E-3</v>
      </c>
      <c r="K192">
        <f>+G192</f>
        <v>-6.9959999964339659E-3</v>
      </c>
      <c r="P192" s="11">
        <f t="shared" si="26"/>
        <v>5.8708314479617783E-5</v>
      </c>
      <c r="Q192" s="2">
        <f t="shared" si="27"/>
        <v>28329.298000000003</v>
      </c>
    </row>
    <row r="193" spans="1:41" x14ac:dyDescent="0.2">
      <c r="A193" s="17" t="s">
        <v>366</v>
      </c>
      <c r="B193" s="6"/>
      <c r="C193" s="32">
        <v>43357.750999999997</v>
      </c>
      <c r="D193" s="32"/>
      <c r="E193">
        <f t="shared" si="23"/>
        <v>1300.9898197969369</v>
      </c>
      <c r="F193">
        <f t="shared" si="24"/>
        <v>1301</v>
      </c>
      <c r="G193">
        <f t="shared" si="25"/>
        <v>-1.1263000000326429E-2</v>
      </c>
      <c r="K193">
        <f>+G193</f>
        <v>-1.1263000000326429E-2</v>
      </c>
      <c r="P193" s="11">
        <f t="shared" si="26"/>
        <v>5.8166139326906063E-5</v>
      </c>
      <c r="Q193" s="2">
        <f t="shared" si="27"/>
        <v>28339.250999999997</v>
      </c>
    </row>
    <row r="194" spans="1:41" x14ac:dyDescent="0.2">
      <c r="A194" s="17" t="s">
        <v>366</v>
      </c>
      <c r="B194" s="6"/>
      <c r="C194" s="32">
        <v>43397.591</v>
      </c>
      <c r="D194" s="32"/>
      <c r="E194">
        <f t="shared" si="23"/>
        <v>1336.9997008215225</v>
      </c>
      <c r="F194">
        <f t="shared" si="24"/>
        <v>1337</v>
      </c>
      <c r="G194">
        <f t="shared" si="25"/>
        <v>-3.3099999564001337E-4</v>
      </c>
      <c r="K194">
        <f>+G194</f>
        <v>-3.3099999564001337E-4</v>
      </c>
      <c r="P194" s="11">
        <f t="shared" si="26"/>
        <v>5.5866794456711771E-5</v>
      </c>
      <c r="Q194" s="2">
        <f t="shared" si="27"/>
        <v>28379.091</v>
      </c>
    </row>
    <row r="195" spans="1:41" x14ac:dyDescent="0.2">
      <c r="A195" s="17" t="s">
        <v>366</v>
      </c>
      <c r="B195" s="6"/>
      <c r="C195" s="32">
        <v>43398.688999999998</v>
      </c>
      <c r="D195" s="32"/>
      <c r="E195">
        <f t="shared" si="23"/>
        <v>1337.9921418196382</v>
      </c>
      <c r="F195">
        <f t="shared" si="24"/>
        <v>1338</v>
      </c>
      <c r="G195">
        <f t="shared" si="25"/>
        <v>-8.6939999964670278E-3</v>
      </c>
      <c r="K195">
        <f>+G195</f>
        <v>-8.6939999964670278E-3</v>
      </c>
      <c r="P195" s="11">
        <f t="shared" si="26"/>
        <v>5.5799939915505221E-5</v>
      </c>
      <c r="Q195" s="2">
        <f t="shared" si="27"/>
        <v>28380.188999999998</v>
      </c>
    </row>
    <row r="196" spans="1:41" x14ac:dyDescent="0.2">
      <c r="A196" s="17" t="s">
        <v>208</v>
      </c>
      <c r="B196" s="6"/>
      <c r="C196" s="32">
        <v>43436.303</v>
      </c>
      <c r="D196" s="32"/>
      <c r="E196">
        <f t="shared" si="23"/>
        <v>1371.9900249737218</v>
      </c>
      <c r="F196">
        <f t="shared" si="24"/>
        <v>1372</v>
      </c>
      <c r="G196">
        <f t="shared" si="25"/>
        <v>-1.1035999996238388E-2</v>
      </c>
      <c r="L196">
        <f>+G196</f>
        <v>-1.1035999996238388E-2</v>
      </c>
      <c r="P196" s="11">
        <f t="shared" si="26"/>
        <v>5.3430918435085724E-5</v>
      </c>
      <c r="Q196" s="2">
        <f t="shared" si="27"/>
        <v>28417.803</v>
      </c>
      <c r="AK196">
        <v>10</v>
      </c>
      <c r="AM196" t="s">
        <v>174</v>
      </c>
      <c r="AO196" t="s">
        <v>164</v>
      </c>
    </row>
    <row r="197" spans="1:41" x14ac:dyDescent="0.2">
      <c r="A197" s="17" t="s">
        <v>209</v>
      </c>
      <c r="B197" s="6"/>
      <c r="C197" s="32">
        <v>43436.309000000001</v>
      </c>
      <c r="D197" s="32"/>
      <c r="E197">
        <f t="shared" si="23"/>
        <v>1371.9954481485759</v>
      </c>
      <c r="F197">
        <f t="shared" si="24"/>
        <v>1372</v>
      </c>
      <c r="G197">
        <f t="shared" si="25"/>
        <v>-5.0359999950160272E-3</v>
      </c>
      <c r="L197">
        <f>+G197</f>
        <v>-5.0359999950160272E-3</v>
      </c>
      <c r="P197" s="11">
        <f t="shared" si="26"/>
        <v>5.3430918435085724E-5</v>
      </c>
      <c r="Q197" s="2">
        <f t="shared" si="27"/>
        <v>28417.809000000001</v>
      </c>
      <c r="AJ197" t="s">
        <v>193</v>
      </c>
      <c r="AO197" t="s">
        <v>197</v>
      </c>
    </row>
    <row r="198" spans="1:41" x14ac:dyDescent="0.2">
      <c r="A198" s="17" t="s">
        <v>208</v>
      </c>
      <c r="B198" s="6"/>
      <c r="C198" s="32">
        <v>43436.315999999999</v>
      </c>
      <c r="D198" s="32"/>
      <c r="E198">
        <f t="shared" si="23"/>
        <v>1372.0017751859025</v>
      </c>
      <c r="F198">
        <f t="shared" si="24"/>
        <v>1372</v>
      </c>
      <c r="G198">
        <f t="shared" si="25"/>
        <v>1.9640000027720816E-3</v>
      </c>
      <c r="L198">
        <f>+G198</f>
        <v>1.9640000027720816E-3</v>
      </c>
      <c r="P198" s="11">
        <f t="shared" si="26"/>
        <v>5.3430918435085724E-5</v>
      </c>
      <c r="Q198" s="2">
        <f t="shared" si="27"/>
        <v>28417.815999999999</v>
      </c>
      <c r="AJ198" t="s">
        <v>193</v>
      </c>
      <c r="AK198">
        <v>11</v>
      </c>
      <c r="AM198" t="s">
        <v>177</v>
      </c>
      <c r="AO198" t="s">
        <v>164</v>
      </c>
    </row>
    <row r="199" spans="1:41" x14ac:dyDescent="0.2">
      <c r="A199" s="17" t="s">
        <v>211</v>
      </c>
      <c r="B199" s="6"/>
      <c r="C199" s="32">
        <v>43446.250999999997</v>
      </c>
      <c r="D199" s="32"/>
      <c r="E199">
        <f t="shared" si="23"/>
        <v>1380.9816488801582</v>
      </c>
      <c r="F199">
        <f t="shared" si="24"/>
        <v>1381</v>
      </c>
      <c r="G199">
        <f t="shared" si="25"/>
        <v>-2.0303000004787464E-2</v>
      </c>
      <c r="L199">
        <f>+G199</f>
        <v>-2.0303000004787464E-2</v>
      </c>
      <c r="P199" s="11">
        <f t="shared" si="26"/>
        <v>5.2772615051843009E-5</v>
      </c>
      <c r="Q199" s="2">
        <f t="shared" si="27"/>
        <v>28427.750999999997</v>
      </c>
      <c r="AK199">
        <v>9</v>
      </c>
      <c r="AM199" t="s">
        <v>210</v>
      </c>
      <c r="AO199" t="s">
        <v>164</v>
      </c>
    </row>
    <row r="200" spans="1:41" x14ac:dyDescent="0.2">
      <c r="A200" s="17" t="s">
        <v>212</v>
      </c>
      <c r="B200" s="6"/>
      <c r="C200" s="32">
        <v>43446.254000000001</v>
      </c>
      <c r="D200" s="32"/>
      <c r="E200">
        <f t="shared" si="23"/>
        <v>1380.9843604675884</v>
      </c>
      <c r="F200">
        <f t="shared" si="24"/>
        <v>1381</v>
      </c>
      <c r="G200">
        <f t="shared" si="25"/>
        <v>-1.7303000000538304E-2</v>
      </c>
      <c r="L200">
        <f>G200</f>
        <v>-1.7303000000538304E-2</v>
      </c>
      <c r="P200" s="11">
        <f t="shared" si="26"/>
        <v>5.2772615051843009E-5</v>
      </c>
      <c r="Q200" s="2">
        <f t="shared" si="27"/>
        <v>28427.754000000001</v>
      </c>
      <c r="AJ200" t="s">
        <v>193</v>
      </c>
      <c r="AM200" t="s">
        <v>164</v>
      </c>
      <c r="AO200" t="s">
        <v>197</v>
      </c>
    </row>
    <row r="201" spans="1:41" x14ac:dyDescent="0.2">
      <c r="A201" s="17" t="s">
        <v>211</v>
      </c>
      <c r="B201" s="6"/>
      <c r="C201" s="32">
        <v>43457.31</v>
      </c>
      <c r="D201" s="32"/>
      <c r="E201">
        <f t="shared" si="23"/>
        <v>1390.9774639968975</v>
      </c>
      <c r="F201">
        <f t="shared" si="24"/>
        <v>1391</v>
      </c>
      <c r="G201">
        <f t="shared" si="25"/>
        <v>-2.4933000000601169E-2</v>
      </c>
      <c r="L201">
        <f>+G201</f>
        <v>-2.4933000000601169E-2</v>
      </c>
      <c r="P201" s="11">
        <f t="shared" si="26"/>
        <v>5.2025844373378242E-5</v>
      </c>
      <c r="Q201" s="2">
        <f t="shared" si="27"/>
        <v>28438.809999999998</v>
      </c>
      <c r="AJ201" t="s">
        <v>193</v>
      </c>
      <c r="AK201">
        <v>8</v>
      </c>
      <c r="AM201" t="s">
        <v>210</v>
      </c>
      <c r="AO201" t="s">
        <v>164</v>
      </c>
    </row>
    <row r="202" spans="1:41" x14ac:dyDescent="0.2">
      <c r="A202" s="17" t="s">
        <v>212</v>
      </c>
      <c r="B202" s="6"/>
      <c r="C202" s="32">
        <v>43488.267999999996</v>
      </c>
      <c r="D202" s="32"/>
      <c r="E202">
        <f t="shared" si="23"/>
        <v>1418.9592385139399</v>
      </c>
      <c r="F202">
        <f t="shared" si="24"/>
        <v>1419</v>
      </c>
      <c r="G202">
        <f t="shared" si="25"/>
        <v>-4.5097000001987908E-2</v>
      </c>
      <c r="L202">
        <f>+G202</f>
        <v>-4.5097000001987908E-2</v>
      </c>
      <c r="P202" s="11">
        <f t="shared" si="26"/>
        <v>4.9849080614451234E-5</v>
      </c>
      <c r="Q202" s="2">
        <f t="shared" si="27"/>
        <v>28469.767999999996</v>
      </c>
      <c r="AJ202" t="s">
        <v>193</v>
      </c>
      <c r="AO202" t="s">
        <v>197</v>
      </c>
    </row>
    <row r="203" spans="1:41" x14ac:dyDescent="0.2">
      <c r="A203" s="17" t="s">
        <v>211</v>
      </c>
      <c r="B203" s="6"/>
      <c r="C203" s="32">
        <v>43498.267999999996</v>
      </c>
      <c r="D203" s="32"/>
      <c r="E203">
        <f t="shared" si="23"/>
        <v>1427.9978632691063</v>
      </c>
      <c r="F203">
        <f t="shared" si="24"/>
        <v>1428</v>
      </c>
      <c r="G203">
        <f t="shared" si="25"/>
        <v>-2.3639999999431893E-3</v>
      </c>
      <c r="L203">
        <f>+G203</f>
        <v>-2.3639999999431893E-3</v>
      </c>
      <c r="P203" s="11">
        <f t="shared" si="26"/>
        <v>4.9122551895771564E-5</v>
      </c>
      <c r="Q203" s="2">
        <f t="shared" si="27"/>
        <v>28479.767999999996</v>
      </c>
      <c r="AK203">
        <v>11</v>
      </c>
      <c r="AM203" t="s">
        <v>174</v>
      </c>
      <c r="AO203" t="s">
        <v>164</v>
      </c>
    </row>
    <row r="204" spans="1:41" x14ac:dyDescent="0.2">
      <c r="A204" s="17" t="s">
        <v>213</v>
      </c>
      <c r="B204" s="6"/>
      <c r="C204" s="32">
        <v>43616.652999999998</v>
      </c>
      <c r="D204" s="32"/>
      <c r="E204">
        <f t="shared" si="23"/>
        <v>1535.0016224331439</v>
      </c>
      <c r="F204">
        <f t="shared" si="24"/>
        <v>1535</v>
      </c>
      <c r="G204">
        <f t="shared" si="25"/>
        <v>1.7950000037671998E-3</v>
      </c>
      <c r="L204">
        <f>+G204</f>
        <v>1.7950000037671998E-3</v>
      </c>
      <c r="P204" s="11">
        <f t="shared" si="26"/>
        <v>3.9483971853308456E-5</v>
      </c>
      <c r="Q204" s="2">
        <f t="shared" si="27"/>
        <v>28598.152999999998</v>
      </c>
      <c r="AJ204" t="s">
        <v>193</v>
      </c>
      <c r="AK204">
        <v>5</v>
      </c>
      <c r="AM204" t="s">
        <v>162</v>
      </c>
      <c r="AO204" t="s">
        <v>164</v>
      </c>
    </row>
    <row r="205" spans="1:41" x14ac:dyDescent="0.2">
      <c r="A205" s="17" t="s">
        <v>366</v>
      </c>
      <c r="B205" s="6"/>
      <c r="C205" s="32">
        <v>43669.758000000002</v>
      </c>
      <c r="D205" s="32"/>
      <c r="E205">
        <f t="shared" si="23"/>
        <v>1583.0012391954569</v>
      </c>
      <c r="F205">
        <f t="shared" si="24"/>
        <v>1583</v>
      </c>
      <c r="G205">
        <f t="shared" si="25"/>
        <v>1.3710000057471916E-3</v>
      </c>
      <c r="K205">
        <f>+G205</f>
        <v>1.3710000057471916E-3</v>
      </c>
      <c r="P205" s="11">
        <f t="shared" si="26"/>
        <v>3.4560127004553515E-5</v>
      </c>
      <c r="Q205" s="2">
        <f t="shared" si="27"/>
        <v>28651.258000000002</v>
      </c>
    </row>
    <row r="206" spans="1:41" x14ac:dyDescent="0.2">
      <c r="A206" s="17" t="s">
        <v>321</v>
      </c>
      <c r="B206" s="6"/>
      <c r="C206" s="32">
        <v>43690.776299999998</v>
      </c>
      <c r="D206" s="32">
        <v>5.0000000000000001E-3</v>
      </c>
      <c r="E206">
        <f t="shared" si="23"/>
        <v>1601.9988918646045</v>
      </c>
      <c r="F206">
        <f t="shared" si="24"/>
        <v>1602</v>
      </c>
      <c r="G206">
        <f t="shared" si="25"/>
        <v>-1.2260000003152527E-3</v>
      </c>
      <c r="I206">
        <f>+G206</f>
        <v>-1.2260000003152527E-3</v>
      </c>
      <c r="P206" s="11">
        <f t="shared" si="26"/>
        <v>3.2508444503681117E-5</v>
      </c>
      <c r="Q206" s="2">
        <f t="shared" si="27"/>
        <v>28672.276299999998</v>
      </c>
      <c r="R206">
        <f>+(P206-G206)^2</f>
        <v>1.5838435056805714E-6</v>
      </c>
    </row>
    <row r="207" spans="1:41" x14ac:dyDescent="0.2">
      <c r="A207" s="17" t="s">
        <v>366</v>
      </c>
      <c r="B207" s="6"/>
      <c r="C207" s="32">
        <v>43700.733</v>
      </c>
      <c r="D207" s="32"/>
      <c r="E207">
        <f t="shared" si="23"/>
        <v>1610.9983793745832</v>
      </c>
      <c r="F207">
        <f t="shared" si="24"/>
        <v>1611</v>
      </c>
      <c r="G207">
        <f t="shared" si="25"/>
        <v>-1.7929999958141707E-3</v>
      </c>
      <c r="K207">
        <f>+G207</f>
        <v>-1.7929999958141707E-3</v>
      </c>
      <c r="P207" s="11">
        <f t="shared" si="26"/>
        <v>3.151627245766178E-5</v>
      </c>
      <c r="Q207" s="2">
        <f t="shared" si="27"/>
        <v>28682.233</v>
      </c>
    </row>
    <row r="208" spans="1:41" x14ac:dyDescent="0.2">
      <c r="A208" s="17" t="s">
        <v>366</v>
      </c>
      <c r="B208" s="6"/>
      <c r="C208" s="32">
        <v>43718.430999999997</v>
      </c>
      <c r="D208" s="32"/>
      <c r="E208">
        <f t="shared" si="23"/>
        <v>1626.9949374662735</v>
      </c>
      <c r="F208">
        <f t="shared" si="24"/>
        <v>1627</v>
      </c>
      <c r="G208">
        <f t="shared" si="25"/>
        <v>-5.601000004389789E-3</v>
      </c>
      <c r="K208">
        <f>+G208</f>
        <v>-5.601000004389789E-3</v>
      </c>
      <c r="P208" s="11">
        <f t="shared" si="26"/>
        <v>2.9720153200702131E-5</v>
      </c>
      <c r="Q208" s="2">
        <f t="shared" si="27"/>
        <v>28699.930999999997</v>
      </c>
    </row>
    <row r="209" spans="1:41" x14ac:dyDescent="0.2">
      <c r="A209" s="17" t="s">
        <v>366</v>
      </c>
      <c r="B209" s="6"/>
      <c r="C209" s="32">
        <v>43721.750999999997</v>
      </c>
      <c r="D209" s="32"/>
      <c r="E209">
        <f t="shared" si="23"/>
        <v>1629.9957608849884</v>
      </c>
      <c r="F209">
        <f t="shared" si="24"/>
        <v>1630</v>
      </c>
      <c r="G209">
        <f t="shared" si="25"/>
        <v>-4.6900000015739352E-3</v>
      </c>
      <c r="K209">
        <f>+G209</f>
        <v>-4.6900000015739352E-3</v>
      </c>
      <c r="P209" s="11">
        <f t="shared" si="26"/>
        <v>2.9378784097563695E-5</v>
      </c>
      <c r="Q209" s="2">
        <f t="shared" si="27"/>
        <v>28703.250999999997</v>
      </c>
    </row>
    <row r="210" spans="1:41" x14ac:dyDescent="0.2">
      <c r="A210" s="17" t="s">
        <v>214</v>
      </c>
      <c r="B210" s="6"/>
      <c r="C210" s="32">
        <v>43739.459000000003</v>
      </c>
      <c r="D210" s="32"/>
      <c r="E210">
        <f t="shared" si="23"/>
        <v>1646.0013576014421</v>
      </c>
      <c r="F210">
        <f t="shared" si="24"/>
        <v>1646</v>
      </c>
      <c r="G210">
        <f t="shared" si="25"/>
        <v>1.5020000064396299E-3</v>
      </c>
      <c r="L210">
        <f>+G210</f>
        <v>1.5020000064396299E-3</v>
      </c>
      <c r="P210" s="11">
        <f t="shared" si="26"/>
        <v>2.7533632921046487E-5</v>
      </c>
      <c r="Q210" s="2">
        <f t="shared" si="27"/>
        <v>28720.959000000003</v>
      </c>
      <c r="AJ210" t="s">
        <v>193</v>
      </c>
      <c r="AK210">
        <v>8</v>
      </c>
      <c r="AM210" t="s">
        <v>177</v>
      </c>
      <c r="AO210" t="s">
        <v>164</v>
      </c>
    </row>
    <row r="211" spans="1:41" x14ac:dyDescent="0.2">
      <c r="A211" s="17" t="s">
        <v>215</v>
      </c>
      <c r="B211" s="6"/>
      <c r="C211" s="32">
        <v>43749.415999999997</v>
      </c>
      <c r="D211" s="32"/>
      <c r="E211">
        <f t="shared" si="23"/>
        <v>1655.0011162701567</v>
      </c>
      <c r="F211">
        <f t="shared" si="24"/>
        <v>1655</v>
      </c>
      <c r="G211">
        <f t="shared" si="25"/>
        <v>1.2349999960861169E-3</v>
      </c>
      <c r="N211">
        <f>+G211</f>
        <v>1.2349999960861169E-3</v>
      </c>
      <c r="P211" s="11">
        <f t="shared" si="26"/>
        <v>2.6477590348235124E-5</v>
      </c>
      <c r="Q211" s="2">
        <f t="shared" si="27"/>
        <v>28730.915999999997</v>
      </c>
      <c r="AJ211" t="s">
        <v>193</v>
      </c>
      <c r="AO211" t="s">
        <v>197</v>
      </c>
    </row>
    <row r="212" spans="1:41" x14ac:dyDescent="0.2">
      <c r="A212" s="17" t="s">
        <v>214</v>
      </c>
      <c r="B212" s="6"/>
      <c r="C212" s="32">
        <v>43749.425000000003</v>
      </c>
      <c r="D212" s="32"/>
      <c r="E212">
        <f t="shared" si="23"/>
        <v>1655.0092510324412</v>
      </c>
      <c r="F212">
        <f t="shared" si="24"/>
        <v>1655</v>
      </c>
      <c r="G212">
        <f t="shared" si="25"/>
        <v>1.0235000001557637E-2</v>
      </c>
      <c r="L212">
        <f t="shared" ref="L212:L219" si="29">+G212</f>
        <v>1.0235000001557637E-2</v>
      </c>
      <c r="P212" s="11">
        <f t="shared" si="26"/>
        <v>2.6477590348235124E-5</v>
      </c>
      <c r="Q212" s="2">
        <f t="shared" si="27"/>
        <v>28730.925000000003</v>
      </c>
      <c r="AJ212" t="s">
        <v>193</v>
      </c>
      <c r="AK212">
        <v>7</v>
      </c>
      <c r="AM212" t="s">
        <v>177</v>
      </c>
      <c r="AO212" t="s">
        <v>164</v>
      </c>
    </row>
    <row r="213" spans="1:41" x14ac:dyDescent="0.2">
      <c r="A213" s="17" t="s">
        <v>216</v>
      </c>
      <c r="B213" s="6"/>
      <c r="C213" s="32">
        <v>43790.353000000003</v>
      </c>
      <c r="D213" s="32"/>
      <c r="E213">
        <f t="shared" ref="E213:E276" si="30">+(C213-C$7)/C$8</f>
        <v>1692.0025344303856</v>
      </c>
      <c r="F213">
        <f t="shared" ref="F213:F276" si="31">ROUND(2*E213,0)/2</f>
        <v>1692</v>
      </c>
      <c r="G213">
        <f t="shared" ref="G213:G276" si="32">+C213-(C$7+F213*C$8)</f>
        <v>2.8040000033797696E-3</v>
      </c>
      <c r="L213">
        <f t="shared" si="29"/>
        <v>2.8040000033797696E-3</v>
      </c>
      <c r="P213" s="11">
        <f t="shared" ref="P213:P276" si="33">D$11+D$12*F213+D$13*F213^2</f>
        <v>2.1998824876424614E-5</v>
      </c>
      <c r="Q213" s="2">
        <f t="shared" ref="Q213:Q276" si="34">+C213-15018.5</f>
        <v>28771.853000000003</v>
      </c>
      <c r="AJ213" t="s">
        <v>193</v>
      </c>
      <c r="AK213">
        <v>8</v>
      </c>
      <c r="AM213" t="s">
        <v>177</v>
      </c>
      <c r="AO213" t="s">
        <v>164</v>
      </c>
    </row>
    <row r="214" spans="1:41" x14ac:dyDescent="0.2">
      <c r="A214" s="17" t="s">
        <v>216</v>
      </c>
      <c r="B214" s="6"/>
      <c r="C214" s="32">
        <v>43811.375999999997</v>
      </c>
      <c r="D214" s="32"/>
      <c r="E214">
        <f t="shared" si="30"/>
        <v>1711.0044352531659</v>
      </c>
      <c r="F214">
        <f t="shared" si="31"/>
        <v>1711</v>
      </c>
      <c r="G214">
        <f t="shared" si="32"/>
        <v>4.9069999950006604E-3</v>
      </c>
      <c r="L214">
        <f t="shared" si="29"/>
        <v>4.9069999950006604E-3</v>
      </c>
      <c r="P214" s="11">
        <f t="shared" si="33"/>
        <v>1.9613112423566499E-5</v>
      </c>
      <c r="Q214" s="2">
        <f t="shared" si="34"/>
        <v>28792.875999999997</v>
      </c>
      <c r="AJ214" t="s">
        <v>193</v>
      </c>
      <c r="AK214">
        <v>7</v>
      </c>
      <c r="AM214" t="s">
        <v>177</v>
      </c>
      <c r="AO214" t="s">
        <v>164</v>
      </c>
    </row>
    <row r="215" spans="1:41" x14ac:dyDescent="0.2">
      <c r="A215" s="17" t="s">
        <v>217</v>
      </c>
      <c r="B215" s="6"/>
      <c r="C215" s="32">
        <v>43831.281999999999</v>
      </c>
      <c r="D215" s="32"/>
      <c r="E215">
        <f t="shared" si="30"/>
        <v>1728.9967216908024</v>
      </c>
      <c r="F215">
        <f t="shared" si="31"/>
        <v>1729</v>
      </c>
      <c r="G215">
        <f t="shared" si="32"/>
        <v>-3.6269999982323498E-3</v>
      </c>
      <c r="L215">
        <f t="shared" si="29"/>
        <v>-3.6269999982323498E-3</v>
      </c>
      <c r="P215" s="11">
        <f t="shared" si="33"/>
        <v>1.7299254477396158E-5</v>
      </c>
      <c r="Q215" s="2">
        <f t="shared" si="34"/>
        <v>28812.781999999999</v>
      </c>
      <c r="AJ215" t="s">
        <v>193</v>
      </c>
      <c r="AO215" t="s">
        <v>197</v>
      </c>
    </row>
    <row r="216" spans="1:41" x14ac:dyDescent="0.2">
      <c r="A216" s="17" t="s">
        <v>218</v>
      </c>
      <c r="B216" s="6"/>
      <c r="C216" s="32">
        <v>43831.288</v>
      </c>
      <c r="D216" s="32"/>
      <c r="E216">
        <f t="shared" si="30"/>
        <v>1729.0021448656564</v>
      </c>
      <c r="F216">
        <f t="shared" si="31"/>
        <v>1729</v>
      </c>
      <c r="G216">
        <f t="shared" si="32"/>
        <v>2.3730000029900111E-3</v>
      </c>
      <c r="L216">
        <f t="shared" si="29"/>
        <v>2.3730000029900111E-3</v>
      </c>
      <c r="P216" s="11">
        <f t="shared" si="33"/>
        <v>1.7299254477396158E-5</v>
      </c>
      <c r="Q216" s="2">
        <f t="shared" si="34"/>
        <v>28812.788</v>
      </c>
      <c r="AK216">
        <v>9</v>
      </c>
      <c r="AM216" t="s">
        <v>174</v>
      </c>
      <c r="AO216" t="s">
        <v>164</v>
      </c>
    </row>
    <row r="217" spans="1:41" x14ac:dyDescent="0.2">
      <c r="A217" s="17" t="s">
        <v>219</v>
      </c>
      <c r="B217" s="6"/>
      <c r="C217" s="32">
        <v>44072.476000000002</v>
      </c>
      <c r="D217" s="32"/>
      <c r="E217">
        <f t="shared" si="30"/>
        <v>1947.002927610562</v>
      </c>
      <c r="F217">
        <f t="shared" si="31"/>
        <v>1947</v>
      </c>
      <c r="G217">
        <f t="shared" si="32"/>
        <v>3.2390000051236711E-3</v>
      </c>
      <c r="L217">
        <f t="shared" si="29"/>
        <v>3.2390000051236711E-3</v>
      </c>
      <c r="P217" s="11">
        <f t="shared" si="33"/>
        <v>-1.4873139818138287E-5</v>
      </c>
      <c r="Q217" s="2">
        <f t="shared" si="34"/>
        <v>29053.976000000002</v>
      </c>
      <c r="AJ217" t="s">
        <v>193</v>
      </c>
      <c r="AK217">
        <v>10</v>
      </c>
      <c r="AM217" t="s">
        <v>177</v>
      </c>
      <c r="AO217" t="s">
        <v>164</v>
      </c>
    </row>
    <row r="218" spans="1:41" x14ac:dyDescent="0.2">
      <c r="A218" s="17" t="s">
        <v>219</v>
      </c>
      <c r="B218" s="6"/>
      <c r="C218" s="32">
        <v>44082.430999999997</v>
      </c>
      <c r="D218" s="32"/>
      <c r="E218">
        <f t="shared" si="30"/>
        <v>1956.000878554325</v>
      </c>
      <c r="F218">
        <f t="shared" si="31"/>
        <v>1956</v>
      </c>
      <c r="G218">
        <f t="shared" si="32"/>
        <v>9.7200000163866207E-4</v>
      </c>
      <c r="L218">
        <f t="shared" si="29"/>
        <v>9.7200000163866207E-4</v>
      </c>
      <c r="P218" s="11">
        <f t="shared" si="33"/>
        <v>-1.6366114858322532E-5</v>
      </c>
      <c r="Q218" s="2">
        <f t="shared" si="34"/>
        <v>29063.930999999997</v>
      </c>
      <c r="AJ218" t="s">
        <v>193</v>
      </c>
      <c r="AK218">
        <v>7</v>
      </c>
      <c r="AM218" t="s">
        <v>174</v>
      </c>
      <c r="AO218" t="s">
        <v>164</v>
      </c>
    </row>
    <row r="219" spans="1:41" x14ac:dyDescent="0.2">
      <c r="A219" s="17" t="s">
        <v>219</v>
      </c>
      <c r="B219" s="6"/>
      <c r="C219" s="32">
        <v>44082.434999999998</v>
      </c>
      <c r="D219" s="32"/>
      <c r="E219">
        <f t="shared" si="30"/>
        <v>1956.0044940042278</v>
      </c>
      <c r="F219">
        <f t="shared" si="31"/>
        <v>1956</v>
      </c>
      <c r="G219">
        <f t="shared" si="32"/>
        <v>4.9720000024535693E-3</v>
      </c>
      <c r="L219">
        <f t="shared" si="29"/>
        <v>4.9720000024535693E-3</v>
      </c>
      <c r="P219" s="11">
        <f t="shared" si="33"/>
        <v>-1.6366114858322532E-5</v>
      </c>
      <c r="Q219" s="2">
        <f t="shared" si="34"/>
        <v>29063.934999999998</v>
      </c>
      <c r="AJ219" t="s">
        <v>193</v>
      </c>
      <c r="AK219">
        <v>9</v>
      </c>
      <c r="AM219" t="s">
        <v>177</v>
      </c>
      <c r="AO219" t="s">
        <v>164</v>
      </c>
    </row>
    <row r="220" spans="1:41" x14ac:dyDescent="0.2">
      <c r="A220" s="17" t="s">
        <v>220</v>
      </c>
      <c r="B220" s="6"/>
      <c r="C220" s="32">
        <v>44103.453999999998</v>
      </c>
      <c r="D220" s="32"/>
      <c r="E220">
        <f t="shared" si="30"/>
        <v>1975.0027793771119</v>
      </c>
      <c r="F220">
        <f t="shared" si="31"/>
        <v>1975</v>
      </c>
      <c r="G220">
        <f t="shared" si="32"/>
        <v>3.0750000005355105E-3</v>
      </c>
      <c r="N220">
        <f>+G220</f>
        <v>3.0750000005355105E-3</v>
      </c>
      <c r="P220" s="11">
        <f t="shared" si="33"/>
        <v>-1.9560853983879877E-5</v>
      </c>
      <c r="Q220" s="2">
        <f t="shared" si="34"/>
        <v>29084.953999999998</v>
      </c>
      <c r="AJ220" t="s">
        <v>193</v>
      </c>
      <c r="AO220" t="s">
        <v>197</v>
      </c>
    </row>
    <row r="221" spans="1:41" x14ac:dyDescent="0.2">
      <c r="A221" s="17" t="s">
        <v>220</v>
      </c>
      <c r="B221" s="6"/>
      <c r="C221" s="32">
        <v>44103.461000000003</v>
      </c>
      <c r="D221" s="32"/>
      <c r="E221">
        <f t="shared" si="30"/>
        <v>1975.0091064144451</v>
      </c>
      <c r="F221">
        <f t="shared" si="31"/>
        <v>1975</v>
      </c>
      <c r="G221">
        <f t="shared" si="32"/>
        <v>1.0075000005599577E-2</v>
      </c>
      <c r="N221">
        <f>+G221</f>
        <v>1.0075000005599577E-2</v>
      </c>
      <c r="P221" s="11">
        <f t="shared" si="33"/>
        <v>-1.9560853983879877E-5</v>
      </c>
      <c r="Q221" s="2">
        <f t="shared" si="34"/>
        <v>29084.961000000003</v>
      </c>
      <c r="AJ221" t="s">
        <v>193</v>
      </c>
      <c r="AO221" t="s">
        <v>197</v>
      </c>
    </row>
    <row r="222" spans="1:41" x14ac:dyDescent="0.2">
      <c r="A222" s="17" t="s">
        <v>220</v>
      </c>
      <c r="B222" s="6"/>
      <c r="C222" s="32">
        <v>44103.472000000002</v>
      </c>
      <c r="D222" s="32"/>
      <c r="E222">
        <f t="shared" si="30"/>
        <v>1975.0190489016745</v>
      </c>
      <c r="F222">
        <f t="shared" si="31"/>
        <v>1975</v>
      </c>
      <c r="G222">
        <f t="shared" si="32"/>
        <v>2.1075000004202593E-2</v>
      </c>
      <c r="N222">
        <f>+G222</f>
        <v>2.1075000004202593E-2</v>
      </c>
      <c r="P222" s="11">
        <f t="shared" si="33"/>
        <v>-1.9560853983879877E-5</v>
      </c>
      <c r="Q222" s="2">
        <f t="shared" si="34"/>
        <v>29084.972000000002</v>
      </c>
      <c r="AJ222" t="s">
        <v>193</v>
      </c>
      <c r="AO222" t="s">
        <v>197</v>
      </c>
    </row>
    <row r="223" spans="1:41" x14ac:dyDescent="0.2">
      <c r="A223" s="17" t="s">
        <v>221</v>
      </c>
      <c r="B223" s="6"/>
      <c r="C223" s="32">
        <v>44123.362000000001</v>
      </c>
      <c r="D223" s="32"/>
      <c r="E223">
        <f t="shared" si="30"/>
        <v>1992.9968735396997</v>
      </c>
      <c r="F223">
        <f t="shared" si="31"/>
        <v>1993</v>
      </c>
      <c r="G223">
        <f t="shared" si="32"/>
        <v>-3.4589999995660037E-3</v>
      </c>
      <c r="L223">
        <f t="shared" ref="L223:L228" si="35">+G223</f>
        <v>-3.4589999995660037E-3</v>
      </c>
      <c r="P223" s="11">
        <f t="shared" si="33"/>
        <v>-2.2641158251554766E-5</v>
      </c>
      <c r="Q223" s="2">
        <f t="shared" si="34"/>
        <v>29104.862000000001</v>
      </c>
      <c r="AJ223" t="s">
        <v>193</v>
      </c>
      <c r="AK223">
        <v>10</v>
      </c>
      <c r="AM223" t="s">
        <v>177</v>
      </c>
      <c r="AO223" t="s">
        <v>164</v>
      </c>
    </row>
    <row r="224" spans="1:41" x14ac:dyDescent="0.2">
      <c r="A224" s="17" t="s">
        <v>221</v>
      </c>
      <c r="B224" s="6"/>
      <c r="C224" s="32">
        <v>44133.326000000001</v>
      </c>
      <c r="D224" s="32"/>
      <c r="E224">
        <f t="shared" si="30"/>
        <v>2002.0029592457474</v>
      </c>
      <c r="F224">
        <f t="shared" si="31"/>
        <v>2002</v>
      </c>
      <c r="G224">
        <f t="shared" si="32"/>
        <v>3.2740000024205074E-3</v>
      </c>
      <c r="L224">
        <f t="shared" si="35"/>
        <v>3.2740000024205074E-3</v>
      </c>
      <c r="P224" s="11">
        <f t="shared" si="33"/>
        <v>-2.4200907024294368E-5</v>
      </c>
      <c r="Q224" s="2">
        <f t="shared" si="34"/>
        <v>29114.826000000001</v>
      </c>
      <c r="AJ224" t="s">
        <v>193</v>
      </c>
      <c r="AK224">
        <v>6</v>
      </c>
      <c r="AM224" t="s">
        <v>174</v>
      </c>
      <c r="AO224" t="s">
        <v>164</v>
      </c>
    </row>
    <row r="225" spans="1:41" x14ac:dyDescent="0.2">
      <c r="A225" s="17" t="s">
        <v>221</v>
      </c>
      <c r="B225" s="6"/>
      <c r="C225" s="32">
        <v>44134.419000000002</v>
      </c>
      <c r="D225" s="32"/>
      <c r="E225">
        <f t="shared" si="30"/>
        <v>2002.9908809314877</v>
      </c>
      <c r="F225">
        <f t="shared" si="31"/>
        <v>2003</v>
      </c>
      <c r="G225">
        <f t="shared" si="32"/>
        <v>-1.0088999995787162E-2</v>
      </c>
      <c r="L225">
        <f t="shared" si="35"/>
        <v>-1.0088999995787162E-2</v>
      </c>
      <c r="P225" s="11">
        <f t="shared" si="33"/>
        <v>-2.4375018889532987E-5</v>
      </c>
      <c r="Q225" s="2">
        <f t="shared" si="34"/>
        <v>29115.919000000002</v>
      </c>
      <c r="AJ225" t="s">
        <v>193</v>
      </c>
      <c r="AK225">
        <v>7</v>
      </c>
      <c r="AM225" t="s">
        <v>177</v>
      </c>
      <c r="AO225" t="s">
        <v>164</v>
      </c>
    </row>
    <row r="226" spans="1:41" x14ac:dyDescent="0.2">
      <c r="A226" s="17" t="s">
        <v>221</v>
      </c>
      <c r="B226" s="6"/>
      <c r="C226" s="32">
        <v>44143.277999999998</v>
      </c>
      <c r="D226" s="32"/>
      <c r="E226">
        <f t="shared" si="30"/>
        <v>2010.9981986020866</v>
      </c>
      <c r="F226">
        <f t="shared" si="31"/>
        <v>2011</v>
      </c>
      <c r="G226">
        <f t="shared" si="32"/>
        <v>-1.9929999980377033E-3</v>
      </c>
      <c r="L226">
        <f t="shared" si="35"/>
        <v>-1.9929999980377033E-3</v>
      </c>
      <c r="P226" s="11">
        <f t="shared" si="33"/>
        <v>-2.5773720222968652E-5</v>
      </c>
      <c r="Q226" s="2">
        <f t="shared" si="34"/>
        <v>29124.777999999998</v>
      </c>
      <c r="AJ226" t="s">
        <v>193</v>
      </c>
      <c r="AK226">
        <v>7</v>
      </c>
      <c r="AM226" t="s">
        <v>174</v>
      </c>
      <c r="AO226" t="s">
        <v>164</v>
      </c>
    </row>
    <row r="227" spans="1:41" x14ac:dyDescent="0.2">
      <c r="A227" s="17" t="s">
        <v>221</v>
      </c>
      <c r="B227" s="6"/>
      <c r="C227" s="32">
        <v>44165.404000000002</v>
      </c>
      <c r="D227" s="32"/>
      <c r="E227">
        <f t="shared" si="30"/>
        <v>2030.9970597353708</v>
      </c>
      <c r="F227">
        <f t="shared" si="31"/>
        <v>2031</v>
      </c>
      <c r="G227">
        <f t="shared" si="32"/>
        <v>-3.2529999953112565E-3</v>
      </c>
      <c r="L227">
        <f t="shared" si="35"/>
        <v>-3.2529999953112565E-3</v>
      </c>
      <c r="P227" s="11">
        <f t="shared" si="33"/>
        <v>-2.9315634535097615E-5</v>
      </c>
      <c r="Q227" s="2">
        <f t="shared" si="34"/>
        <v>29146.904000000002</v>
      </c>
      <c r="AJ227" t="s">
        <v>193</v>
      </c>
      <c r="AK227">
        <v>11</v>
      </c>
      <c r="AM227" t="s">
        <v>177</v>
      </c>
      <c r="AO227" t="s">
        <v>164</v>
      </c>
    </row>
    <row r="228" spans="1:41" x14ac:dyDescent="0.2">
      <c r="A228" s="17" t="s">
        <v>222</v>
      </c>
      <c r="B228" s="6"/>
      <c r="C228" s="32">
        <v>44385.584000000003</v>
      </c>
      <c r="D228" s="32"/>
      <c r="E228">
        <f t="shared" si="30"/>
        <v>2230.0094995946215</v>
      </c>
      <c r="F228">
        <f t="shared" si="31"/>
        <v>2230</v>
      </c>
      <c r="G228">
        <f t="shared" si="32"/>
        <v>1.0510000007343479E-2</v>
      </c>
      <c r="L228">
        <f t="shared" si="35"/>
        <v>1.0510000007343479E-2</v>
      </c>
      <c r="P228" s="11">
        <f t="shared" si="33"/>
        <v>-6.8072254451038874E-5</v>
      </c>
      <c r="Q228" s="2">
        <f t="shared" si="34"/>
        <v>29367.084000000003</v>
      </c>
      <c r="AJ228" t="s">
        <v>193</v>
      </c>
      <c r="AK228">
        <v>6</v>
      </c>
      <c r="AM228" t="s">
        <v>162</v>
      </c>
      <c r="AO228" t="s">
        <v>164</v>
      </c>
    </row>
    <row r="229" spans="1:41" x14ac:dyDescent="0.2">
      <c r="A229" s="17" t="s">
        <v>366</v>
      </c>
      <c r="B229" s="6"/>
      <c r="C229" s="32">
        <v>44407.703999999998</v>
      </c>
      <c r="D229" s="32"/>
      <c r="E229">
        <f t="shared" si="30"/>
        <v>2250.0029375530453</v>
      </c>
      <c r="F229">
        <f t="shared" si="31"/>
        <v>2250</v>
      </c>
      <c r="G229">
        <f t="shared" si="32"/>
        <v>3.2500000015716068E-3</v>
      </c>
      <c r="K229">
        <f>+G229</f>
        <v>3.2500000015716068E-3</v>
      </c>
      <c r="P229" s="11">
        <f t="shared" si="33"/>
        <v>-7.2320615498898063E-5</v>
      </c>
      <c r="Q229" s="2">
        <f t="shared" si="34"/>
        <v>29389.203999999998</v>
      </c>
    </row>
    <row r="230" spans="1:41" x14ac:dyDescent="0.2">
      <c r="A230" s="17" t="s">
        <v>223</v>
      </c>
      <c r="B230" s="6"/>
      <c r="C230" s="32">
        <v>44425.406000000003</v>
      </c>
      <c r="D230" s="32"/>
      <c r="E230">
        <f t="shared" si="30"/>
        <v>2266.0031110946447</v>
      </c>
      <c r="F230">
        <f t="shared" si="31"/>
        <v>2266</v>
      </c>
      <c r="G230">
        <f t="shared" si="32"/>
        <v>3.4420000010868534E-3</v>
      </c>
      <c r="L230">
        <f t="shared" ref="L230:L239" si="36">+G230</f>
        <v>3.4420000010868534E-3</v>
      </c>
      <c r="P230" s="11">
        <f t="shared" si="33"/>
        <v>-7.5765755629397802E-5</v>
      </c>
      <c r="Q230" s="2">
        <f t="shared" si="34"/>
        <v>29406.906000000003</v>
      </c>
      <c r="AJ230" t="s">
        <v>193</v>
      </c>
      <c r="AK230">
        <v>7</v>
      </c>
      <c r="AM230" t="s">
        <v>162</v>
      </c>
      <c r="AO230" t="s">
        <v>164</v>
      </c>
    </row>
    <row r="231" spans="1:41" x14ac:dyDescent="0.2">
      <c r="A231" s="17" t="s">
        <v>223</v>
      </c>
      <c r="B231" s="6"/>
      <c r="C231" s="32">
        <v>44437.563999999998</v>
      </c>
      <c r="D231" s="32"/>
      <c r="E231">
        <f t="shared" si="30"/>
        <v>2276.992271071972</v>
      </c>
      <c r="F231">
        <f t="shared" si="31"/>
        <v>2277</v>
      </c>
      <c r="G231">
        <f t="shared" si="32"/>
        <v>-8.550999998988118E-3</v>
      </c>
      <c r="L231">
        <f t="shared" si="36"/>
        <v>-8.550999998988118E-3</v>
      </c>
      <c r="P231" s="11">
        <f t="shared" si="33"/>
        <v>-7.8158240916663402E-5</v>
      </c>
      <c r="Q231" s="2">
        <f t="shared" si="34"/>
        <v>29419.063999999998</v>
      </c>
      <c r="AJ231" t="s">
        <v>193</v>
      </c>
      <c r="AK231">
        <v>11</v>
      </c>
      <c r="AM231" t="s">
        <v>162</v>
      </c>
      <c r="AO231" t="s">
        <v>164</v>
      </c>
    </row>
    <row r="232" spans="1:41" x14ac:dyDescent="0.2">
      <c r="A232" s="17" t="s">
        <v>223</v>
      </c>
      <c r="B232" s="6"/>
      <c r="C232" s="32">
        <v>44466.339</v>
      </c>
      <c r="D232" s="32"/>
      <c r="E232">
        <f t="shared" si="30"/>
        <v>2303.0009138049645</v>
      </c>
      <c r="F232">
        <f t="shared" si="31"/>
        <v>2303</v>
      </c>
      <c r="G232">
        <f t="shared" si="32"/>
        <v>1.0110000002896413E-3</v>
      </c>
      <c r="L232">
        <f t="shared" si="36"/>
        <v>1.0110000002896413E-3</v>
      </c>
      <c r="P232" s="11">
        <f t="shared" si="33"/>
        <v>-8.3890786250672409E-5</v>
      </c>
      <c r="Q232" s="2">
        <f t="shared" si="34"/>
        <v>29447.839</v>
      </c>
      <c r="AJ232" t="s">
        <v>193</v>
      </c>
      <c r="AK232">
        <v>8</v>
      </c>
      <c r="AM232" t="s">
        <v>174</v>
      </c>
      <c r="AO232" t="s">
        <v>164</v>
      </c>
    </row>
    <row r="233" spans="1:41" x14ac:dyDescent="0.2">
      <c r="A233" s="17" t="s">
        <v>223</v>
      </c>
      <c r="B233" s="6"/>
      <c r="C233" s="32">
        <v>44477.400999999998</v>
      </c>
      <c r="D233" s="32"/>
      <c r="E233">
        <f t="shared" si="30"/>
        <v>2312.9994405091275</v>
      </c>
      <c r="F233">
        <f t="shared" si="31"/>
        <v>2313</v>
      </c>
      <c r="G233">
        <f t="shared" si="32"/>
        <v>-6.1899999855086207E-4</v>
      </c>
      <c r="L233">
        <f t="shared" si="36"/>
        <v>-6.1899999855086207E-4</v>
      </c>
      <c r="P233" s="11">
        <f t="shared" si="33"/>
        <v>-8.612464343677015E-5</v>
      </c>
      <c r="Q233" s="2">
        <f t="shared" si="34"/>
        <v>29458.900999999998</v>
      </c>
      <c r="AJ233" t="s">
        <v>193</v>
      </c>
      <c r="AK233">
        <v>6</v>
      </c>
      <c r="AM233" t="s">
        <v>162</v>
      </c>
      <c r="AO233" t="s">
        <v>164</v>
      </c>
    </row>
    <row r="234" spans="1:41" x14ac:dyDescent="0.2">
      <c r="A234" s="17" t="s">
        <v>223</v>
      </c>
      <c r="B234" s="6"/>
      <c r="C234" s="32">
        <v>44477.402000000002</v>
      </c>
      <c r="D234" s="32"/>
      <c r="E234">
        <f t="shared" si="30"/>
        <v>2313.0003443716064</v>
      </c>
      <c r="F234">
        <f t="shared" si="31"/>
        <v>2313</v>
      </c>
      <c r="G234">
        <f t="shared" si="32"/>
        <v>3.8100000529084355E-4</v>
      </c>
      <c r="L234">
        <f t="shared" si="36"/>
        <v>3.8100000529084355E-4</v>
      </c>
      <c r="P234" s="11">
        <f t="shared" si="33"/>
        <v>-8.612464343677015E-5</v>
      </c>
      <c r="Q234" s="2">
        <f t="shared" si="34"/>
        <v>29458.902000000002</v>
      </c>
      <c r="AJ234" t="s">
        <v>193</v>
      </c>
      <c r="AK234">
        <v>11</v>
      </c>
      <c r="AM234" t="s">
        <v>177</v>
      </c>
      <c r="AO234" t="s">
        <v>164</v>
      </c>
    </row>
    <row r="235" spans="1:41" x14ac:dyDescent="0.2">
      <c r="A235" s="17" t="s">
        <v>224</v>
      </c>
      <c r="B235" s="6"/>
      <c r="C235" s="32">
        <v>44487.351999999999</v>
      </c>
      <c r="D235" s="32"/>
      <c r="E235">
        <f t="shared" si="30"/>
        <v>2321.9937760029943</v>
      </c>
      <c r="F235">
        <f t="shared" si="31"/>
        <v>2322</v>
      </c>
      <c r="G235">
        <f t="shared" si="32"/>
        <v>-6.8860000028507784E-3</v>
      </c>
      <c r="L235">
        <f t="shared" si="36"/>
        <v>-6.8860000028507784E-3</v>
      </c>
      <c r="P235" s="11">
        <f t="shared" si="33"/>
        <v>-8.814890513163373E-5</v>
      </c>
      <c r="Q235" s="2">
        <f t="shared" si="34"/>
        <v>29468.851999999999</v>
      </c>
      <c r="AJ235" t="s">
        <v>193</v>
      </c>
      <c r="AK235">
        <v>7</v>
      </c>
      <c r="AM235" t="s">
        <v>174</v>
      </c>
      <c r="AO235" t="s">
        <v>164</v>
      </c>
    </row>
    <row r="236" spans="1:41" x14ac:dyDescent="0.2">
      <c r="A236" s="17" t="s">
        <v>224</v>
      </c>
      <c r="B236" s="6"/>
      <c r="C236" s="32">
        <v>44497.313999999998</v>
      </c>
      <c r="D236" s="32"/>
      <c r="E236">
        <f t="shared" si="30"/>
        <v>2330.9980539840903</v>
      </c>
      <c r="F236">
        <f t="shared" si="31"/>
        <v>2331</v>
      </c>
      <c r="G236">
        <f t="shared" si="32"/>
        <v>-2.153000001271721E-3</v>
      </c>
      <c r="L236">
        <f t="shared" si="36"/>
        <v>-2.153000001271721E-3</v>
      </c>
      <c r="P236" s="11">
        <f t="shared" si="33"/>
        <v>-9.0186231252432046E-5</v>
      </c>
      <c r="Q236" s="2">
        <f t="shared" si="34"/>
        <v>29478.813999999998</v>
      </c>
      <c r="AJ236" t="s">
        <v>193</v>
      </c>
      <c r="AK236">
        <v>7</v>
      </c>
      <c r="AM236" t="s">
        <v>174</v>
      </c>
      <c r="AO236" t="s">
        <v>164</v>
      </c>
    </row>
    <row r="237" spans="1:41" x14ac:dyDescent="0.2">
      <c r="A237" s="17" t="s">
        <v>224</v>
      </c>
      <c r="B237" s="6"/>
      <c r="C237" s="32">
        <v>44507.277999999998</v>
      </c>
      <c r="D237" s="32"/>
      <c r="E237">
        <f t="shared" si="30"/>
        <v>2340.0041396901379</v>
      </c>
      <c r="F237">
        <f t="shared" si="31"/>
        <v>2340</v>
      </c>
      <c r="G237">
        <f t="shared" si="32"/>
        <v>4.5800000007147901E-3</v>
      </c>
      <c r="L237">
        <f t="shared" si="36"/>
        <v>4.5800000007147901E-3</v>
      </c>
      <c r="P237" s="11">
        <f t="shared" si="33"/>
        <v>-9.2236621799165043E-5</v>
      </c>
      <c r="Q237" s="2">
        <f t="shared" si="34"/>
        <v>29488.777999999998</v>
      </c>
      <c r="AJ237" t="s">
        <v>193</v>
      </c>
      <c r="AK237">
        <v>7</v>
      </c>
      <c r="AM237" t="s">
        <v>177</v>
      </c>
      <c r="AO237" t="s">
        <v>164</v>
      </c>
    </row>
    <row r="238" spans="1:41" x14ac:dyDescent="0.2">
      <c r="A238" s="17" t="s">
        <v>225</v>
      </c>
      <c r="B238" s="6"/>
      <c r="C238" s="32">
        <v>44539.353000000003</v>
      </c>
      <c r="D238" s="32"/>
      <c r="E238">
        <f t="shared" si="30"/>
        <v>2368.9955285923379</v>
      </c>
      <c r="F238">
        <f t="shared" si="31"/>
        <v>2369</v>
      </c>
      <c r="G238">
        <f t="shared" si="32"/>
        <v>-4.9469999939901754E-3</v>
      </c>
      <c r="L238">
        <f t="shared" si="36"/>
        <v>-4.9469999939901754E-3</v>
      </c>
      <c r="P238" s="11">
        <f t="shared" si="33"/>
        <v>-9.8932306137280545E-5</v>
      </c>
      <c r="Q238" s="2">
        <f t="shared" si="34"/>
        <v>29520.853000000003</v>
      </c>
      <c r="AJ238" t="s">
        <v>193</v>
      </c>
      <c r="AK238">
        <v>9</v>
      </c>
      <c r="AM238" t="s">
        <v>168</v>
      </c>
      <c r="AO238" t="s">
        <v>164</v>
      </c>
    </row>
    <row r="239" spans="1:41" x14ac:dyDescent="0.2">
      <c r="A239" s="17" t="s">
        <v>225</v>
      </c>
      <c r="B239" s="6"/>
      <c r="C239" s="32">
        <v>44569.226999999999</v>
      </c>
      <c r="D239" s="32"/>
      <c r="E239">
        <f t="shared" si="30"/>
        <v>2395.9975161859179</v>
      </c>
      <c r="F239">
        <f t="shared" si="31"/>
        <v>2396</v>
      </c>
      <c r="G239">
        <f t="shared" si="32"/>
        <v>-2.7479999989736825E-3</v>
      </c>
      <c r="L239">
        <f t="shared" si="36"/>
        <v>-2.7479999989736825E-3</v>
      </c>
      <c r="P239" s="11">
        <f t="shared" si="33"/>
        <v>-1.0528815378379043E-4</v>
      </c>
      <c r="Q239" s="2">
        <f t="shared" si="34"/>
        <v>29550.726999999999</v>
      </c>
      <c r="AJ239" t="s">
        <v>193</v>
      </c>
      <c r="AK239">
        <v>10</v>
      </c>
      <c r="AM239" t="s">
        <v>174</v>
      </c>
      <c r="AO239" t="s">
        <v>164</v>
      </c>
    </row>
    <row r="240" spans="1:41" x14ac:dyDescent="0.2">
      <c r="A240" s="17" t="s">
        <v>366</v>
      </c>
      <c r="B240" s="6"/>
      <c r="C240" s="32">
        <v>44762.841</v>
      </c>
      <c r="D240" s="32"/>
      <c r="E240">
        <f t="shared" si="30"/>
        <v>2570.9979455205953</v>
      </c>
      <c r="F240">
        <f t="shared" si="31"/>
        <v>2571</v>
      </c>
      <c r="G240">
        <f t="shared" si="32"/>
        <v>-2.272999998240266E-3</v>
      </c>
      <c r="K240">
        <f>+G240</f>
        <v>-2.272999998240266E-3</v>
      </c>
      <c r="P240" s="11">
        <f t="shared" si="33"/>
        <v>-1.4933424937408897E-4</v>
      </c>
      <c r="Q240" s="2">
        <f t="shared" si="34"/>
        <v>29744.341</v>
      </c>
    </row>
    <row r="241" spans="1:41" x14ac:dyDescent="0.2">
      <c r="A241" s="17" t="s">
        <v>226</v>
      </c>
      <c r="B241" s="6"/>
      <c r="C241" s="32">
        <v>44779.438000000002</v>
      </c>
      <c r="D241" s="32"/>
      <c r="E241">
        <f t="shared" si="30"/>
        <v>2585.9993510267459</v>
      </c>
      <c r="F241">
        <f t="shared" si="31"/>
        <v>2586</v>
      </c>
      <c r="G241">
        <f t="shared" si="32"/>
        <v>-7.1799999568611383E-4</v>
      </c>
      <c r="L241">
        <f>+G241</f>
        <v>-7.1799999568611383E-4</v>
      </c>
      <c r="P241" s="11">
        <f t="shared" si="33"/>
        <v>-1.533394661190405E-4</v>
      </c>
      <c r="Q241" s="2">
        <f t="shared" si="34"/>
        <v>29760.938000000002</v>
      </c>
      <c r="AJ241" t="s">
        <v>193</v>
      </c>
      <c r="AK241">
        <v>6</v>
      </c>
      <c r="AM241" t="s">
        <v>162</v>
      </c>
      <c r="AO241" t="s">
        <v>164</v>
      </c>
    </row>
    <row r="242" spans="1:41" x14ac:dyDescent="0.2">
      <c r="A242" s="17" t="s">
        <v>366</v>
      </c>
      <c r="B242" s="6"/>
      <c r="C242" s="32">
        <v>44782.762999999999</v>
      </c>
      <c r="D242" s="32"/>
      <c r="E242">
        <f t="shared" si="30"/>
        <v>2589.0046937578363</v>
      </c>
      <c r="F242">
        <f t="shared" si="31"/>
        <v>2589</v>
      </c>
      <c r="G242">
        <f t="shared" si="32"/>
        <v>5.1929999972344376E-3</v>
      </c>
      <c r="K242">
        <f>+G242</f>
        <v>5.1929999972344376E-3</v>
      </c>
      <c r="P242" s="11">
        <f t="shared" si="33"/>
        <v>-1.5414486427667567E-4</v>
      </c>
      <c r="Q242" s="2">
        <f t="shared" si="34"/>
        <v>29764.262999999999</v>
      </c>
    </row>
    <row r="243" spans="1:41" x14ac:dyDescent="0.2">
      <c r="A243" s="17" t="s">
        <v>366</v>
      </c>
      <c r="B243" s="6"/>
      <c r="C243" s="32">
        <v>44783.866999999998</v>
      </c>
      <c r="D243" s="32"/>
      <c r="E243">
        <f t="shared" si="30"/>
        <v>2590.0025579308058</v>
      </c>
      <c r="F243">
        <f t="shared" si="31"/>
        <v>2590</v>
      </c>
      <c r="G243">
        <f t="shared" si="32"/>
        <v>2.829999997629784E-3</v>
      </c>
      <c r="K243">
        <f>+G243</f>
        <v>2.829999997629784E-3</v>
      </c>
      <c r="P243" s="11">
        <f t="shared" si="33"/>
        <v>-1.5441365290763892E-4</v>
      </c>
      <c r="Q243" s="2">
        <f t="shared" si="34"/>
        <v>29765.366999999998</v>
      </c>
    </row>
    <row r="244" spans="1:41" x14ac:dyDescent="0.2">
      <c r="A244" s="17" t="s">
        <v>366</v>
      </c>
      <c r="B244" s="6"/>
      <c r="C244" s="32">
        <v>44792.724000000002</v>
      </c>
      <c r="D244" s="32"/>
      <c r="E244">
        <f t="shared" si="30"/>
        <v>2598.0080678764598</v>
      </c>
      <c r="F244">
        <f t="shared" si="31"/>
        <v>2598</v>
      </c>
      <c r="G244">
        <f t="shared" si="32"/>
        <v>8.926000002247747E-3</v>
      </c>
      <c r="K244">
        <f>+G244</f>
        <v>8.926000002247747E-3</v>
      </c>
      <c r="P244" s="11">
        <f t="shared" si="33"/>
        <v>-1.5656976836687112E-4</v>
      </c>
      <c r="Q244" s="2">
        <f t="shared" si="34"/>
        <v>29774.224000000002</v>
      </c>
    </row>
    <row r="245" spans="1:41" x14ac:dyDescent="0.2">
      <c r="A245" s="17" t="s">
        <v>227</v>
      </c>
      <c r="B245" s="6"/>
      <c r="C245" s="32">
        <v>44841.396000000001</v>
      </c>
      <c r="D245" s="32"/>
      <c r="E245">
        <f t="shared" si="30"/>
        <v>2642.000862284804</v>
      </c>
      <c r="F245">
        <f t="shared" si="31"/>
        <v>2642</v>
      </c>
      <c r="G245">
        <f t="shared" si="32"/>
        <v>9.5400000282097608E-4</v>
      </c>
      <c r="L245">
        <f>+G245</f>
        <v>9.5400000282097608E-4</v>
      </c>
      <c r="P245" s="11">
        <f t="shared" si="33"/>
        <v>-1.686129182478256E-4</v>
      </c>
      <c r="Q245" s="2">
        <f t="shared" si="34"/>
        <v>29822.896000000001</v>
      </c>
      <c r="AJ245" t="s">
        <v>193</v>
      </c>
      <c r="AK245">
        <v>8</v>
      </c>
      <c r="AM245" t="s">
        <v>177</v>
      </c>
      <c r="AO245" t="s">
        <v>164</v>
      </c>
    </row>
    <row r="246" spans="1:41" x14ac:dyDescent="0.2">
      <c r="A246" s="17" t="s">
        <v>366</v>
      </c>
      <c r="B246" s="6"/>
      <c r="C246" s="32">
        <v>44845.817999999999</v>
      </c>
      <c r="D246" s="32"/>
      <c r="E246">
        <f t="shared" si="30"/>
        <v>2645.9977421515373</v>
      </c>
      <c r="F246">
        <f t="shared" si="31"/>
        <v>2646</v>
      </c>
      <c r="G246">
        <f t="shared" si="32"/>
        <v>-2.4980000016512349E-3</v>
      </c>
      <c r="K246">
        <f>+G246</f>
        <v>-2.4980000016512349E-3</v>
      </c>
      <c r="P246" s="11">
        <f t="shared" si="33"/>
        <v>-1.6972323381925588E-4</v>
      </c>
      <c r="Q246" s="2">
        <f t="shared" si="34"/>
        <v>29827.317999999999</v>
      </c>
    </row>
    <row r="247" spans="1:41" x14ac:dyDescent="0.2">
      <c r="A247" s="17" t="s">
        <v>366</v>
      </c>
      <c r="B247" s="6"/>
      <c r="C247" s="32">
        <v>44854.663999999997</v>
      </c>
      <c r="D247" s="32"/>
      <c r="E247">
        <f t="shared" si="30"/>
        <v>2653.9933096099553</v>
      </c>
      <c r="F247">
        <f t="shared" si="31"/>
        <v>2654</v>
      </c>
      <c r="G247">
        <f t="shared" si="32"/>
        <v>-7.4020000029122457E-3</v>
      </c>
      <c r="K247">
        <f>+G247</f>
        <v>-7.4020000029122457E-3</v>
      </c>
      <c r="P247" s="11">
        <f t="shared" si="33"/>
        <v>-1.7195160684415191E-4</v>
      </c>
      <c r="Q247" s="2">
        <f t="shared" si="34"/>
        <v>29836.163999999997</v>
      </c>
    </row>
    <row r="248" spans="1:41" x14ac:dyDescent="0.2">
      <c r="A248" s="17" t="s">
        <v>366</v>
      </c>
      <c r="B248" s="6"/>
      <c r="C248" s="32">
        <v>44875.692000000003</v>
      </c>
      <c r="D248" s="32"/>
      <c r="E248">
        <f t="shared" si="30"/>
        <v>2672.9997297451241</v>
      </c>
      <c r="F248">
        <f t="shared" si="31"/>
        <v>2673</v>
      </c>
      <c r="G248">
        <f t="shared" si="32"/>
        <v>-2.9899999208282679E-4</v>
      </c>
      <c r="K248">
        <f>+G248</f>
        <v>-2.9899999208282679E-4</v>
      </c>
      <c r="P248" s="11">
        <f t="shared" si="33"/>
        <v>-1.7728536346040647E-4</v>
      </c>
      <c r="Q248" s="2">
        <f t="shared" si="34"/>
        <v>29857.192000000003</v>
      </c>
    </row>
    <row r="249" spans="1:41" x14ac:dyDescent="0.2">
      <c r="A249" s="17" t="s">
        <v>228</v>
      </c>
      <c r="B249" s="6"/>
      <c r="C249" s="32">
        <v>44913.305</v>
      </c>
      <c r="D249" s="32"/>
      <c r="E249">
        <f t="shared" si="30"/>
        <v>2706.9967090367286</v>
      </c>
      <c r="F249">
        <f t="shared" si="31"/>
        <v>2707</v>
      </c>
      <c r="G249">
        <f t="shared" si="32"/>
        <v>-3.6409999956958927E-3</v>
      </c>
      <c r="L249">
        <f>+G249</f>
        <v>-3.6409999956958927E-3</v>
      </c>
      <c r="P249" s="11">
        <f t="shared" si="33"/>
        <v>-1.8697530214055078E-4</v>
      </c>
      <c r="Q249" s="2">
        <f t="shared" si="34"/>
        <v>29894.805</v>
      </c>
      <c r="AJ249" t="s">
        <v>193</v>
      </c>
      <c r="AK249">
        <v>11</v>
      </c>
      <c r="AM249" t="s">
        <v>177</v>
      </c>
      <c r="AO249" t="s">
        <v>164</v>
      </c>
    </row>
    <row r="250" spans="1:41" x14ac:dyDescent="0.2">
      <c r="A250" s="17" t="s">
        <v>229</v>
      </c>
      <c r="B250" s="6"/>
      <c r="C250" s="32">
        <v>45092.540999999997</v>
      </c>
      <c r="D250" s="32"/>
      <c r="E250">
        <f t="shared" si="30"/>
        <v>2869.0014036984239</v>
      </c>
      <c r="F250">
        <f t="shared" si="31"/>
        <v>2869</v>
      </c>
      <c r="G250">
        <f t="shared" si="32"/>
        <v>1.5530000018770806E-3</v>
      </c>
      <c r="L250">
        <f>+G250</f>
        <v>1.5530000018770806E-3</v>
      </c>
      <c r="P250" s="11">
        <f t="shared" si="33"/>
        <v>-2.3570563745268179E-4</v>
      </c>
      <c r="Q250" s="2">
        <f t="shared" si="34"/>
        <v>30074.040999999997</v>
      </c>
      <c r="AJ250" t="s">
        <v>193</v>
      </c>
      <c r="AK250">
        <v>6</v>
      </c>
      <c r="AM250" t="s">
        <v>162</v>
      </c>
      <c r="AO250" t="s">
        <v>164</v>
      </c>
    </row>
    <row r="251" spans="1:41" x14ac:dyDescent="0.2">
      <c r="A251" s="17" t="s">
        <v>229</v>
      </c>
      <c r="B251" s="6"/>
      <c r="C251" s="32">
        <v>45112.451000000001</v>
      </c>
      <c r="D251" s="32"/>
      <c r="E251">
        <f t="shared" si="30"/>
        <v>2886.9973055859632</v>
      </c>
      <c r="F251">
        <f t="shared" si="31"/>
        <v>2887</v>
      </c>
      <c r="G251">
        <f t="shared" si="32"/>
        <v>-2.9809999978169799E-3</v>
      </c>
      <c r="L251">
        <f>+G251</f>
        <v>-2.9809999978169799E-3</v>
      </c>
      <c r="P251" s="11">
        <f t="shared" si="33"/>
        <v>-2.4138140767272445E-4</v>
      </c>
      <c r="Q251" s="2">
        <f t="shared" si="34"/>
        <v>30093.951000000001</v>
      </c>
      <c r="AJ251" t="s">
        <v>193</v>
      </c>
      <c r="AK251">
        <v>8</v>
      </c>
      <c r="AM251" t="s">
        <v>230</v>
      </c>
      <c r="AO251" t="s">
        <v>164</v>
      </c>
    </row>
    <row r="252" spans="1:41" x14ac:dyDescent="0.2">
      <c r="A252" s="17" t="s">
        <v>232</v>
      </c>
      <c r="B252" s="6"/>
      <c r="C252" s="32">
        <v>45112.455999999998</v>
      </c>
      <c r="D252" s="32"/>
      <c r="E252">
        <f t="shared" si="30"/>
        <v>2887.0018248983383</v>
      </c>
      <c r="F252">
        <f t="shared" si="31"/>
        <v>2887</v>
      </c>
      <c r="G252">
        <f t="shared" si="32"/>
        <v>2.0189999995636754E-3</v>
      </c>
      <c r="L252">
        <f>+G252</f>
        <v>2.0189999995636754E-3</v>
      </c>
      <c r="P252" s="11">
        <f t="shared" si="33"/>
        <v>-2.4138140767272445E-4</v>
      </c>
      <c r="Q252" s="2">
        <f t="shared" si="34"/>
        <v>30093.955999999998</v>
      </c>
      <c r="AJ252" t="s">
        <v>193</v>
      </c>
      <c r="AK252">
        <v>12</v>
      </c>
      <c r="AM252" t="s">
        <v>231</v>
      </c>
      <c r="AO252" t="s">
        <v>164</v>
      </c>
    </row>
    <row r="253" spans="1:41" x14ac:dyDescent="0.2">
      <c r="A253" s="17" t="s">
        <v>232</v>
      </c>
      <c r="B253" s="6"/>
      <c r="C253" s="32">
        <v>45163.345999999998</v>
      </c>
      <c r="D253" s="32"/>
      <c r="E253">
        <f t="shared" si="30"/>
        <v>2932.9993862773786</v>
      </c>
      <c r="F253">
        <f t="shared" si="31"/>
        <v>2933</v>
      </c>
      <c r="G253">
        <f t="shared" si="32"/>
        <v>-6.7899999703513458E-4</v>
      </c>
      <c r="L253">
        <f>+G253</f>
        <v>-6.7899999703513458E-4</v>
      </c>
      <c r="P253" s="11">
        <f t="shared" si="33"/>
        <v>-2.5612357150636347E-4</v>
      </c>
      <c r="Q253" s="2">
        <f t="shared" si="34"/>
        <v>30144.845999999998</v>
      </c>
      <c r="AJ253" t="s">
        <v>193</v>
      </c>
      <c r="AK253">
        <v>10</v>
      </c>
      <c r="AM253" t="s">
        <v>230</v>
      </c>
      <c r="AO253" t="s">
        <v>164</v>
      </c>
    </row>
    <row r="254" spans="1:41" x14ac:dyDescent="0.2">
      <c r="A254" s="17" t="s">
        <v>233</v>
      </c>
      <c r="B254" s="6"/>
      <c r="C254" s="32">
        <v>45164.455999999998</v>
      </c>
      <c r="D254" s="32"/>
      <c r="E254">
        <f t="shared" si="30"/>
        <v>2934.0026736252025</v>
      </c>
      <c r="F254">
        <f t="shared" si="31"/>
        <v>2934</v>
      </c>
      <c r="G254">
        <f t="shared" si="32"/>
        <v>2.9579999973066151E-3</v>
      </c>
      <c r="N254">
        <f>+G254</f>
        <v>2.9579999973066151E-3</v>
      </c>
      <c r="P254" s="11">
        <f t="shared" si="33"/>
        <v>-2.56447843625247E-4</v>
      </c>
      <c r="Q254" s="2">
        <f t="shared" si="34"/>
        <v>30145.955999999998</v>
      </c>
      <c r="AJ254" t="s">
        <v>193</v>
      </c>
      <c r="AO254" t="s">
        <v>197</v>
      </c>
    </row>
    <row r="255" spans="1:41" x14ac:dyDescent="0.2">
      <c r="A255" s="17" t="s">
        <v>232</v>
      </c>
      <c r="B255" s="6"/>
      <c r="C255" s="32">
        <v>45165.550999999999</v>
      </c>
      <c r="D255" s="32"/>
      <c r="E255">
        <f t="shared" si="30"/>
        <v>2934.9924030358943</v>
      </c>
      <c r="F255">
        <f t="shared" si="31"/>
        <v>2935</v>
      </c>
      <c r="G255">
        <f t="shared" si="32"/>
        <v>-8.405000000493601E-3</v>
      </c>
      <c r="L255">
        <f>+G255</f>
        <v>-8.405000000493601E-3</v>
      </c>
      <c r="P255" s="11">
        <f t="shared" si="33"/>
        <v>-2.5677227703333963E-4</v>
      </c>
      <c r="Q255" s="2">
        <f t="shared" si="34"/>
        <v>30147.050999999999</v>
      </c>
      <c r="AJ255" t="s">
        <v>193</v>
      </c>
      <c r="AK255">
        <v>9</v>
      </c>
      <c r="AM255" t="s">
        <v>174</v>
      </c>
      <c r="AO255" t="s">
        <v>164</v>
      </c>
    </row>
    <row r="256" spans="1:41" x14ac:dyDescent="0.2">
      <c r="A256" s="17" t="s">
        <v>366</v>
      </c>
      <c r="B256" s="6"/>
      <c r="C256" s="32">
        <v>45198.752999999997</v>
      </c>
      <c r="D256" s="32"/>
      <c r="E256">
        <f t="shared" si="30"/>
        <v>2965.0024449479952</v>
      </c>
      <c r="F256">
        <f t="shared" si="31"/>
        <v>2965</v>
      </c>
      <c r="G256">
        <f t="shared" si="32"/>
        <v>2.7049999989685602E-3</v>
      </c>
      <c r="K256">
        <f>+G256</f>
        <v>2.7049999989685602E-3</v>
      </c>
      <c r="P256" s="11">
        <f t="shared" si="33"/>
        <v>-2.6658027875833704E-4</v>
      </c>
      <c r="Q256" s="2">
        <f t="shared" si="34"/>
        <v>30180.252999999997</v>
      </c>
    </row>
    <row r="257" spans="1:41" x14ac:dyDescent="0.2">
      <c r="A257" s="17" t="s">
        <v>234</v>
      </c>
      <c r="B257" s="6"/>
      <c r="C257" s="32">
        <v>45216.45</v>
      </c>
      <c r="D257" s="32"/>
      <c r="E257">
        <f t="shared" si="30"/>
        <v>2980.9980991772131</v>
      </c>
      <c r="F257">
        <f t="shared" si="31"/>
        <v>2981</v>
      </c>
      <c r="G257">
        <f t="shared" si="32"/>
        <v>-2.1029999988968484E-3</v>
      </c>
      <c r="L257">
        <f>+G257</f>
        <v>-2.1029999988968484E-3</v>
      </c>
      <c r="P257" s="11">
        <f t="shared" si="33"/>
        <v>-2.7187056744060705E-4</v>
      </c>
      <c r="Q257" s="2">
        <f t="shared" si="34"/>
        <v>30197.949999999997</v>
      </c>
      <c r="AJ257" t="s">
        <v>193</v>
      </c>
      <c r="AK257">
        <v>7</v>
      </c>
      <c r="AM257" t="s">
        <v>177</v>
      </c>
      <c r="AO257" t="s">
        <v>164</v>
      </c>
    </row>
    <row r="258" spans="1:41" x14ac:dyDescent="0.2">
      <c r="A258" s="17" t="s">
        <v>234</v>
      </c>
      <c r="B258" s="6"/>
      <c r="C258" s="32">
        <v>45225.300999999999</v>
      </c>
      <c r="D258" s="32"/>
      <c r="E258">
        <f t="shared" si="30"/>
        <v>2988.9981859480126</v>
      </c>
      <c r="F258">
        <f t="shared" si="31"/>
        <v>2989</v>
      </c>
      <c r="G258">
        <f t="shared" si="32"/>
        <v>-2.0069999955012463E-3</v>
      </c>
      <c r="L258">
        <f>+G258</f>
        <v>-2.0069999955012463E-3</v>
      </c>
      <c r="P258" s="11">
        <f t="shared" si="33"/>
        <v>-2.7453119554581278E-4</v>
      </c>
      <c r="Q258" s="2">
        <f t="shared" si="34"/>
        <v>30206.800999999999</v>
      </c>
      <c r="AJ258" t="s">
        <v>193</v>
      </c>
      <c r="AK258">
        <v>7</v>
      </c>
      <c r="AM258" t="s">
        <v>174</v>
      </c>
      <c r="AO258" t="s">
        <v>164</v>
      </c>
    </row>
    <row r="259" spans="1:41" x14ac:dyDescent="0.2">
      <c r="A259" s="17" t="s">
        <v>235</v>
      </c>
      <c r="B259" s="6"/>
      <c r="C259" s="32">
        <v>45539.512999999999</v>
      </c>
      <c r="D259" s="32"/>
      <c r="E259">
        <f t="shared" si="30"/>
        <v>3273.0026221050421</v>
      </c>
      <c r="F259">
        <f t="shared" si="31"/>
        <v>3273</v>
      </c>
      <c r="G259">
        <f t="shared" si="32"/>
        <v>2.9009999998379499E-3</v>
      </c>
      <c r="N259">
        <f>+G259</f>
        <v>2.9009999998379499E-3</v>
      </c>
      <c r="P259" s="11">
        <f t="shared" si="33"/>
        <v>-3.7567118904553124E-4</v>
      </c>
      <c r="Q259" s="2">
        <f t="shared" si="34"/>
        <v>30521.012999999999</v>
      </c>
      <c r="AJ259" t="s">
        <v>193</v>
      </c>
      <c r="AO259" t="s">
        <v>197</v>
      </c>
    </row>
    <row r="260" spans="1:41" x14ac:dyDescent="0.2">
      <c r="A260" s="17" t="s">
        <v>237</v>
      </c>
      <c r="B260" s="6"/>
      <c r="C260" s="32">
        <v>45590.392999999996</v>
      </c>
      <c r="D260" s="32"/>
      <c r="E260">
        <f t="shared" si="30"/>
        <v>3318.9911448593257</v>
      </c>
      <c r="F260">
        <f t="shared" si="31"/>
        <v>3319</v>
      </c>
      <c r="G260">
        <f t="shared" si="32"/>
        <v>-9.7969999987981282E-3</v>
      </c>
      <c r="L260">
        <f>+G260</f>
        <v>-9.7969999987981282E-3</v>
      </c>
      <c r="P260" s="11">
        <f t="shared" si="33"/>
        <v>-3.9327720407543183E-4</v>
      </c>
      <c r="Q260" s="2">
        <f t="shared" si="34"/>
        <v>30571.892999999996</v>
      </c>
      <c r="AJ260" t="s">
        <v>193</v>
      </c>
      <c r="AK260">
        <v>4</v>
      </c>
      <c r="AM260" t="s">
        <v>236</v>
      </c>
      <c r="AO260" t="s">
        <v>164</v>
      </c>
    </row>
    <row r="261" spans="1:41" x14ac:dyDescent="0.2">
      <c r="A261" s="17" t="s">
        <v>237</v>
      </c>
      <c r="B261" s="6"/>
      <c r="C261" s="32">
        <v>45590.406000000003</v>
      </c>
      <c r="D261" s="32"/>
      <c r="E261">
        <f t="shared" si="30"/>
        <v>3319.0028950715132</v>
      </c>
      <c r="F261">
        <f t="shared" si="31"/>
        <v>3319</v>
      </c>
      <c r="G261">
        <f t="shared" si="32"/>
        <v>3.2030000074882992E-3</v>
      </c>
      <c r="L261">
        <f>+G261</f>
        <v>3.2030000074882992E-3</v>
      </c>
      <c r="P261" s="11">
        <f t="shared" si="33"/>
        <v>-3.9327720407543183E-4</v>
      </c>
      <c r="Q261" s="2">
        <f t="shared" si="34"/>
        <v>30571.906000000003</v>
      </c>
      <c r="AJ261" t="s">
        <v>193</v>
      </c>
      <c r="AK261">
        <v>4</v>
      </c>
      <c r="AM261" t="s">
        <v>238</v>
      </c>
      <c r="AO261" t="s">
        <v>164</v>
      </c>
    </row>
    <row r="262" spans="1:41" x14ac:dyDescent="0.2">
      <c r="A262" s="17" t="s">
        <v>239</v>
      </c>
      <c r="B262" s="6"/>
      <c r="C262" s="32">
        <v>45611.423000000003</v>
      </c>
      <c r="D262" s="32"/>
      <c r="E262">
        <f t="shared" si="30"/>
        <v>3337.999372719446</v>
      </c>
      <c r="F262">
        <f t="shared" si="31"/>
        <v>3338</v>
      </c>
      <c r="G262">
        <f t="shared" si="32"/>
        <v>-6.9399999483721331E-4</v>
      </c>
      <c r="L262">
        <f>+G262</f>
        <v>-6.9399999483721331E-4</v>
      </c>
      <c r="P262" s="11">
        <f t="shared" si="33"/>
        <v>-4.0064884984829631E-4</v>
      </c>
      <c r="Q262" s="2">
        <f t="shared" si="34"/>
        <v>30592.923000000003</v>
      </c>
      <c r="AJ262" t="s">
        <v>193</v>
      </c>
      <c r="AK262">
        <v>9</v>
      </c>
      <c r="AM262" t="s">
        <v>177</v>
      </c>
      <c r="AO262" t="s">
        <v>164</v>
      </c>
    </row>
    <row r="263" spans="1:41" x14ac:dyDescent="0.2">
      <c r="A263" s="17" t="s">
        <v>235</v>
      </c>
      <c r="B263" s="6"/>
      <c r="C263" s="32">
        <v>45631.337</v>
      </c>
      <c r="D263" s="32"/>
      <c r="E263">
        <f t="shared" si="30"/>
        <v>3355.9988900568815</v>
      </c>
      <c r="F263">
        <f t="shared" si="31"/>
        <v>3356</v>
      </c>
      <c r="G263">
        <f t="shared" si="32"/>
        <v>-1.2280000009923242E-3</v>
      </c>
      <c r="N263">
        <f>+G263</f>
        <v>-1.2280000009923242E-3</v>
      </c>
      <c r="P263" s="11">
        <f t="shared" si="33"/>
        <v>-4.0768622357131488E-4</v>
      </c>
      <c r="Q263" s="2">
        <f t="shared" si="34"/>
        <v>30612.837</v>
      </c>
      <c r="AJ263" t="s">
        <v>193</v>
      </c>
      <c r="AO263" t="s">
        <v>197</v>
      </c>
    </row>
    <row r="264" spans="1:41" x14ac:dyDescent="0.2">
      <c r="A264" s="17" t="s">
        <v>235</v>
      </c>
      <c r="B264" s="6"/>
      <c r="C264" s="32">
        <v>45651.25</v>
      </c>
      <c r="D264" s="32"/>
      <c r="E264">
        <f t="shared" si="30"/>
        <v>3373.9975035318444</v>
      </c>
      <c r="F264">
        <f t="shared" si="31"/>
        <v>3374</v>
      </c>
      <c r="G264">
        <f t="shared" si="32"/>
        <v>-2.7619999964372255E-3</v>
      </c>
      <c r="N264">
        <f>+G264</f>
        <v>-2.7619999964372255E-3</v>
      </c>
      <c r="P264" s="11">
        <f t="shared" si="33"/>
        <v>-4.1477585499807227E-4</v>
      </c>
      <c r="Q264" s="2">
        <f t="shared" si="34"/>
        <v>30632.75</v>
      </c>
      <c r="AJ264" t="s">
        <v>193</v>
      </c>
      <c r="AO264" t="s">
        <v>197</v>
      </c>
    </row>
    <row r="265" spans="1:41" x14ac:dyDescent="0.2">
      <c r="A265" s="17" t="s">
        <v>240</v>
      </c>
      <c r="B265" s="6"/>
      <c r="C265" s="32">
        <v>45871.417000000001</v>
      </c>
      <c r="D265" s="32"/>
      <c r="E265">
        <f t="shared" si="30"/>
        <v>3572.9981931789143</v>
      </c>
      <c r="F265">
        <f t="shared" si="31"/>
        <v>3573</v>
      </c>
      <c r="G265">
        <f t="shared" si="32"/>
        <v>-1.9990000000689179E-3</v>
      </c>
      <c r="L265">
        <f>+G265</f>
        <v>-1.9990000000689179E-3</v>
      </c>
      <c r="P265" s="11">
        <f t="shared" si="33"/>
        <v>-4.9663814506265501E-4</v>
      </c>
      <c r="Q265" s="2">
        <f t="shared" si="34"/>
        <v>30852.917000000001</v>
      </c>
      <c r="AJ265" t="s">
        <v>193</v>
      </c>
      <c r="AK265">
        <v>6</v>
      </c>
      <c r="AM265" t="s">
        <v>177</v>
      </c>
      <c r="AO265" t="s">
        <v>164</v>
      </c>
    </row>
    <row r="266" spans="1:41" x14ac:dyDescent="0.2">
      <c r="A266" s="17" t="s">
        <v>240</v>
      </c>
      <c r="B266" s="6"/>
      <c r="C266" s="32">
        <v>45882.481099999997</v>
      </c>
      <c r="D266" s="32"/>
      <c r="E266">
        <f t="shared" si="30"/>
        <v>3582.9986179942739</v>
      </c>
      <c r="F266">
        <f t="shared" si="31"/>
        <v>3583</v>
      </c>
      <c r="G266">
        <f t="shared" si="32"/>
        <v>-1.5290000010281801E-3</v>
      </c>
      <c r="L266">
        <f>+G266</f>
        <v>-1.5290000010281801E-3</v>
      </c>
      <c r="P266" s="11">
        <f t="shared" si="33"/>
        <v>-5.0092037520395219E-4</v>
      </c>
      <c r="Q266" s="2">
        <f t="shared" si="34"/>
        <v>30863.981099999997</v>
      </c>
      <c r="AJ266" t="s">
        <v>241</v>
      </c>
      <c r="AK266">
        <v>7</v>
      </c>
      <c r="AM266" t="s">
        <v>168</v>
      </c>
      <c r="AO266" t="s">
        <v>164</v>
      </c>
    </row>
    <row r="267" spans="1:41" x14ac:dyDescent="0.2">
      <c r="A267" s="17" t="s">
        <v>242</v>
      </c>
      <c r="B267" s="6"/>
      <c r="C267" s="32">
        <v>45892.434999999998</v>
      </c>
      <c r="D267" s="32"/>
      <c r="E267">
        <f t="shared" si="30"/>
        <v>3591.9955746893193</v>
      </c>
      <c r="F267">
        <f t="shared" si="31"/>
        <v>3592</v>
      </c>
      <c r="G267">
        <f t="shared" si="32"/>
        <v>-4.8959999985527247E-3</v>
      </c>
      <c r="L267">
        <f>+G267</f>
        <v>-4.8959999985527247E-3</v>
      </c>
      <c r="P267" s="11">
        <f t="shared" si="33"/>
        <v>-5.0478817255849532E-4</v>
      </c>
      <c r="Q267" s="2">
        <f t="shared" si="34"/>
        <v>30873.934999999998</v>
      </c>
      <c r="AJ267" t="s">
        <v>193</v>
      </c>
      <c r="AK267">
        <v>9</v>
      </c>
      <c r="AM267" t="s">
        <v>177</v>
      </c>
      <c r="AO267" t="s">
        <v>164</v>
      </c>
    </row>
    <row r="268" spans="1:41" x14ac:dyDescent="0.2">
      <c r="A268" s="17" t="s">
        <v>243</v>
      </c>
      <c r="B268" s="6"/>
      <c r="C268" s="32">
        <v>45913.455999999998</v>
      </c>
      <c r="D268" s="32"/>
      <c r="E268">
        <f t="shared" si="30"/>
        <v>3610.9956677871551</v>
      </c>
      <c r="F268">
        <f t="shared" si="31"/>
        <v>3611</v>
      </c>
      <c r="G268">
        <f t="shared" si="32"/>
        <v>-4.7930000000633299E-3</v>
      </c>
      <c r="N268">
        <f t="shared" ref="N268:N281" si="37">+G268</f>
        <v>-4.7930000000633299E-3</v>
      </c>
      <c r="P268" s="11">
        <f t="shared" si="33"/>
        <v>-5.1299642545881026E-4</v>
      </c>
      <c r="Q268" s="2">
        <f t="shared" si="34"/>
        <v>30894.955999999998</v>
      </c>
      <c r="AJ268" t="s">
        <v>193</v>
      </c>
      <c r="AO268" t="s">
        <v>197</v>
      </c>
    </row>
    <row r="269" spans="1:41" x14ac:dyDescent="0.2">
      <c r="A269" s="17" t="s">
        <v>243</v>
      </c>
      <c r="B269" s="6"/>
      <c r="C269" s="32">
        <v>45913.455999999998</v>
      </c>
      <c r="D269" s="32"/>
      <c r="E269">
        <f t="shared" si="30"/>
        <v>3610.9956677871551</v>
      </c>
      <c r="F269">
        <f t="shared" si="31"/>
        <v>3611</v>
      </c>
      <c r="G269">
        <f t="shared" si="32"/>
        <v>-4.7930000000633299E-3</v>
      </c>
      <c r="N269">
        <f t="shared" si="37"/>
        <v>-4.7930000000633299E-3</v>
      </c>
      <c r="P269" s="11">
        <f t="shared" si="33"/>
        <v>-5.1299642545881026E-4</v>
      </c>
      <c r="Q269" s="2">
        <f t="shared" si="34"/>
        <v>30894.955999999998</v>
      </c>
      <c r="AJ269" t="s">
        <v>193</v>
      </c>
      <c r="AO269" t="s">
        <v>197</v>
      </c>
    </row>
    <row r="270" spans="1:41" x14ac:dyDescent="0.2">
      <c r="A270" s="17" t="s">
        <v>243</v>
      </c>
      <c r="B270" s="6"/>
      <c r="C270" s="32">
        <v>45913.457000000002</v>
      </c>
      <c r="D270" s="32"/>
      <c r="E270">
        <f t="shared" si="30"/>
        <v>3610.996571649634</v>
      </c>
      <c r="F270">
        <f t="shared" si="31"/>
        <v>3611</v>
      </c>
      <c r="G270">
        <f t="shared" si="32"/>
        <v>-3.7929999962216243E-3</v>
      </c>
      <c r="N270">
        <f t="shared" si="37"/>
        <v>-3.7929999962216243E-3</v>
      </c>
      <c r="P270" s="11">
        <f t="shared" si="33"/>
        <v>-5.1299642545881026E-4</v>
      </c>
      <c r="Q270" s="2">
        <f t="shared" si="34"/>
        <v>30894.957000000002</v>
      </c>
      <c r="AJ270" t="s">
        <v>193</v>
      </c>
      <c r="AO270" t="s">
        <v>197</v>
      </c>
    </row>
    <row r="271" spans="1:41" x14ac:dyDescent="0.2">
      <c r="A271" s="17" t="s">
        <v>243</v>
      </c>
      <c r="B271" s="6"/>
      <c r="C271" s="32">
        <v>45913.459000000003</v>
      </c>
      <c r="D271" s="32"/>
      <c r="E271">
        <f t="shared" si="30"/>
        <v>3610.9983793745855</v>
      </c>
      <c r="F271">
        <f t="shared" si="31"/>
        <v>3611</v>
      </c>
      <c r="G271">
        <f t="shared" si="32"/>
        <v>-1.7929999958141707E-3</v>
      </c>
      <c r="N271">
        <f t="shared" si="37"/>
        <v>-1.7929999958141707E-3</v>
      </c>
      <c r="P271" s="11">
        <f t="shared" si="33"/>
        <v>-5.1299642545881026E-4</v>
      </c>
      <c r="Q271" s="2">
        <f t="shared" si="34"/>
        <v>30894.959000000003</v>
      </c>
      <c r="AJ271" t="s">
        <v>193</v>
      </c>
      <c r="AO271" t="s">
        <v>197</v>
      </c>
    </row>
    <row r="272" spans="1:41" x14ac:dyDescent="0.2">
      <c r="A272" s="17" t="s">
        <v>243</v>
      </c>
      <c r="B272" s="6"/>
      <c r="C272" s="32">
        <v>45913.459000000003</v>
      </c>
      <c r="D272" s="32"/>
      <c r="E272">
        <f t="shared" si="30"/>
        <v>3610.9983793745855</v>
      </c>
      <c r="F272">
        <f t="shared" si="31"/>
        <v>3611</v>
      </c>
      <c r="G272">
        <f t="shared" si="32"/>
        <v>-1.7929999958141707E-3</v>
      </c>
      <c r="N272">
        <f t="shared" si="37"/>
        <v>-1.7929999958141707E-3</v>
      </c>
      <c r="P272" s="11">
        <f t="shared" si="33"/>
        <v>-5.1299642545881026E-4</v>
      </c>
      <c r="Q272" s="2">
        <f t="shared" si="34"/>
        <v>30894.959000000003</v>
      </c>
      <c r="AJ272" t="s">
        <v>193</v>
      </c>
      <c r="AO272" t="s">
        <v>197</v>
      </c>
    </row>
    <row r="273" spans="1:41" x14ac:dyDescent="0.2">
      <c r="A273" s="17" t="s">
        <v>243</v>
      </c>
      <c r="B273" s="6"/>
      <c r="C273" s="32">
        <v>45913.461000000003</v>
      </c>
      <c r="D273" s="32"/>
      <c r="E273">
        <f t="shared" si="30"/>
        <v>3611.000187099537</v>
      </c>
      <c r="F273">
        <f t="shared" si="31"/>
        <v>3611</v>
      </c>
      <c r="G273">
        <f t="shared" si="32"/>
        <v>2.0700000459328294E-4</v>
      </c>
      <c r="N273">
        <f t="shared" si="37"/>
        <v>2.0700000459328294E-4</v>
      </c>
      <c r="P273" s="11">
        <f t="shared" si="33"/>
        <v>-5.1299642545881026E-4</v>
      </c>
      <c r="Q273" s="2">
        <f t="shared" si="34"/>
        <v>30894.961000000003</v>
      </c>
      <c r="AJ273" t="s">
        <v>193</v>
      </c>
      <c r="AO273" t="s">
        <v>197</v>
      </c>
    </row>
    <row r="274" spans="1:41" x14ac:dyDescent="0.2">
      <c r="A274" s="17" t="s">
        <v>243</v>
      </c>
      <c r="B274" s="6"/>
      <c r="C274" s="32">
        <v>45913.461000000003</v>
      </c>
      <c r="D274" s="32"/>
      <c r="E274">
        <f t="shared" si="30"/>
        <v>3611.000187099537</v>
      </c>
      <c r="F274">
        <f t="shared" si="31"/>
        <v>3611</v>
      </c>
      <c r="G274">
        <f t="shared" si="32"/>
        <v>2.0700000459328294E-4</v>
      </c>
      <c r="N274">
        <f t="shared" si="37"/>
        <v>2.0700000459328294E-4</v>
      </c>
      <c r="P274" s="11">
        <f t="shared" si="33"/>
        <v>-5.1299642545881026E-4</v>
      </c>
      <c r="Q274" s="2">
        <f t="shared" si="34"/>
        <v>30894.961000000003</v>
      </c>
      <c r="AJ274" t="s">
        <v>193</v>
      </c>
      <c r="AO274" t="s">
        <v>197</v>
      </c>
    </row>
    <row r="275" spans="1:41" x14ac:dyDescent="0.2">
      <c r="A275" s="17" t="s">
        <v>243</v>
      </c>
      <c r="B275" s="6"/>
      <c r="C275" s="32">
        <v>45913.462</v>
      </c>
      <c r="D275" s="32"/>
      <c r="E275">
        <f t="shared" si="30"/>
        <v>3611.0010909620091</v>
      </c>
      <c r="F275">
        <f t="shared" si="31"/>
        <v>3611</v>
      </c>
      <c r="G275">
        <f t="shared" si="32"/>
        <v>1.2070000011590309E-3</v>
      </c>
      <c r="N275">
        <f t="shared" si="37"/>
        <v>1.2070000011590309E-3</v>
      </c>
      <c r="P275" s="11">
        <f t="shared" si="33"/>
        <v>-5.1299642545881026E-4</v>
      </c>
      <c r="Q275" s="2">
        <f t="shared" si="34"/>
        <v>30894.962</v>
      </c>
      <c r="AJ275" t="s">
        <v>193</v>
      </c>
      <c r="AO275" t="s">
        <v>197</v>
      </c>
    </row>
    <row r="276" spans="1:41" x14ac:dyDescent="0.2">
      <c r="A276" s="17" t="s">
        <v>243</v>
      </c>
      <c r="B276" s="6"/>
      <c r="C276" s="32">
        <v>45913.462</v>
      </c>
      <c r="D276" s="32"/>
      <c r="E276">
        <f t="shared" si="30"/>
        <v>3611.0010909620091</v>
      </c>
      <c r="F276">
        <f t="shared" si="31"/>
        <v>3611</v>
      </c>
      <c r="G276">
        <f t="shared" si="32"/>
        <v>1.2070000011590309E-3</v>
      </c>
      <c r="N276">
        <f t="shared" si="37"/>
        <v>1.2070000011590309E-3</v>
      </c>
      <c r="P276" s="11">
        <f t="shared" si="33"/>
        <v>-5.1299642545881026E-4</v>
      </c>
      <c r="Q276" s="2">
        <f t="shared" si="34"/>
        <v>30894.962</v>
      </c>
      <c r="AJ276" t="s">
        <v>193</v>
      </c>
      <c r="AO276" t="s">
        <v>197</v>
      </c>
    </row>
    <row r="277" spans="1:41" x14ac:dyDescent="0.2">
      <c r="A277" s="17" t="s">
        <v>243</v>
      </c>
      <c r="B277" s="6"/>
      <c r="C277" s="32">
        <v>45913.463000000003</v>
      </c>
      <c r="D277" s="32"/>
      <c r="E277">
        <f t="shared" ref="E277:E340" si="38">+(C277-C$7)/C$8</f>
        <v>3611.0019948244881</v>
      </c>
      <c r="F277">
        <f t="shared" ref="F277:F340" si="39">ROUND(2*E277,0)/2</f>
        <v>3611</v>
      </c>
      <c r="G277">
        <f t="shared" ref="G277:G340" si="40">+C277-(C$7+F277*C$8)</f>
        <v>2.2070000050007366E-3</v>
      </c>
      <c r="N277">
        <f t="shared" si="37"/>
        <v>2.2070000050007366E-3</v>
      </c>
      <c r="P277" s="11">
        <f t="shared" ref="P277:P340" si="41">D$11+D$12*F277+D$13*F277^2</f>
        <v>-5.1299642545881026E-4</v>
      </c>
      <c r="Q277" s="2">
        <f t="shared" ref="Q277:Q340" si="42">+C277-15018.5</f>
        <v>30894.963000000003</v>
      </c>
      <c r="AJ277" t="s">
        <v>193</v>
      </c>
      <c r="AO277" t="s">
        <v>197</v>
      </c>
    </row>
    <row r="278" spans="1:41" x14ac:dyDescent="0.2">
      <c r="A278" s="17" t="s">
        <v>243</v>
      </c>
      <c r="B278" s="6"/>
      <c r="C278" s="32">
        <v>45913.464</v>
      </c>
      <c r="D278" s="32"/>
      <c r="E278">
        <f t="shared" si="38"/>
        <v>3611.0028986869606</v>
      </c>
      <c r="F278">
        <f t="shared" si="39"/>
        <v>3611</v>
      </c>
      <c r="G278">
        <f t="shared" si="40"/>
        <v>3.2070000015664846E-3</v>
      </c>
      <c r="N278">
        <f t="shared" si="37"/>
        <v>3.2070000015664846E-3</v>
      </c>
      <c r="P278" s="11">
        <f t="shared" si="41"/>
        <v>-5.1299642545881026E-4</v>
      </c>
      <c r="Q278" s="2">
        <f t="shared" si="42"/>
        <v>30894.964</v>
      </c>
      <c r="AJ278" t="s">
        <v>193</v>
      </c>
      <c r="AO278" t="s">
        <v>197</v>
      </c>
    </row>
    <row r="279" spans="1:41" x14ac:dyDescent="0.2">
      <c r="A279" s="17" t="s">
        <v>243</v>
      </c>
      <c r="B279" s="6"/>
      <c r="C279" s="32">
        <v>45913.464999999997</v>
      </c>
      <c r="D279" s="32"/>
      <c r="E279">
        <f t="shared" si="38"/>
        <v>3611.0038025494332</v>
      </c>
      <c r="F279">
        <f t="shared" si="39"/>
        <v>3611</v>
      </c>
      <c r="G279">
        <f t="shared" si="40"/>
        <v>4.2069999981322326E-3</v>
      </c>
      <c r="N279">
        <f t="shared" si="37"/>
        <v>4.2069999981322326E-3</v>
      </c>
      <c r="P279" s="11">
        <f t="shared" si="41"/>
        <v>-5.1299642545881026E-4</v>
      </c>
      <c r="Q279" s="2">
        <f t="shared" si="42"/>
        <v>30894.964999999997</v>
      </c>
      <c r="AJ279" t="s">
        <v>193</v>
      </c>
      <c r="AO279" t="s">
        <v>197</v>
      </c>
    </row>
    <row r="280" spans="1:41" x14ac:dyDescent="0.2">
      <c r="A280" s="17" t="s">
        <v>243</v>
      </c>
      <c r="B280" s="6"/>
      <c r="C280" s="32">
        <v>45913.466999999997</v>
      </c>
      <c r="D280" s="32"/>
      <c r="E280">
        <f t="shared" si="38"/>
        <v>3611.0056102743843</v>
      </c>
      <c r="F280">
        <f t="shared" si="39"/>
        <v>3611</v>
      </c>
      <c r="G280">
        <f t="shared" si="40"/>
        <v>6.2069999985396862E-3</v>
      </c>
      <c r="N280">
        <f t="shared" si="37"/>
        <v>6.2069999985396862E-3</v>
      </c>
      <c r="P280" s="11">
        <f t="shared" si="41"/>
        <v>-5.1299642545881026E-4</v>
      </c>
      <c r="Q280" s="2">
        <f t="shared" si="42"/>
        <v>30894.966999999997</v>
      </c>
      <c r="AJ280" t="s">
        <v>193</v>
      </c>
      <c r="AO280" t="s">
        <v>197</v>
      </c>
    </row>
    <row r="281" spans="1:41" x14ac:dyDescent="0.2">
      <c r="A281" s="17" t="s">
        <v>243</v>
      </c>
      <c r="B281" s="6"/>
      <c r="C281" s="32">
        <v>45913.468000000001</v>
      </c>
      <c r="D281" s="32"/>
      <c r="E281">
        <f t="shared" si="38"/>
        <v>3611.0065141368632</v>
      </c>
      <c r="F281">
        <f t="shared" si="39"/>
        <v>3611</v>
      </c>
      <c r="G281">
        <f t="shared" si="40"/>
        <v>7.2070000023813918E-3</v>
      </c>
      <c r="N281">
        <f t="shared" si="37"/>
        <v>7.2070000023813918E-3</v>
      </c>
      <c r="P281" s="11">
        <f t="shared" si="41"/>
        <v>-5.1299642545881026E-4</v>
      </c>
      <c r="Q281" s="2">
        <f t="shared" si="42"/>
        <v>30894.968000000001</v>
      </c>
      <c r="AJ281" t="s">
        <v>193</v>
      </c>
      <c r="AO281" t="s">
        <v>197</v>
      </c>
    </row>
    <row r="282" spans="1:41" x14ac:dyDescent="0.2">
      <c r="A282" s="17" t="s">
        <v>242</v>
      </c>
      <c r="B282" s="6"/>
      <c r="C282" s="32">
        <v>45933.377999999997</v>
      </c>
      <c r="D282" s="32"/>
      <c r="E282">
        <f t="shared" si="38"/>
        <v>3629.0024160243961</v>
      </c>
      <c r="F282">
        <f t="shared" si="39"/>
        <v>3629</v>
      </c>
      <c r="G282">
        <f t="shared" si="40"/>
        <v>2.6729999954113737E-3</v>
      </c>
      <c r="L282">
        <f>+G282</f>
        <v>2.6729999954113737E-3</v>
      </c>
      <c r="P282" s="11">
        <f t="shared" si="41"/>
        <v>-5.2082637435520282E-4</v>
      </c>
      <c r="Q282" s="2">
        <f t="shared" si="42"/>
        <v>30914.877999999997</v>
      </c>
      <c r="AJ282" t="s">
        <v>193</v>
      </c>
      <c r="AK282">
        <v>6</v>
      </c>
      <c r="AM282" t="s">
        <v>177</v>
      </c>
      <c r="AO282" t="s">
        <v>164</v>
      </c>
    </row>
    <row r="283" spans="1:41" x14ac:dyDescent="0.2">
      <c r="A283" s="17" t="s">
        <v>243</v>
      </c>
      <c r="B283" s="6"/>
      <c r="C283" s="32">
        <v>45934.48</v>
      </c>
      <c r="D283" s="32"/>
      <c r="E283">
        <f t="shared" si="38"/>
        <v>3629.9984724724209</v>
      </c>
      <c r="F283">
        <f t="shared" si="39"/>
        <v>3630</v>
      </c>
      <c r="G283">
        <f t="shared" si="40"/>
        <v>-1.6899999973247759E-3</v>
      </c>
      <c r="N283">
        <f>+G283</f>
        <v>-1.6899999973247759E-3</v>
      </c>
      <c r="P283" s="11">
        <f t="shared" si="41"/>
        <v>-5.2126290376359975E-4</v>
      </c>
      <c r="Q283" s="2">
        <f t="shared" si="42"/>
        <v>30915.980000000003</v>
      </c>
      <c r="AJ283" t="s">
        <v>193</v>
      </c>
      <c r="AO283" t="s">
        <v>197</v>
      </c>
    </row>
    <row r="284" spans="1:41" x14ac:dyDescent="0.2">
      <c r="A284" s="17" t="s">
        <v>244</v>
      </c>
      <c r="B284" s="6"/>
      <c r="C284" s="32">
        <v>45934.481</v>
      </c>
      <c r="D284" s="32"/>
      <c r="E284">
        <f t="shared" si="38"/>
        <v>3629.9993763348934</v>
      </c>
      <c r="F284">
        <f t="shared" si="39"/>
        <v>3630</v>
      </c>
      <c r="G284">
        <f t="shared" si="40"/>
        <v>-6.900000007590279E-4</v>
      </c>
      <c r="N284">
        <f>+G284</f>
        <v>-6.900000007590279E-4</v>
      </c>
      <c r="P284" s="11">
        <f t="shared" si="41"/>
        <v>-5.2126290376359975E-4</v>
      </c>
      <c r="Q284" s="2">
        <f t="shared" si="42"/>
        <v>30915.981</v>
      </c>
      <c r="AJ284" t="s">
        <v>193</v>
      </c>
      <c r="AO284" t="s">
        <v>197</v>
      </c>
    </row>
    <row r="285" spans="1:41" x14ac:dyDescent="0.2">
      <c r="A285" s="17" t="s">
        <v>243</v>
      </c>
      <c r="B285" s="6"/>
      <c r="C285" s="32">
        <v>45944.438999999998</v>
      </c>
      <c r="D285" s="32"/>
      <c r="E285">
        <f t="shared" si="38"/>
        <v>3639.0000388660869</v>
      </c>
      <c r="F285">
        <f t="shared" si="39"/>
        <v>3639</v>
      </c>
      <c r="G285">
        <f t="shared" si="40"/>
        <v>4.3000000005122274E-5</v>
      </c>
      <c r="N285">
        <f>+G285</f>
        <v>4.3000000005122274E-5</v>
      </c>
      <c r="P285" s="11">
        <f t="shared" si="41"/>
        <v>-5.251989264535797E-4</v>
      </c>
      <c r="Q285" s="2">
        <f t="shared" si="42"/>
        <v>30925.938999999998</v>
      </c>
      <c r="AJ285" t="s">
        <v>193</v>
      </c>
      <c r="AO285" t="s">
        <v>197</v>
      </c>
    </row>
    <row r="286" spans="1:41" x14ac:dyDescent="0.2">
      <c r="A286" s="17" t="s">
        <v>243</v>
      </c>
      <c r="B286" s="6"/>
      <c r="C286" s="32">
        <v>45944.442999999999</v>
      </c>
      <c r="D286" s="32"/>
      <c r="E286">
        <f t="shared" si="38"/>
        <v>3639.0036543159895</v>
      </c>
      <c r="F286">
        <f t="shared" si="39"/>
        <v>3639</v>
      </c>
      <c r="G286">
        <f t="shared" si="40"/>
        <v>4.0430000008200295E-3</v>
      </c>
      <c r="N286">
        <f>+G286</f>
        <v>4.0430000008200295E-3</v>
      </c>
      <c r="P286" s="11">
        <f t="shared" si="41"/>
        <v>-5.251989264535797E-4</v>
      </c>
      <c r="Q286" s="2">
        <f t="shared" si="42"/>
        <v>30925.942999999999</v>
      </c>
      <c r="AJ286" t="s">
        <v>193</v>
      </c>
      <c r="AO286" t="s">
        <v>197</v>
      </c>
    </row>
    <row r="287" spans="1:41" x14ac:dyDescent="0.2">
      <c r="A287" s="17" t="s">
        <v>366</v>
      </c>
      <c r="B287" s="6"/>
      <c r="C287" s="32">
        <v>45956.61</v>
      </c>
      <c r="D287" s="32"/>
      <c r="E287">
        <f t="shared" si="38"/>
        <v>3650.0009490556017</v>
      </c>
      <c r="F287">
        <f t="shared" si="39"/>
        <v>3650</v>
      </c>
      <c r="G287">
        <f t="shared" si="40"/>
        <v>1.0500000062165782E-3</v>
      </c>
      <c r="K287">
        <f>+G287</f>
        <v>1.0500000062165782E-3</v>
      </c>
      <c r="P287" s="11">
        <f t="shared" si="41"/>
        <v>-5.3002736266544203E-4</v>
      </c>
      <c r="Q287" s="2">
        <f t="shared" si="42"/>
        <v>30938.11</v>
      </c>
    </row>
    <row r="288" spans="1:41" x14ac:dyDescent="0.2">
      <c r="A288" s="17" t="s">
        <v>366</v>
      </c>
      <c r="B288" s="6"/>
      <c r="C288" s="32">
        <v>45956.610999999997</v>
      </c>
      <c r="D288" s="32"/>
      <c r="E288">
        <f t="shared" si="38"/>
        <v>3650.0018529180738</v>
      </c>
      <c r="F288">
        <f t="shared" si="39"/>
        <v>3650</v>
      </c>
      <c r="G288">
        <f t="shared" si="40"/>
        <v>2.0500000027823262E-3</v>
      </c>
      <c r="K288">
        <f>+G288</f>
        <v>2.0500000027823262E-3</v>
      </c>
      <c r="P288" s="11">
        <f t="shared" si="41"/>
        <v>-5.3002736266544203E-4</v>
      </c>
      <c r="Q288" s="2">
        <f t="shared" si="42"/>
        <v>30938.110999999997</v>
      </c>
    </row>
    <row r="289" spans="1:41" x14ac:dyDescent="0.2">
      <c r="A289" s="17" t="s">
        <v>244</v>
      </c>
      <c r="B289" s="6"/>
      <c r="C289" s="32">
        <v>45974.307000000001</v>
      </c>
      <c r="D289" s="32"/>
      <c r="E289">
        <f t="shared" si="38"/>
        <v>3665.9966032848192</v>
      </c>
      <c r="F289">
        <f t="shared" si="39"/>
        <v>3666</v>
      </c>
      <c r="G289">
        <f t="shared" si="40"/>
        <v>-3.7579999989247881E-3</v>
      </c>
      <c r="N289">
        <f>+G289</f>
        <v>-3.7579999989247881E-3</v>
      </c>
      <c r="P289" s="11">
        <f t="shared" si="41"/>
        <v>-5.3708538107912819E-4</v>
      </c>
      <c r="Q289" s="2">
        <f t="shared" si="42"/>
        <v>30955.807000000001</v>
      </c>
      <c r="AJ289" t="s">
        <v>193</v>
      </c>
      <c r="AO289" t="s">
        <v>197</v>
      </c>
    </row>
    <row r="290" spans="1:41" x14ac:dyDescent="0.2">
      <c r="A290" s="17" t="s">
        <v>366</v>
      </c>
      <c r="B290" s="6"/>
      <c r="C290" s="32">
        <v>45977.63</v>
      </c>
      <c r="D290" s="32"/>
      <c r="E290">
        <f t="shared" si="38"/>
        <v>3669.0001382909581</v>
      </c>
      <c r="F290">
        <f t="shared" si="39"/>
        <v>3669</v>
      </c>
      <c r="G290">
        <f t="shared" si="40"/>
        <v>1.5300000086426735E-4</v>
      </c>
      <c r="K290">
        <f>+G290</f>
        <v>1.5300000086426735E-4</v>
      </c>
      <c r="P290" s="11">
        <f t="shared" si="41"/>
        <v>-5.3841335627415293E-4</v>
      </c>
      <c r="Q290" s="2">
        <f t="shared" si="42"/>
        <v>30959.129999999997</v>
      </c>
    </row>
    <row r="291" spans="1:41" x14ac:dyDescent="0.2">
      <c r="A291" s="17" t="s">
        <v>366</v>
      </c>
      <c r="B291" s="6"/>
      <c r="C291" s="32">
        <v>46018.563999999998</v>
      </c>
      <c r="D291" s="32"/>
      <c r="E291">
        <f t="shared" si="38"/>
        <v>3705.9988448637564</v>
      </c>
      <c r="F291">
        <f t="shared" si="39"/>
        <v>3706</v>
      </c>
      <c r="G291">
        <f t="shared" si="40"/>
        <v>-1.2779999960912392E-3</v>
      </c>
      <c r="K291">
        <f>+G291</f>
        <v>-1.2779999960912392E-3</v>
      </c>
      <c r="P291" s="11">
        <f t="shared" si="41"/>
        <v>-5.5491107102750316E-4</v>
      </c>
      <c r="Q291" s="2">
        <f t="shared" si="42"/>
        <v>31000.063999999998</v>
      </c>
    </row>
    <row r="292" spans="1:41" x14ac:dyDescent="0.2">
      <c r="A292" s="17" t="s">
        <v>366</v>
      </c>
      <c r="B292" s="6"/>
      <c r="C292" s="32">
        <v>46028.521999999997</v>
      </c>
      <c r="D292" s="32"/>
      <c r="E292">
        <f t="shared" si="38"/>
        <v>3714.9995073949499</v>
      </c>
      <c r="F292">
        <f t="shared" si="39"/>
        <v>3715</v>
      </c>
      <c r="G292">
        <f t="shared" si="40"/>
        <v>-5.450000026030466E-4</v>
      </c>
      <c r="K292">
        <f>+G292</f>
        <v>-5.450000026030466E-4</v>
      </c>
      <c r="P292" s="11">
        <f t="shared" si="41"/>
        <v>-5.589574155364875E-4</v>
      </c>
      <c r="Q292" s="2">
        <f t="shared" si="42"/>
        <v>31010.021999999997</v>
      </c>
    </row>
    <row r="293" spans="1:41" x14ac:dyDescent="0.2">
      <c r="A293" s="17" t="s">
        <v>246</v>
      </c>
      <c r="B293" s="6"/>
      <c r="C293" s="32">
        <v>46204.438999999998</v>
      </c>
      <c r="D293" s="32"/>
      <c r="E293">
        <f t="shared" si="38"/>
        <v>3874.0042825004093</v>
      </c>
      <c r="F293">
        <f t="shared" si="39"/>
        <v>3874</v>
      </c>
      <c r="G293">
        <f t="shared" si="40"/>
        <v>4.7380000032717362E-3</v>
      </c>
      <c r="L293">
        <f>+G293</f>
        <v>4.7380000032717362E-3</v>
      </c>
      <c r="P293" s="11">
        <f t="shared" si="41"/>
        <v>-6.3259701387156334E-4</v>
      </c>
      <c r="Q293" s="2">
        <f t="shared" si="42"/>
        <v>31185.938999999998</v>
      </c>
      <c r="AJ293" t="s">
        <v>193</v>
      </c>
      <c r="AK293">
        <v>6</v>
      </c>
      <c r="AM293" t="s">
        <v>245</v>
      </c>
      <c r="AO293" t="s">
        <v>164</v>
      </c>
    </row>
    <row r="294" spans="1:41" x14ac:dyDescent="0.2">
      <c r="A294" s="17" t="s">
        <v>246</v>
      </c>
      <c r="B294" s="6"/>
      <c r="C294" s="32">
        <v>46204.44</v>
      </c>
      <c r="D294" s="32"/>
      <c r="E294">
        <f t="shared" si="38"/>
        <v>3874.0051863628883</v>
      </c>
      <c r="F294">
        <f t="shared" si="39"/>
        <v>3874</v>
      </c>
      <c r="G294">
        <f t="shared" si="40"/>
        <v>5.7380000071134418E-3</v>
      </c>
      <c r="L294">
        <f>+G294</f>
        <v>5.7380000071134418E-3</v>
      </c>
      <c r="P294" s="11">
        <f t="shared" si="41"/>
        <v>-6.3259701387156334E-4</v>
      </c>
      <c r="Q294" s="2">
        <f t="shared" si="42"/>
        <v>31185.940000000002</v>
      </c>
      <c r="AJ294" t="s">
        <v>193</v>
      </c>
      <c r="AK294">
        <v>6</v>
      </c>
      <c r="AM294" t="s">
        <v>230</v>
      </c>
      <c r="AO294" t="s">
        <v>164</v>
      </c>
    </row>
    <row r="295" spans="1:41" x14ac:dyDescent="0.2">
      <c r="A295" s="17" t="s">
        <v>247</v>
      </c>
      <c r="B295" s="6"/>
      <c r="C295" s="32">
        <v>46205.540999999997</v>
      </c>
      <c r="D295" s="32"/>
      <c r="E295">
        <f t="shared" si="38"/>
        <v>3875.0003389484277</v>
      </c>
      <c r="F295">
        <f t="shared" si="39"/>
        <v>3875</v>
      </c>
      <c r="G295">
        <f t="shared" si="40"/>
        <v>3.7500000325962901E-4</v>
      </c>
      <c r="N295">
        <f>+G295</f>
        <v>3.7500000325962901E-4</v>
      </c>
      <c r="P295" s="11">
        <f t="shared" si="41"/>
        <v>-6.3307305913618255E-4</v>
      </c>
      <c r="Q295" s="2">
        <f t="shared" si="42"/>
        <v>31187.040999999997</v>
      </c>
      <c r="AJ295" t="s">
        <v>193</v>
      </c>
      <c r="AO295" t="s">
        <v>197</v>
      </c>
    </row>
    <row r="296" spans="1:41" x14ac:dyDescent="0.2">
      <c r="A296" s="17" t="s">
        <v>366</v>
      </c>
      <c r="B296" s="6"/>
      <c r="C296" s="32">
        <v>46228.775000000001</v>
      </c>
      <c r="D296" s="32"/>
      <c r="E296">
        <f t="shared" si="38"/>
        <v>3896.0006797045844</v>
      </c>
      <c r="F296">
        <f t="shared" si="39"/>
        <v>3896</v>
      </c>
      <c r="G296">
        <f t="shared" si="40"/>
        <v>7.5199999992037192E-4</v>
      </c>
      <c r="K296">
        <f>+G296</f>
        <v>7.5199999992037192E-4</v>
      </c>
      <c r="P296" s="11">
        <f t="shared" si="41"/>
        <v>-6.4310726750048148E-4</v>
      </c>
      <c r="Q296" s="2">
        <f t="shared" si="42"/>
        <v>31210.275000000001</v>
      </c>
    </row>
    <row r="297" spans="1:41" x14ac:dyDescent="0.2">
      <c r="A297" s="17" t="s">
        <v>246</v>
      </c>
      <c r="B297" s="6"/>
      <c r="C297" s="32">
        <v>46235.404000000002</v>
      </c>
      <c r="D297" s="32"/>
      <c r="E297">
        <f t="shared" si="38"/>
        <v>3901.9923840547849</v>
      </c>
      <c r="F297">
        <f t="shared" si="39"/>
        <v>3902</v>
      </c>
      <c r="G297">
        <f t="shared" si="40"/>
        <v>-8.4259999930509366E-3</v>
      </c>
      <c r="L297">
        <f>+G297</f>
        <v>-8.4259999930509366E-3</v>
      </c>
      <c r="P297" s="11">
        <f t="shared" si="41"/>
        <v>-6.4598724860193038E-4</v>
      </c>
      <c r="Q297" s="2">
        <f t="shared" si="42"/>
        <v>31216.904000000002</v>
      </c>
      <c r="AJ297" t="s">
        <v>193</v>
      </c>
      <c r="AK297">
        <v>6</v>
      </c>
      <c r="AM297" t="s">
        <v>236</v>
      </c>
      <c r="AO297" t="s">
        <v>164</v>
      </c>
    </row>
    <row r="298" spans="1:41" x14ac:dyDescent="0.2">
      <c r="A298" s="17" t="s">
        <v>248</v>
      </c>
      <c r="B298" s="6"/>
      <c r="C298" s="32">
        <v>46255.326999999997</v>
      </c>
      <c r="D298" s="32"/>
      <c r="E298">
        <f t="shared" si="38"/>
        <v>3920.0000361544985</v>
      </c>
      <c r="F298">
        <f t="shared" si="39"/>
        <v>3920</v>
      </c>
      <c r="G298">
        <f t="shared" si="40"/>
        <v>3.9999998989515007E-5</v>
      </c>
      <c r="L298">
        <f>+G298</f>
        <v>3.9999998989515007E-5</v>
      </c>
      <c r="P298" s="11">
        <f t="shared" si="41"/>
        <v>-6.5466203037543576E-4</v>
      </c>
      <c r="Q298" s="2">
        <f t="shared" si="42"/>
        <v>31236.826999999997</v>
      </c>
      <c r="AJ298" t="s">
        <v>193</v>
      </c>
      <c r="AK298">
        <v>5</v>
      </c>
      <c r="AM298" t="s">
        <v>236</v>
      </c>
      <c r="AO298" t="s">
        <v>164</v>
      </c>
    </row>
    <row r="299" spans="1:41" x14ac:dyDescent="0.2">
      <c r="A299" s="17" t="s">
        <v>366</v>
      </c>
      <c r="B299" s="6"/>
      <c r="C299" s="32">
        <v>46260.853999999999</v>
      </c>
      <c r="D299" s="32"/>
      <c r="E299">
        <f t="shared" si="38"/>
        <v>3924.9956840566806</v>
      </c>
      <c r="F299">
        <f t="shared" si="39"/>
        <v>3925</v>
      </c>
      <c r="G299">
        <f t="shared" si="40"/>
        <v>-4.7750000012456439E-3</v>
      </c>
      <c r="K299">
        <f>+G299</f>
        <v>-4.7750000012456439E-3</v>
      </c>
      <c r="P299" s="11">
        <f t="shared" si="41"/>
        <v>-6.5708096610870887E-4</v>
      </c>
      <c r="Q299" s="2">
        <f t="shared" si="42"/>
        <v>31242.353999999999</v>
      </c>
    </row>
    <row r="300" spans="1:41" x14ac:dyDescent="0.2">
      <c r="A300" s="17" t="s">
        <v>366</v>
      </c>
      <c r="B300" s="6"/>
      <c r="C300" s="32">
        <v>46280.758999999998</v>
      </c>
      <c r="D300" s="32"/>
      <c r="E300">
        <f t="shared" si="38"/>
        <v>3942.9870666318379</v>
      </c>
      <c r="F300">
        <f t="shared" si="39"/>
        <v>3943</v>
      </c>
      <c r="G300">
        <f t="shared" si="40"/>
        <v>-1.430899999832036E-2</v>
      </c>
      <c r="K300">
        <f>+G300</f>
        <v>-1.430899999832036E-2</v>
      </c>
      <c r="P300" s="11">
        <f t="shared" si="41"/>
        <v>-6.6582252161476977E-4</v>
      </c>
      <c r="Q300" s="2">
        <f t="shared" si="42"/>
        <v>31262.258999999998</v>
      </c>
    </row>
    <row r="301" spans="1:41" x14ac:dyDescent="0.2">
      <c r="A301" s="17" t="s">
        <v>243</v>
      </c>
      <c r="B301" s="6"/>
      <c r="C301" s="32">
        <v>46287.408000000003</v>
      </c>
      <c r="D301" s="32"/>
      <c r="E301">
        <f t="shared" si="38"/>
        <v>3948.9968482315521</v>
      </c>
      <c r="F301">
        <f t="shared" si="39"/>
        <v>3949</v>
      </c>
      <c r="G301">
        <f t="shared" si="40"/>
        <v>-3.4869999944930896E-3</v>
      </c>
      <c r="N301">
        <f>+G301</f>
        <v>-3.4869999944930896E-3</v>
      </c>
      <c r="P301" s="11">
        <f t="shared" si="41"/>
        <v>-6.6874798627317644E-4</v>
      </c>
      <c r="Q301" s="2">
        <f t="shared" si="42"/>
        <v>31268.908000000003</v>
      </c>
      <c r="AJ301" t="s">
        <v>193</v>
      </c>
      <c r="AO301" t="s">
        <v>197</v>
      </c>
    </row>
    <row r="302" spans="1:41" x14ac:dyDescent="0.2">
      <c r="A302" s="17" t="s">
        <v>366</v>
      </c>
      <c r="B302" s="6"/>
      <c r="C302" s="32">
        <v>46290.728999999999</v>
      </c>
      <c r="D302" s="32"/>
      <c r="E302">
        <f t="shared" si="38"/>
        <v>3951.9985755127395</v>
      </c>
      <c r="F302">
        <f t="shared" si="39"/>
        <v>3952</v>
      </c>
      <c r="G302">
        <f t="shared" si="40"/>
        <v>-1.5760000023874454E-3</v>
      </c>
      <c r="K302">
        <f>+G302</f>
        <v>-1.5760000023874454E-3</v>
      </c>
      <c r="P302" s="11">
        <f t="shared" si="41"/>
        <v>-6.7021289600670221E-4</v>
      </c>
      <c r="Q302" s="2">
        <f t="shared" si="42"/>
        <v>31272.228999999999</v>
      </c>
    </row>
    <row r="303" spans="1:41" x14ac:dyDescent="0.2">
      <c r="A303" s="17" t="s">
        <v>366</v>
      </c>
      <c r="B303" s="6"/>
      <c r="C303" s="32">
        <v>46291.828999999998</v>
      </c>
      <c r="D303" s="32"/>
      <c r="E303">
        <f t="shared" si="38"/>
        <v>3952.9928242358064</v>
      </c>
      <c r="F303">
        <f t="shared" si="39"/>
        <v>3953</v>
      </c>
      <c r="G303">
        <f t="shared" si="40"/>
        <v>-7.9390000028070062E-3</v>
      </c>
      <c r="K303">
        <f>+G303</f>
        <v>-7.9390000028070062E-3</v>
      </c>
      <c r="P303" s="11">
        <f t="shared" si="41"/>
        <v>-6.7070152182962899E-4</v>
      </c>
      <c r="Q303" s="2">
        <f t="shared" si="42"/>
        <v>31273.328999999998</v>
      </c>
    </row>
    <row r="304" spans="1:41" x14ac:dyDescent="0.2">
      <c r="A304" s="17" t="s">
        <v>243</v>
      </c>
      <c r="B304" s="6"/>
      <c r="C304" s="32">
        <v>46297.368000000002</v>
      </c>
      <c r="D304" s="32"/>
      <c r="E304">
        <f t="shared" si="38"/>
        <v>3957.9993184876971</v>
      </c>
      <c r="F304">
        <f t="shared" si="39"/>
        <v>3958</v>
      </c>
      <c r="G304">
        <f t="shared" si="40"/>
        <v>-7.5399999332148582E-4</v>
      </c>
      <c r="N304">
        <f t="shared" ref="N304:N317" si="43">+G304</f>
        <v>-7.5399999332148582E-4</v>
      </c>
      <c r="P304" s="11">
        <f t="shared" si="41"/>
        <v>-6.7314707028239885E-4</v>
      </c>
      <c r="Q304" s="2">
        <f t="shared" si="42"/>
        <v>31278.868000000002</v>
      </c>
      <c r="AJ304" t="s">
        <v>193</v>
      </c>
      <c r="AO304" t="s">
        <v>197</v>
      </c>
    </row>
    <row r="305" spans="1:41" x14ac:dyDescent="0.2">
      <c r="A305" s="17" t="s">
        <v>243</v>
      </c>
      <c r="B305" s="6"/>
      <c r="C305" s="32">
        <v>46297.374000000003</v>
      </c>
      <c r="D305" s="32"/>
      <c r="E305">
        <f t="shared" si="38"/>
        <v>3958.0047416625512</v>
      </c>
      <c r="F305">
        <f t="shared" si="39"/>
        <v>3958</v>
      </c>
      <c r="G305">
        <f t="shared" si="40"/>
        <v>5.2460000079008751E-3</v>
      </c>
      <c r="N305">
        <f t="shared" si="43"/>
        <v>5.2460000079008751E-3</v>
      </c>
      <c r="P305" s="11">
        <f t="shared" si="41"/>
        <v>-6.7314707028239885E-4</v>
      </c>
      <c r="Q305" s="2">
        <f t="shared" si="42"/>
        <v>31278.874000000003</v>
      </c>
      <c r="AJ305" t="s">
        <v>193</v>
      </c>
      <c r="AO305" t="s">
        <v>197</v>
      </c>
    </row>
    <row r="306" spans="1:41" x14ac:dyDescent="0.2">
      <c r="A306" s="17" t="s">
        <v>243</v>
      </c>
      <c r="B306" s="6"/>
      <c r="C306" s="32">
        <v>46297.374000000003</v>
      </c>
      <c r="D306" s="32"/>
      <c r="E306">
        <f t="shared" si="38"/>
        <v>3958.0047416625512</v>
      </c>
      <c r="F306">
        <f t="shared" si="39"/>
        <v>3958</v>
      </c>
      <c r="G306">
        <f t="shared" si="40"/>
        <v>5.2460000079008751E-3</v>
      </c>
      <c r="N306">
        <f t="shared" si="43"/>
        <v>5.2460000079008751E-3</v>
      </c>
      <c r="P306" s="11">
        <f t="shared" si="41"/>
        <v>-6.7314707028239885E-4</v>
      </c>
      <c r="Q306" s="2">
        <f t="shared" si="42"/>
        <v>31278.874000000003</v>
      </c>
      <c r="AJ306" t="s">
        <v>193</v>
      </c>
      <c r="AO306" t="s">
        <v>197</v>
      </c>
    </row>
    <row r="307" spans="1:41" x14ac:dyDescent="0.2">
      <c r="A307" s="17" t="s">
        <v>243</v>
      </c>
      <c r="B307" s="6"/>
      <c r="C307" s="32">
        <v>46298.468999999997</v>
      </c>
      <c r="D307" s="32"/>
      <c r="E307">
        <f t="shared" si="38"/>
        <v>3958.9944710732366</v>
      </c>
      <c r="F307">
        <f t="shared" si="39"/>
        <v>3959</v>
      </c>
      <c r="G307">
        <f t="shared" si="40"/>
        <v>-6.1169999971752986E-3</v>
      </c>
      <c r="N307">
        <f t="shared" si="43"/>
        <v>-6.1169999971752986E-3</v>
      </c>
      <c r="P307" s="11">
        <f t="shared" si="41"/>
        <v>-6.7363666384057997E-4</v>
      </c>
      <c r="Q307" s="2">
        <f t="shared" si="42"/>
        <v>31279.968999999997</v>
      </c>
      <c r="AJ307" t="s">
        <v>193</v>
      </c>
      <c r="AO307" t="s">
        <v>197</v>
      </c>
    </row>
    <row r="308" spans="1:41" x14ac:dyDescent="0.2">
      <c r="A308" s="17" t="s">
        <v>243</v>
      </c>
      <c r="B308" s="6"/>
      <c r="C308" s="32">
        <v>46298.47</v>
      </c>
      <c r="D308" s="32"/>
      <c r="E308">
        <f t="shared" si="38"/>
        <v>3958.9953749357155</v>
      </c>
      <c r="F308">
        <f t="shared" si="39"/>
        <v>3959</v>
      </c>
      <c r="G308">
        <f t="shared" si="40"/>
        <v>-5.116999993333593E-3</v>
      </c>
      <c r="N308">
        <f t="shared" si="43"/>
        <v>-5.116999993333593E-3</v>
      </c>
      <c r="P308" s="11">
        <f t="shared" si="41"/>
        <v>-6.7363666384057997E-4</v>
      </c>
      <c r="Q308" s="2">
        <f t="shared" si="42"/>
        <v>31279.97</v>
      </c>
      <c r="AJ308" t="s">
        <v>193</v>
      </c>
      <c r="AO308" t="s">
        <v>197</v>
      </c>
    </row>
    <row r="309" spans="1:41" x14ac:dyDescent="0.2">
      <c r="A309" s="17" t="s">
        <v>243</v>
      </c>
      <c r="B309" s="6"/>
      <c r="C309" s="32">
        <v>46298.470999999998</v>
      </c>
      <c r="D309" s="32"/>
      <c r="E309">
        <f t="shared" si="38"/>
        <v>3958.9962787981881</v>
      </c>
      <c r="F309">
        <f t="shared" si="39"/>
        <v>3959</v>
      </c>
      <c r="G309">
        <f t="shared" si="40"/>
        <v>-4.116999996767845E-3</v>
      </c>
      <c r="N309">
        <f t="shared" si="43"/>
        <v>-4.116999996767845E-3</v>
      </c>
      <c r="P309" s="11">
        <f t="shared" si="41"/>
        <v>-6.7363666384057997E-4</v>
      </c>
      <c r="Q309" s="2">
        <f t="shared" si="42"/>
        <v>31279.970999999998</v>
      </c>
      <c r="AJ309" t="s">
        <v>193</v>
      </c>
      <c r="AO309" t="s">
        <v>197</v>
      </c>
    </row>
    <row r="310" spans="1:41" x14ac:dyDescent="0.2">
      <c r="A310" s="17" t="s">
        <v>243</v>
      </c>
      <c r="B310" s="6"/>
      <c r="C310" s="32">
        <v>46298.472000000002</v>
      </c>
      <c r="D310" s="32"/>
      <c r="E310">
        <f t="shared" si="38"/>
        <v>3958.997182660667</v>
      </c>
      <c r="F310">
        <f t="shared" si="39"/>
        <v>3959</v>
      </c>
      <c r="G310">
        <f t="shared" si="40"/>
        <v>-3.1169999929261394E-3</v>
      </c>
      <c r="N310">
        <f t="shared" si="43"/>
        <v>-3.1169999929261394E-3</v>
      </c>
      <c r="P310" s="11">
        <f t="shared" si="41"/>
        <v>-6.7363666384057997E-4</v>
      </c>
      <c r="Q310" s="2">
        <f t="shared" si="42"/>
        <v>31279.972000000002</v>
      </c>
      <c r="AJ310" t="s">
        <v>193</v>
      </c>
      <c r="AO310" t="s">
        <v>197</v>
      </c>
    </row>
    <row r="311" spans="1:41" x14ac:dyDescent="0.2">
      <c r="A311" s="17" t="s">
        <v>243</v>
      </c>
      <c r="B311" s="6"/>
      <c r="C311" s="32">
        <v>46298.476000000002</v>
      </c>
      <c r="D311" s="32"/>
      <c r="E311">
        <f t="shared" si="38"/>
        <v>3959.0007981105696</v>
      </c>
      <c r="F311">
        <f t="shared" si="39"/>
        <v>3959</v>
      </c>
      <c r="G311">
        <f t="shared" si="40"/>
        <v>8.8300000788876787E-4</v>
      </c>
      <c r="N311">
        <f t="shared" si="43"/>
        <v>8.8300000788876787E-4</v>
      </c>
      <c r="P311" s="11">
        <f t="shared" si="41"/>
        <v>-6.7363666384057997E-4</v>
      </c>
      <c r="Q311" s="2">
        <f t="shared" si="42"/>
        <v>31279.976000000002</v>
      </c>
      <c r="AJ311" t="s">
        <v>193</v>
      </c>
      <c r="AO311" t="s">
        <v>197</v>
      </c>
    </row>
    <row r="312" spans="1:41" x14ac:dyDescent="0.2">
      <c r="A312" s="17" t="s">
        <v>243</v>
      </c>
      <c r="B312" s="6"/>
      <c r="C312" s="32">
        <v>46298.476000000002</v>
      </c>
      <c r="D312" s="32"/>
      <c r="E312">
        <f t="shared" si="38"/>
        <v>3959.0007981105696</v>
      </c>
      <c r="F312">
        <f t="shared" si="39"/>
        <v>3959</v>
      </c>
      <c r="G312">
        <f t="shared" si="40"/>
        <v>8.8300000788876787E-4</v>
      </c>
      <c r="N312">
        <f t="shared" si="43"/>
        <v>8.8300000788876787E-4</v>
      </c>
      <c r="P312" s="11">
        <f t="shared" si="41"/>
        <v>-6.7363666384057997E-4</v>
      </c>
      <c r="Q312" s="2">
        <f t="shared" si="42"/>
        <v>31279.976000000002</v>
      </c>
      <c r="AJ312" t="s">
        <v>193</v>
      </c>
      <c r="AO312" t="s">
        <v>197</v>
      </c>
    </row>
    <row r="313" spans="1:41" x14ac:dyDescent="0.2">
      <c r="A313" s="17" t="s">
        <v>243</v>
      </c>
      <c r="B313" s="6"/>
      <c r="C313" s="32">
        <v>46298.476999999999</v>
      </c>
      <c r="D313" s="32"/>
      <c r="E313">
        <f t="shared" si="38"/>
        <v>3959.0017019730421</v>
      </c>
      <c r="F313">
        <f t="shared" si="39"/>
        <v>3959</v>
      </c>
      <c r="G313">
        <f t="shared" si="40"/>
        <v>1.8830000044545159E-3</v>
      </c>
      <c r="N313">
        <f t="shared" si="43"/>
        <v>1.8830000044545159E-3</v>
      </c>
      <c r="P313" s="11">
        <f t="shared" si="41"/>
        <v>-6.7363666384057997E-4</v>
      </c>
      <c r="Q313" s="2">
        <f t="shared" si="42"/>
        <v>31279.976999999999</v>
      </c>
      <c r="AJ313" t="s">
        <v>193</v>
      </c>
      <c r="AO313" t="s">
        <v>197</v>
      </c>
    </row>
    <row r="314" spans="1:41" x14ac:dyDescent="0.2">
      <c r="A314" s="17" t="s">
        <v>243</v>
      </c>
      <c r="B314" s="6"/>
      <c r="C314" s="32">
        <v>46298.476999999999</v>
      </c>
      <c r="D314" s="32"/>
      <c r="E314">
        <f t="shared" si="38"/>
        <v>3959.0017019730421</v>
      </c>
      <c r="F314">
        <f t="shared" si="39"/>
        <v>3959</v>
      </c>
      <c r="G314">
        <f t="shared" si="40"/>
        <v>1.8830000044545159E-3</v>
      </c>
      <c r="N314">
        <f t="shared" si="43"/>
        <v>1.8830000044545159E-3</v>
      </c>
      <c r="P314" s="11">
        <f t="shared" si="41"/>
        <v>-6.7363666384057997E-4</v>
      </c>
      <c r="Q314" s="2">
        <f t="shared" si="42"/>
        <v>31279.976999999999</v>
      </c>
      <c r="AJ314" t="s">
        <v>193</v>
      </c>
      <c r="AO314" t="s">
        <v>197</v>
      </c>
    </row>
    <row r="315" spans="1:41" x14ac:dyDescent="0.2">
      <c r="A315" s="17" t="s">
        <v>243</v>
      </c>
      <c r="B315" s="6"/>
      <c r="C315" s="32">
        <v>46298.478000000003</v>
      </c>
      <c r="D315" s="32"/>
      <c r="E315">
        <f t="shared" si="38"/>
        <v>3959.0026058355211</v>
      </c>
      <c r="F315">
        <f t="shared" si="39"/>
        <v>3959</v>
      </c>
      <c r="G315">
        <f t="shared" si="40"/>
        <v>2.8830000082962215E-3</v>
      </c>
      <c r="N315">
        <f t="shared" si="43"/>
        <v>2.8830000082962215E-3</v>
      </c>
      <c r="P315" s="11">
        <f t="shared" si="41"/>
        <v>-6.7363666384057997E-4</v>
      </c>
      <c r="Q315" s="2">
        <f t="shared" si="42"/>
        <v>31279.978000000003</v>
      </c>
      <c r="AJ315" t="s">
        <v>193</v>
      </c>
      <c r="AO315" t="s">
        <v>197</v>
      </c>
    </row>
    <row r="316" spans="1:41" x14ac:dyDescent="0.2">
      <c r="A316" s="17" t="s">
        <v>243</v>
      </c>
      <c r="B316" s="6"/>
      <c r="C316" s="32">
        <v>46308.438000000002</v>
      </c>
      <c r="D316" s="32"/>
      <c r="E316">
        <f t="shared" si="38"/>
        <v>3968.0050760916661</v>
      </c>
      <c r="F316">
        <f t="shared" si="39"/>
        <v>3968</v>
      </c>
      <c r="G316">
        <f t="shared" si="40"/>
        <v>5.6160000021918677E-3</v>
      </c>
      <c r="N316">
        <f t="shared" si="43"/>
        <v>5.6160000021918677E-3</v>
      </c>
      <c r="P316" s="11">
        <f t="shared" si="41"/>
        <v>-6.7805026387861875E-4</v>
      </c>
      <c r="Q316" s="2">
        <f t="shared" si="42"/>
        <v>31289.938000000002</v>
      </c>
      <c r="AJ316" t="s">
        <v>193</v>
      </c>
      <c r="AO316" t="s">
        <v>197</v>
      </c>
    </row>
    <row r="317" spans="1:41" x14ac:dyDescent="0.2">
      <c r="A317" s="17" t="s">
        <v>243</v>
      </c>
      <c r="B317" s="6"/>
      <c r="C317" s="32">
        <v>46308.438000000002</v>
      </c>
      <c r="D317" s="32"/>
      <c r="E317">
        <f t="shared" si="38"/>
        <v>3968.0050760916661</v>
      </c>
      <c r="F317">
        <f t="shared" si="39"/>
        <v>3968</v>
      </c>
      <c r="G317">
        <f t="shared" si="40"/>
        <v>5.6160000021918677E-3</v>
      </c>
      <c r="N317">
        <f t="shared" si="43"/>
        <v>5.6160000021918677E-3</v>
      </c>
      <c r="P317" s="11">
        <f t="shared" si="41"/>
        <v>-6.7805026387861875E-4</v>
      </c>
      <c r="Q317" s="2">
        <f t="shared" si="42"/>
        <v>31289.938000000002</v>
      </c>
      <c r="AJ317" t="s">
        <v>193</v>
      </c>
      <c r="AO317" t="s">
        <v>197</v>
      </c>
    </row>
    <row r="318" spans="1:41" x14ac:dyDescent="0.2">
      <c r="A318" s="17" t="s">
        <v>366</v>
      </c>
      <c r="B318" s="6"/>
      <c r="C318" s="32">
        <v>46310.646000000001</v>
      </c>
      <c r="D318" s="32"/>
      <c r="E318">
        <f t="shared" si="38"/>
        <v>3970.0008044376054</v>
      </c>
      <c r="F318">
        <f t="shared" si="39"/>
        <v>3970</v>
      </c>
      <c r="G318">
        <f t="shared" si="40"/>
        <v>8.9000000298256055E-4</v>
      </c>
      <c r="K318">
        <f>+G318</f>
        <v>8.9000000298256055E-4</v>
      </c>
      <c r="P318" s="11">
        <f t="shared" si="41"/>
        <v>-6.7903283806837163E-4</v>
      </c>
      <c r="Q318" s="2">
        <f t="shared" si="42"/>
        <v>31292.146000000001</v>
      </c>
    </row>
    <row r="319" spans="1:41" x14ac:dyDescent="0.2">
      <c r="A319" s="17" t="s">
        <v>366</v>
      </c>
      <c r="B319" s="6"/>
      <c r="C319" s="32">
        <v>46311.752</v>
      </c>
      <c r="D319" s="32"/>
      <c r="E319">
        <f t="shared" si="38"/>
        <v>3971.0004763355269</v>
      </c>
      <c r="F319">
        <f t="shared" si="39"/>
        <v>3971</v>
      </c>
      <c r="G319">
        <f t="shared" si="40"/>
        <v>5.270000037853606E-4</v>
      </c>
      <c r="K319">
        <f>+G319</f>
        <v>5.270000037853606E-4</v>
      </c>
      <c r="P319" s="11">
        <f t="shared" si="41"/>
        <v>-6.7952436709706166E-4</v>
      </c>
      <c r="Q319" s="2">
        <f t="shared" si="42"/>
        <v>31293.252</v>
      </c>
    </row>
    <row r="320" spans="1:41" x14ac:dyDescent="0.2">
      <c r="A320" s="17" t="s">
        <v>249</v>
      </c>
      <c r="B320" s="6"/>
      <c r="C320" s="32">
        <v>46318.381000000001</v>
      </c>
      <c r="D320" s="32"/>
      <c r="E320">
        <f t="shared" si="38"/>
        <v>3976.9921806857269</v>
      </c>
      <c r="F320">
        <f t="shared" si="39"/>
        <v>3977</v>
      </c>
      <c r="G320">
        <f t="shared" si="40"/>
        <v>-8.6509999964619055E-3</v>
      </c>
      <c r="N320">
        <f>+G320</f>
        <v>-8.6509999964619055E-3</v>
      </c>
      <c r="P320" s="11">
        <f t="shared" si="41"/>
        <v>-6.8247692834259215E-4</v>
      </c>
      <c r="Q320" s="2">
        <f t="shared" si="42"/>
        <v>31299.881000000001</v>
      </c>
      <c r="AJ320" t="s">
        <v>193</v>
      </c>
      <c r="AO320" t="s">
        <v>197</v>
      </c>
    </row>
    <row r="321" spans="1:41" x14ac:dyDescent="0.2">
      <c r="A321" s="17" t="s">
        <v>366</v>
      </c>
      <c r="B321" s="6"/>
      <c r="C321" s="32">
        <v>46321.707000000002</v>
      </c>
      <c r="D321" s="32"/>
      <c r="E321">
        <f t="shared" si="38"/>
        <v>3979.9984272792963</v>
      </c>
      <c r="F321">
        <f t="shared" si="39"/>
        <v>3980</v>
      </c>
      <c r="G321">
        <f t="shared" si="40"/>
        <v>-1.7399999996996485E-3</v>
      </c>
      <c r="K321">
        <f>+G321</f>
        <v>-1.7399999996996485E-3</v>
      </c>
      <c r="P321" s="11">
        <f t="shared" si="41"/>
        <v>-6.8395538636967994E-4</v>
      </c>
      <c r="Q321" s="2">
        <f t="shared" si="42"/>
        <v>31303.207000000002</v>
      </c>
    </row>
    <row r="322" spans="1:41" x14ac:dyDescent="0.2">
      <c r="A322" s="17" t="s">
        <v>249</v>
      </c>
      <c r="B322" s="6"/>
      <c r="C322" s="32">
        <v>46328.347000000002</v>
      </c>
      <c r="D322" s="32"/>
      <c r="E322">
        <f t="shared" si="38"/>
        <v>3986.000074116726</v>
      </c>
      <c r="F322">
        <f t="shared" si="39"/>
        <v>3986</v>
      </c>
      <c r="G322">
        <f t="shared" si="40"/>
        <v>8.2000005932059139E-5</v>
      </c>
      <c r="N322">
        <f>+G322</f>
        <v>8.2000005932059139E-5</v>
      </c>
      <c r="P322" s="11">
        <f t="shared" si="41"/>
        <v>-6.8691665723250039E-4</v>
      </c>
      <c r="Q322" s="2">
        <f t="shared" si="42"/>
        <v>31309.847000000002</v>
      </c>
      <c r="AJ322" t="s">
        <v>193</v>
      </c>
      <c r="AO322" t="s">
        <v>197</v>
      </c>
    </row>
    <row r="323" spans="1:41" x14ac:dyDescent="0.2">
      <c r="A323" s="17" t="s">
        <v>248</v>
      </c>
      <c r="B323" s="6"/>
      <c r="C323" s="32">
        <v>46338.3</v>
      </c>
      <c r="D323" s="32"/>
      <c r="E323">
        <f t="shared" si="38"/>
        <v>3994.9962173355443</v>
      </c>
      <c r="F323">
        <f t="shared" si="39"/>
        <v>3995</v>
      </c>
      <c r="G323">
        <f t="shared" si="40"/>
        <v>-4.1849999979604036E-3</v>
      </c>
      <c r="L323">
        <f>+G323</f>
        <v>-4.1849999979604036E-3</v>
      </c>
      <c r="P323" s="11">
        <f t="shared" si="41"/>
        <v>-6.9136945054834337E-4</v>
      </c>
      <c r="Q323" s="2">
        <f t="shared" si="42"/>
        <v>31319.800000000003</v>
      </c>
      <c r="AJ323" t="s">
        <v>193</v>
      </c>
      <c r="AK323">
        <v>8</v>
      </c>
      <c r="AM323" t="s">
        <v>174</v>
      </c>
      <c r="AO323" t="s">
        <v>164</v>
      </c>
    </row>
    <row r="324" spans="1:41" x14ac:dyDescent="0.2">
      <c r="A324" s="17" t="s">
        <v>249</v>
      </c>
      <c r="B324" s="6"/>
      <c r="C324" s="32">
        <v>46339.409</v>
      </c>
      <c r="D324" s="32"/>
      <c r="E324">
        <f t="shared" si="38"/>
        <v>3995.9986008208894</v>
      </c>
      <c r="F324">
        <f t="shared" si="39"/>
        <v>3996</v>
      </c>
      <c r="G324">
        <f t="shared" si="40"/>
        <v>-1.5480000001844019E-3</v>
      </c>
      <c r="N324">
        <f>+G324</f>
        <v>-1.5480000001844019E-3</v>
      </c>
      <c r="P324" s="11">
        <f t="shared" si="41"/>
        <v>-6.918650118072602E-4</v>
      </c>
      <c r="Q324" s="2">
        <f t="shared" si="42"/>
        <v>31320.909</v>
      </c>
      <c r="AJ324" t="s">
        <v>193</v>
      </c>
      <c r="AO324" t="s">
        <v>197</v>
      </c>
    </row>
    <row r="325" spans="1:41" x14ac:dyDescent="0.2">
      <c r="A325" s="17" t="s">
        <v>250</v>
      </c>
      <c r="B325" s="6"/>
      <c r="C325" s="32">
        <v>46380.339</v>
      </c>
      <c r="D325" s="32"/>
      <c r="E325">
        <f t="shared" si="38"/>
        <v>4032.9936919437851</v>
      </c>
      <c r="F325">
        <f t="shared" si="39"/>
        <v>4033</v>
      </c>
      <c r="G325">
        <f t="shared" si="40"/>
        <v>-6.9789999979548156E-3</v>
      </c>
      <c r="N325">
        <f>+G325</f>
        <v>-6.9789999979548156E-3</v>
      </c>
      <c r="P325" s="11">
        <f t="shared" si="41"/>
        <v>-7.1031416470115829E-4</v>
      </c>
      <c r="Q325" s="2">
        <f t="shared" si="42"/>
        <v>31361.839</v>
      </c>
      <c r="AJ325" t="s">
        <v>193</v>
      </c>
      <c r="AO325" t="s">
        <v>197</v>
      </c>
    </row>
    <row r="326" spans="1:41" x14ac:dyDescent="0.2">
      <c r="A326" s="17" t="s">
        <v>251</v>
      </c>
      <c r="B326" s="6"/>
      <c r="C326" s="32">
        <v>46610.47</v>
      </c>
      <c r="D326" s="32"/>
      <c r="E326">
        <f t="shared" si="38"/>
        <v>4241.0004672969026</v>
      </c>
      <c r="F326">
        <f t="shared" si="39"/>
        <v>4241</v>
      </c>
      <c r="G326">
        <f t="shared" si="40"/>
        <v>5.1700000040000305E-4</v>
      </c>
      <c r="N326">
        <f>+G326</f>
        <v>5.1700000040000305E-4</v>
      </c>
      <c r="P326" s="11">
        <f t="shared" si="41"/>
        <v>-8.1813797055722392E-4</v>
      </c>
      <c r="Q326" s="2">
        <f t="shared" si="42"/>
        <v>31591.97</v>
      </c>
      <c r="AJ326" t="s">
        <v>193</v>
      </c>
      <c r="AM326" t="s">
        <v>164</v>
      </c>
      <c r="AO326" t="s">
        <v>197</v>
      </c>
    </row>
    <row r="327" spans="1:41" x14ac:dyDescent="0.2">
      <c r="A327" s="17" t="s">
        <v>252</v>
      </c>
      <c r="B327" s="6"/>
      <c r="C327" s="32">
        <v>46610.470999999998</v>
      </c>
      <c r="D327" s="32"/>
      <c r="E327">
        <f t="shared" si="38"/>
        <v>4241.0013711593747</v>
      </c>
      <c r="F327">
        <f t="shared" si="39"/>
        <v>4241</v>
      </c>
      <c r="G327">
        <f t="shared" si="40"/>
        <v>1.5169999969657511E-3</v>
      </c>
      <c r="N327">
        <f>+G327</f>
        <v>1.5169999969657511E-3</v>
      </c>
      <c r="P327" s="11">
        <f t="shared" si="41"/>
        <v>-8.1813797055722392E-4</v>
      </c>
      <c r="Q327" s="2">
        <f t="shared" si="42"/>
        <v>31591.970999999998</v>
      </c>
      <c r="AJ327" t="s">
        <v>193</v>
      </c>
      <c r="AO327" t="s">
        <v>197</v>
      </c>
    </row>
    <row r="328" spans="1:41" x14ac:dyDescent="0.2">
      <c r="A328" s="17" t="s">
        <v>366</v>
      </c>
      <c r="B328" s="6"/>
      <c r="C328" s="32">
        <v>46623.745999999999</v>
      </c>
      <c r="D328" s="32"/>
      <c r="E328">
        <f t="shared" si="38"/>
        <v>4253.0001455218598</v>
      </c>
      <c r="F328">
        <f t="shared" si="39"/>
        <v>4253</v>
      </c>
      <c r="G328">
        <f t="shared" si="40"/>
        <v>1.610000035725534E-4</v>
      </c>
      <c r="K328">
        <f>+G328</f>
        <v>1.610000035725534E-4</v>
      </c>
      <c r="P328" s="11">
        <f t="shared" si="41"/>
        <v>-8.2457147649720103E-4</v>
      </c>
      <c r="Q328" s="2">
        <f t="shared" si="42"/>
        <v>31605.245999999999</v>
      </c>
    </row>
    <row r="329" spans="1:41" x14ac:dyDescent="0.2">
      <c r="A329" s="17" t="s">
        <v>253</v>
      </c>
      <c r="B329" s="6"/>
      <c r="C329" s="32">
        <v>46681.279000000002</v>
      </c>
      <c r="D329" s="32"/>
      <c r="E329">
        <f t="shared" si="38"/>
        <v>4305.0020653257607</v>
      </c>
      <c r="F329">
        <f t="shared" si="39"/>
        <v>4305</v>
      </c>
      <c r="G329">
        <f t="shared" si="40"/>
        <v>2.2850000023026951E-3</v>
      </c>
      <c r="L329">
        <f>+G329</f>
        <v>2.2850000023026951E-3</v>
      </c>
      <c r="P329" s="11">
        <f t="shared" si="41"/>
        <v>-8.5271838748099643E-4</v>
      </c>
      <c r="Q329" s="2">
        <f t="shared" si="42"/>
        <v>31662.779000000002</v>
      </c>
      <c r="AJ329" t="s">
        <v>193</v>
      </c>
      <c r="AK329">
        <v>9</v>
      </c>
      <c r="AM329" t="s">
        <v>230</v>
      </c>
      <c r="AO329" t="s">
        <v>164</v>
      </c>
    </row>
    <row r="330" spans="1:41" x14ac:dyDescent="0.2">
      <c r="A330" s="17" t="s">
        <v>253</v>
      </c>
      <c r="B330" s="6"/>
      <c r="C330" s="32">
        <v>46692.343000000001</v>
      </c>
      <c r="D330" s="32"/>
      <c r="E330">
        <f t="shared" si="38"/>
        <v>4315.0023997548751</v>
      </c>
      <c r="F330">
        <f t="shared" si="39"/>
        <v>4315</v>
      </c>
      <c r="G330">
        <f t="shared" si="40"/>
        <v>2.6550000038696453E-3</v>
      </c>
      <c r="L330">
        <f>+G330</f>
        <v>2.6550000038696453E-3</v>
      </c>
      <c r="P330" s="11">
        <f t="shared" si="41"/>
        <v>-8.5818125463269206E-4</v>
      </c>
      <c r="Q330" s="2">
        <f t="shared" si="42"/>
        <v>31673.843000000001</v>
      </c>
      <c r="AJ330" t="s">
        <v>193</v>
      </c>
      <c r="AK330">
        <v>6</v>
      </c>
      <c r="AM330" t="s">
        <v>230</v>
      </c>
      <c r="AO330" t="s">
        <v>164</v>
      </c>
    </row>
    <row r="331" spans="1:41" x14ac:dyDescent="0.2">
      <c r="A331" s="17" t="s">
        <v>253</v>
      </c>
      <c r="B331" s="6"/>
      <c r="C331" s="32">
        <v>46713.35</v>
      </c>
      <c r="D331" s="32"/>
      <c r="E331">
        <f t="shared" si="38"/>
        <v>4333.9898387780504</v>
      </c>
      <c r="F331">
        <f t="shared" si="39"/>
        <v>4334</v>
      </c>
      <c r="G331">
        <f t="shared" si="40"/>
        <v>-1.1242000000493135E-2</v>
      </c>
      <c r="L331">
        <f>+G331</f>
        <v>-1.1242000000493135E-2</v>
      </c>
      <c r="P331" s="11">
        <f t="shared" si="41"/>
        <v>-8.6860513739801294E-4</v>
      </c>
      <c r="Q331" s="2">
        <f t="shared" si="42"/>
        <v>31694.85</v>
      </c>
      <c r="AJ331" t="s">
        <v>193</v>
      </c>
      <c r="AK331">
        <v>11</v>
      </c>
      <c r="AM331" t="s">
        <v>230</v>
      </c>
      <c r="AO331" t="s">
        <v>164</v>
      </c>
    </row>
    <row r="332" spans="1:41" x14ac:dyDescent="0.2">
      <c r="A332" s="17" t="s">
        <v>254</v>
      </c>
      <c r="B332" s="6"/>
      <c r="C332" s="32">
        <v>46963.398999999998</v>
      </c>
      <c r="D332" s="32"/>
      <c r="E332">
        <f t="shared" si="38"/>
        <v>4559.9997469185064</v>
      </c>
      <c r="F332">
        <f t="shared" si="39"/>
        <v>4560</v>
      </c>
      <c r="G332">
        <f t="shared" si="40"/>
        <v>-2.8000000020256266E-4</v>
      </c>
      <c r="N332">
        <f>+G332</f>
        <v>-2.8000000020256266E-4</v>
      </c>
      <c r="P332" s="11">
        <f t="shared" si="41"/>
        <v>-9.9705977151758616E-4</v>
      </c>
      <c r="Q332" s="2">
        <f t="shared" si="42"/>
        <v>31944.898999999998</v>
      </c>
      <c r="AJ332" t="s">
        <v>193</v>
      </c>
      <c r="AO332" t="s">
        <v>197</v>
      </c>
    </row>
    <row r="333" spans="1:41" x14ac:dyDescent="0.2">
      <c r="A333" s="17" t="s">
        <v>254</v>
      </c>
      <c r="B333" s="6"/>
      <c r="C333" s="32">
        <v>46964.5</v>
      </c>
      <c r="D333" s="32"/>
      <c r="E333">
        <f t="shared" si="38"/>
        <v>4560.9948995040522</v>
      </c>
      <c r="F333">
        <f t="shared" si="39"/>
        <v>4561</v>
      </c>
      <c r="G333">
        <f t="shared" si="40"/>
        <v>-5.6429999967804179E-3</v>
      </c>
      <c r="N333">
        <f>+G333</f>
        <v>-5.6429999967804179E-3</v>
      </c>
      <c r="P333" s="11">
        <f t="shared" si="41"/>
        <v>-9.9764646117962794E-4</v>
      </c>
      <c r="Q333" s="2">
        <f t="shared" si="42"/>
        <v>31946</v>
      </c>
      <c r="AJ333" t="s">
        <v>193</v>
      </c>
      <c r="AO333" t="s">
        <v>197</v>
      </c>
    </row>
    <row r="334" spans="1:41" x14ac:dyDescent="0.2">
      <c r="A334" s="17" t="s">
        <v>255</v>
      </c>
      <c r="B334" s="6"/>
      <c r="C334" s="32">
        <v>46973.357000000004</v>
      </c>
      <c r="D334" s="32"/>
      <c r="E334">
        <f t="shared" si="38"/>
        <v>4569.0004094497062</v>
      </c>
      <c r="F334">
        <f t="shared" si="39"/>
        <v>4569</v>
      </c>
      <c r="G334">
        <f t="shared" si="40"/>
        <v>4.5300000783754513E-4</v>
      </c>
      <c r="L334">
        <f>+G334</f>
        <v>4.5300000783754513E-4</v>
      </c>
      <c r="P334" s="11">
        <f t="shared" si="41"/>
        <v>-1.002345784887489E-3</v>
      </c>
      <c r="Q334" s="2">
        <f t="shared" si="42"/>
        <v>31954.857000000004</v>
      </c>
      <c r="AJ334" t="s">
        <v>193</v>
      </c>
      <c r="AK334">
        <v>8</v>
      </c>
      <c r="AM334" t="s">
        <v>230</v>
      </c>
      <c r="AO334" t="s">
        <v>164</v>
      </c>
    </row>
    <row r="335" spans="1:41" x14ac:dyDescent="0.2">
      <c r="A335" s="17" t="s">
        <v>255</v>
      </c>
      <c r="B335" s="6"/>
      <c r="C335" s="32">
        <v>46974.468000000001</v>
      </c>
      <c r="D335" s="32"/>
      <c r="E335">
        <f t="shared" si="38"/>
        <v>4570.0046006600023</v>
      </c>
      <c r="F335">
        <f t="shared" si="39"/>
        <v>4570</v>
      </c>
      <c r="G335">
        <f t="shared" si="40"/>
        <v>5.0899999987450428E-3</v>
      </c>
      <c r="L335">
        <f>+G335</f>
        <v>5.0899999987450428E-3</v>
      </c>
      <c r="P335" s="11">
        <f t="shared" si="41"/>
        <v>-1.0029339261524125E-3</v>
      </c>
      <c r="Q335" s="2">
        <f t="shared" si="42"/>
        <v>31955.968000000001</v>
      </c>
      <c r="AJ335" t="s">
        <v>193</v>
      </c>
      <c r="AK335">
        <v>9</v>
      </c>
      <c r="AM335" t="s">
        <v>230</v>
      </c>
      <c r="AO335" t="s">
        <v>164</v>
      </c>
    </row>
    <row r="336" spans="1:41" x14ac:dyDescent="0.2">
      <c r="A336" s="17" t="s">
        <v>366</v>
      </c>
      <c r="B336" s="6"/>
      <c r="C336" s="32">
        <v>46997.697999999997</v>
      </c>
      <c r="D336" s="32"/>
      <c r="E336">
        <f t="shared" si="38"/>
        <v>4591.0013259662501</v>
      </c>
      <c r="F336">
        <f t="shared" si="39"/>
        <v>4591</v>
      </c>
      <c r="G336">
        <f t="shared" si="40"/>
        <v>1.4670000018668361E-3</v>
      </c>
      <c r="K336">
        <f>+G336</f>
        <v>1.4670000018668361E-3</v>
      </c>
      <c r="P336" s="11">
        <f t="shared" si="41"/>
        <v>-1.0153221505231E-3</v>
      </c>
      <c r="Q336" s="2">
        <f t="shared" si="42"/>
        <v>31979.197999999997</v>
      </c>
    </row>
    <row r="337" spans="1:41" x14ac:dyDescent="0.2">
      <c r="A337" s="17" t="s">
        <v>256</v>
      </c>
      <c r="B337" s="6"/>
      <c r="C337" s="32">
        <v>47005.447</v>
      </c>
      <c r="D337" s="32"/>
      <c r="E337">
        <f t="shared" si="38"/>
        <v>4598.0053562890316</v>
      </c>
      <c r="F337">
        <f t="shared" si="39"/>
        <v>4598</v>
      </c>
      <c r="G337">
        <f t="shared" si="40"/>
        <v>5.9259999979985878E-3</v>
      </c>
      <c r="L337">
        <f>+G337</f>
        <v>5.9259999979985878E-3</v>
      </c>
      <c r="P337" s="11">
        <f t="shared" si="41"/>
        <v>-1.0194673649891518E-3</v>
      </c>
      <c r="Q337" s="2">
        <f t="shared" si="42"/>
        <v>31986.947</v>
      </c>
      <c r="AJ337" t="s">
        <v>193</v>
      </c>
      <c r="AK337">
        <v>8</v>
      </c>
      <c r="AM337" t="s">
        <v>230</v>
      </c>
      <c r="AO337" t="s">
        <v>164</v>
      </c>
    </row>
    <row r="338" spans="1:41" x14ac:dyDescent="0.2">
      <c r="A338" s="17" t="s">
        <v>256</v>
      </c>
      <c r="B338" s="6"/>
      <c r="C338" s="32">
        <v>47056.332999999999</v>
      </c>
      <c r="D338" s="32"/>
      <c r="E338">
        <f t="shared" si="38"/>
        <v>4643.9993022181698</v>
      </c>
      <c r="F338">
        <f t="shared" si="39"/>
        <v>4644</v>
      </c>
      <c r="G338">
        <f t="shared" si="40"/>
        <v>-7.7199999941512942E-4</v>
      </c>
      <c r="L338">
        <f>+G338</f>
        <v>-7.7199999941512942E-4</v>
      </c>
      <c r="P338" s="11">
        <f t="shared" si="41"/>
        <v>-1.046903957311919E-3</v>
      </c>
      <c r="Q338" s="2">
        <f t="shared" si="42"/>
        <v>32037.832999999999</v>
      </c>
      <c r="AJ338" t="s">
        <v>193</v>
      </c>
      <c r="AK338">
        <v>9</v>
      </c>
      <c r="AM338" t="s">
        <v>230</v>
      </c>
      <c r="AO338" t="s">
        <v>164</v>
      </c>
    </row>
    <row r="339" spans="1:41" x14ac:dyDescent="0.2">
      <c r="A339" s="17" t="s">
        <v>256</v>
      </c>
      <c r="B339" s="6"/>
      <c r="C339" s="32">
        <v>47056.336000000003</v>
      </c>
      <c r="D339" s="32"/>
      <c r="E339">
        <f t="shared" si="38"/>
        <v>4644.0020138055997</v>
      </c>
      <c r="F339">
        <f t="shared" si="39"/>
        <v>4644</v>
      </c>
      <c r="G339">
        <f t="shared" si="40"/>
        <v>2.2280000048340298E-3</v>
      </c>
      <c r="L339">
        <f>+G339</f>
        <v>2.2280000048340298E-3</v>
      </c>
      <c r="P339" s="11">
        <f t="shared" si="41"/>
        <v>-1.046903957311919E-3</v>
      </c>
      <c r="Q339" s="2">
        <f t="shared" si="42"/>
        <v>32037.836000000003</v>
      </c>
      <c r="AJ339" t="s">
        <v>193</v>
      </c>
      <c r="AK339">
        <v>9</v>
      </c>
      <c r="AM339" t="s">
        <v>257</v>
      </c>
      <c r="AO339" t="s">
        <v>164</v>
      </c>
    </row>
    <row r="340" spans="1:41" x14ac:dyDescent="0.2">
      <c r="A340" s="17" t="s">
        <v>256</v>
      </c>
      <c r="B340" s="6"/>
      <c r="C340" s="32">
        <v>47087.345000000001</v>
      </c>
      <c r="D340" s="32"/>
      <c r="E340">
        <f t="shared" si="38"/>
        <v>4672.0298853088934</v>
      </c>
      <c r="F340">
        <f t="shared" si="39"/>
        <v>4672</v>
      </c>
      <c r="G340">
        <f t="shared" si="40"/>
        <v>3.3064000002923422E-2</v>
      </c>
      <c r="L340">
        <f>+G340</f>
        <v>3.3064000002923422E-2</v>
      </c>
      <c r="P340" s="11">
        <f t="shared" si="41"/>
        <v>-1.0637715873898532E-3</v>
      </c>
      <c r="Q340" s="2">
        <f t="shared" si="42"/>
        <v>32068.845000000001</v>
      </c>
      <c r="AJ340" t="s">
        <v>193</v>
      </c>
      <c r="AK340">
        <v>10</v>
      </c>
      <c r="AM340" t="s">
        <v>257</v>
      </c>
      <c r="AO340" t="s">
        <v>164</v>
      </c>
    </row>
    <row r="341" spans="1:41" x14ac:dyDescent="0.2">
      <c r="A341" s="17" t="s">
        <v>258</v>
      </c>
      <c r="B341" s="6"/>
      <c r="C341" s="32">
        <v>47349.519</v>
      </c>
      <c r="D341" s="32"/>
      <c r="E341">
        <f t="shared" ref="E341:E404" si="44">+(C341-C$7)/C$8</f>
        <v>4908.9991259649878</v>
      </c>
      <c r="F341">
        <f t="shared" ref="F341:F404" si="45">ROUND(2*E341,0)/2</f>
        <v>4909</v>
      </c>
      <c r="G341">
        <f t="shared" ref="G341:G404" si="46">+C341-(C$7+F341*C$8)</f>
        <v>-9.6699999994598329E-4</v>
      </c>
      <c r="N341">
        <f>+G341</f>
        <v>-9.6699999994598329E-4</v>
      </c>
      <c r="P341" s="11">
        <f t="shared" ref="P341:P404" si="47">D$11+D$12*F341+D$13*F341^2</f>
        <v>-1.2116089120802124E-3</v>
      </c>
      <c r="Q341" s="2">
        <f t="shared" ref="Q341:Q404" si="48">+C341-15018.5</f>
        <v>32331.019</v>
      </c>
      <c r="AJ341" t="s">
        <v>193</v>
      </c>
      <c r="AO341" t="s">
        <v>197</v>
      </c>
    </row>
    <row r="342" spans="1:41" x14ac:dyDescent="0.2">
      <c r="A342" s="17" t="s">
        <v>259</v>
      </c>
      <c r="B342" s="6"/>
      <c r="C342" s="32">
        <v>47359.476000000002</v>
      </c>
      <c r="D342" s="32"/>
      <c r="E342">
        <f t="shared" si="44"/>
        <v>4917.9988846337092</v>
      </c>
      <c r="F342">
        <f t="shared" si="45"/>
        <v>4918</v>
      </c>
      <c r="G342">
        <f t="shared" si="46"/>
        <v>-1.2339999957475811E-3</v>
      </c>
      <c r="N342">
        <f>+G342</f>
        <v>-1.2339999957475811E-3</v>
      </c>
      <c r="P342" s="11">
        <f t="shared" si="47"/>
        <v>-1.2174015348558067E-3</v>
      </c>
      <c r="Q342" s="2">
        <f t="shared" si="48"/>
        <v>32340.976000000002</v>
      </c>
      <c r="AJ342" t="s">
        <v>193</v>
      </c>
      <c r="AO342" t="s">
        <v>197</v>
      </c>
    </row>
    <row r="343" spans="1:41" x14ac:dyDescent="0.2">
      <c r="A343" s="17" t="s">
        <v>259</v>
      </c>
      <c r="B343" s="6"/>
      <c r="C343" s="32">
        <v>47359.485000000001</v>
      </c>
      <c r="D343" s="32"/>
      <c r="E343">
        <f t="shared" si="44"/>
        <v>4918.0070193959873</v>
      </c>
      <c r="F343">
        <f t="shared" si="45"/>
        <v>4918</v>
      </c>
      <c r="G343">
        <f t="shared" si="46"/>
        <v>7.7660000024479814E-3</v>
      </c>
      <c r="N343">
        <f>+G343</f>
        <v>7.7660000024479814E-3</v>
      </c>
      <c r="P343" s="11">
        <f t="shared" si="47"/>
        <v>-1.2174015348558067E-3</v>
      </c>
      <c r="Q343" s="2">
        <f t="shared" si="48"/>
        <v>32340.985000000001</v>
      </c>
      <c r="AJ343" t="s">
        <v>193</v>
      </c>
      <c r="AO343" t="s">
        <v>197</v>
      </c>
    </row>
    <row r="344" spans="1:41" x14ac:dyDescent="0.2">
      <c r="A344" s="17" t="s">
        <v>258</v>
      </c>
      <c r="B344" s="6"/>
      <c r="C344" s="32">
        <v>47369.432000000001</v>
      </c>
      <c r="D344" s="32"/>
      <c r="E344">
        <f t="shared" si="44"/>
        <v>4926.9977394399511</v>
      </c>
      <c r="F344">
        <f t="shared" si="45"/>
        <v>4927</v>
      </c>
      <c r="G344">
        <f t="shared" si="46"/>
        <v>-2.5009999953908846E-3</v>
      </c>
      <c r="N344">
        <f>+G344</f>
        <v>-2.5009999953908846E-3</v>
      </c>
      <c r="P344" s="11">
        <f t="shared" si="47"/>
        <v>-1.2232072220573357E-3</v>
      </c>
      <c r="Q344" s="2">
        <f t="shared" si="48"/>
        <v>32350.932000000001</v>
      </c>
      <c r="AJ344" t="s">
        <v>193</v>
      </c>
      <c r="AO344" t="s">
        <v>197</v>
      </c>
    </row>
    <row r="345" spans="1:41" x14ac:dyDescent="0.2">
      <c r="A345" s="17" t="s">
        <v>259</v>
      </c>
      <c r="B345" s="6"/>
      <c r="C345" s="32">
        <v>47369.442999999999</v>
      </c>
      <c r="D345" s="32"/>
      <c r="E345">
        <f t="shared" si="44"/>
        <v>4927.0076819271808</v>
      </c>
      <c r="F345">
        <f t="shared" si="45"/>
        <v>4927</v>
      </c>
      <c r="G345">
        <f t="shared" si="46"/>
        <v>8.4990000032121316E-3</v>
      </c>
      <c r="N345">
        <f>+G345</f>
        <v>8.4990000032121316E-3</v>
      </c>
      <c r="P345" s="11">
        <f t="shared" si="47"/>
        <v>-1.2232072220573357E-3</v>
      </c>
      <c r="Q345" s="2">
        <f t="shared" si="48"/>
        <v>32350.942999999999</v>
      </c>
      <c r="AJ345" t="s">
        <v>193</v>
      </c>
      <c r="AO345" t="s">
        <v>197</v>
      </c>
    </row>
    <row r="346" spans="1:41" x14ac:dyDescent="0.2">
      <c r="A346" s="17" t="s">
        <v>260</v>
      </c>
      <c r="B346" s="6"/>
      <c r="C346" s="32">
        <v>47379.392</v>
      </c>
      <c r="D346" s="32"/>
      <c r="E346">
        <f t="shared" si="44"/>
        <v>4936.0002096960961</v>
      </c>
      <c r="F346">
        <f t="shared" si="45"/>
        <v>4936</v>
      </c>
      <c r="G346">
        <f t="shared" si="46"/>
        <v>2.3199999850476161E-4</v>
      </c>
      <c r="L346">
        <f>+G346</f>
        <v>2.3199999850476161E-4</v>
      </c>
      <c r="P346" s="11">
        <f t="shared" si="47"/>
        <v>-1.2290259736847994E-3</v>
      </c>
      <c r="Q346" s="2">
        <f t="shared" si="48"/>
        <v>32360.892</v>
      </c>
      <c r="AJ346" t="s">
        <v>193</v>
      </c>
      <c r="AK346">
        <v>7</v>
      </c>
      <c r="AM346" t="s">
        <v>230</v>
      </c>
      <c r="AO346" t="s">
        <v>164</v>
      </c>
    </row>
    <row r="347" spans="1:41" x14ac:dyDescent="0.2">
      <c r="A347" s="17" t="s">
        <v>258</v>
      </c>
      <c r="B347" s="6"/>
      <c r="C347" s="32">
        <v>47380.49</v>
      </c>
      <c r="D347" s="32"/>
      <c r="E347">
        <f t="shared" si="44"/>
        <v>4936.9926506942111</v>
      </c>
      <c r="F347">
        <f t="shared" si="45"/>
        <v>4937</v>
      </c>
      <c r="G347">
        <f t="shared" si="46"/>
        <v>-8.1310000023222528E-3</v>
      </c>
      <c r="N347">
        <f>+G347</f>
        <v>-8.1310000023222528E-3</v>
      </c>
      <c r="P347" s="11">
        <f t="shared" si="47"/>
        <v>-1.2296733080894521E-3</v>
      </c>
      <c r="Q347" s="2">
        <f t="shared" si="48"/>
        <v>32361.989999999998</v>
      </c>
      <c r="AJ347" t="s">
        <v>261</v>
      </c>
      <c r="AO347" t="s">
        <v>197</v>
      </c>
    </row>
    <row r="348" spans="1:41" x14ac:dyDescent="0.2">
      <c r="A348" s="17" t="s">
        <v>258</v>
      </c>
      <c r="B348" s="6"/>
      <c r="C348" s="32">
        <v>47380.493999999999</v>
      </c>
      <c r="D348" s="32"/>
      <c r="E348">
        <f t="shared" si="44"/>
        <v>4936.9962661441141</v>
      </c>
      <c r="F348">
        <f t="shared" si="45"/>
        <v>4937</v>
      </c>
      <c r="G348">
        <f t="shared" si="46"/>
        <v>-4.1310000015073456E-3</v>
      </c>
      <c r="N348">
        <f>+G348</f>
        <v>-4.1310000015073456E-3</v>
      </c>
      <c r="P348" s="11">
        <f t="shared" si="47"/>
        <v>-1.2296733080894521E-3</v>
      </c>
      <c r="Q348" s="2">
        <f t="shared" si="48"/>
        <v>32361.993999999999</v>
      </c>
      <c r="AJ348" t="s">
        <v>193</v>
      </c>
      <c r="AO348" t="s">
        <v>197</v>
      </c>
    </row>
    <row r="349" spans="1:41" x14ac:dyDescent="0.2">
      <c r="A349" s="17" t="s">
        <v>258</v>
      </c>
      <c r="B349" s="6"/>
      <c r="C349" s="32">
        <v>47380.495000000003</v>
      </c>
      <c r="D349" s="32"/>
      <c r="E349">
        <f t="shared" si="44"/>
        <v>4936.9971700065935</v>
      </c>
      <c r="F349">
        <f t="shared" si="45"/>
        <v>4937</v>
      </c>
      <c r="G349">
        <f t="shared" si="46"/>
        <v>-3.13099999766564E-3</v>
      </c>
      <c r="N349">
        <f>+G349</f>
        <v>-3.13099999766564E-3</v>
      </c>
      <c r="P349" s="11">
        <f t="shared" si="47"/>
        <v>-1.2296733080894521E-3</v>
      </c>
      <c r="Q349" s="2">
        <f t="shared" si="48"/>
        <v>32361.995000000003</v>
      </c>
      <c r="AJ349" t="s">
        <v>193</v>
      </c>
      <c r="AO349" t="s">
        <v>197</v>
      </c>
    </row>
    <row r="350" spans="1:41" x14ac:dyDescent="0.2">
      <c r="A350" s="17" t="s">
        <v>262</v>
      </c>
      <c r="B350" s="6"/>
      <c r="C350" s="32">
        <v>47380.498</v>
      </c>
      <c r="D350" s="32"/>
      <c r="E350">
        <f t="shared" si="44"/>
        <v>4936.9998815940171</v>
      </c>
      <c r="F350">
        <f t="shared" si="45"/>
        <v>4937</v>
      </c>
      <c r="G350">
        <f t="shared" si="46"/>
        <v>-1.3100000069243833E-4</v>
      </c>
      <c r="N350">
        <f>+G350</f>
        <v>-1.3100000069243833E-4</v>
      </c>
      <c r="P350" s="11">
        <f t="shared" si="47"/>
        <v>-1.2296733080894521E-3</v>
      </c>
      <c r="Q350" s="2">
        <f t="shared" si="48"/>
        <v>32361.998</v>
      </c>
      <c r="AJ350" t="s">
        <v>193</v>
      </c>
      <c r="AO350" t="s">
        <v>197</v>
      </c>
    </row>
    <row r="351" spans="1:41" x14ac:dyDescent="0.2">
      <c r="A351" s="17" t="s">
        <v>366</v>
      </c>
      <c r="B351" s="6"/>
      <c r="C351" s="32">
        <v>47382.707000000002</v>
      </c>
      <c r="D351" s="32"/>
      <c r="E351">
        <f t="shared" si="44"/>
        <v>4938.9965138024354</v>
      </c>
      <c r="F351">
        <f t="shared" si="45"/>
        <v>4939</v>
      </c>
      <c r="G351">
        <f t="shared" si="46"/>
        <v>-3.8569999960600398E-3</v>
      </c>
      <c r="K351">
        <f>+G351</f>
        <v>-3.8569999960600398E-3</v>
      </c>
      <c r="P351" s="11">
        <f t="shared" si="47"/>
        <v>-1.2309684607663841E-3</v>
      </c>
      <c r="Q351" s="2">
        <f t="shared" si="48"/>
        <v>32364.207000000002</v>
      </c>
    </row>
    <row r="352" spans="1:41" x14ac:dyDescent="0.2">
      <c r="A352" s="17" t="s">
        <v>258</v>
      </c>
      <c r="B352" s="6"/>
      <c r="C352" s="32">
        <v>47390.453500000003</v>
      </c>
      <c r="D352" s="32"/>
      <c r="E352">
        <f t="shared" si="44"/>
        <v>4945.9982844690257</v>
      </c>
      <c r="F352">
        <f t="shared" si="45"/>
        <v>4946</v>
      </c>
      <c r="G352">
        <f t="shared" si="46"/>
        <v>-1.897999994980637E-3</v>
      </c>
      <c r="N352">
        <f>+G352</f>
        <v>-1.897999994980637E-3</v>
      </c>
      <c r="P352" s="11">
        <f t="shared" si="47"/>
        <v>-1.2355065757457323E-3</v>
      </c>
      <c r="Q352" s="2">
        <f t="shared" si="48"/>
        <v>32371.953500000003</v>
      </c>
      <c r="AJ352" t="s">
        <v>241</v>
      </c>
      <c r="AK352" t="s">
        <v>164</v>
      </c>
      <c r="AO352" t="s">
        <v>197</v>
      </c>
    </row>
    <row r="353" spans="1:41" x14ac:dyDescent="0.2">
      <c r="A353" s="17" t="s">
        <v>258</v>
      </c>
      <c r="B353" s="6"/>
      <c r="C353" s="32">
        <v>47390.453500000003</v>
      </c>
      <c r="D353" s="32"/>
      <c r="E353">
        <f t="shared" si="44"/>
        <v>4945.9982844690257</v>
      </c>
      <c r="F353">
        <f t="shared" si="45"/>
        <v>4946</v>
      </c>
      <c r="G353">
        <f t="shared" si="46"/>
        <v>-1.897999994980637E-3</v>
      </c>
      <c r="N353">
        <f>+G353</f>
        <v>-1.897999994980637E-3</v>
      </c>
      <c r="P353" s="11">
        <f t="shared" si="47"/>
        <v>-1.2355065757457323E-3</v>
      </c>
      <c r="Q353" s="2">
        <f t="shared" si="48"/>
        <v>32371.953500000003</v>
      </c>
      <c r="AJ353" t="s">
        <v>241</v>
      </c>
      <c r="AK353" t="s">
        <v>263</v>
      </c>
      <c r="AO353" t="s">
        <v>197</v>
      </c>
    </row>
    <row r="354" spans="1:41" x14ac:dyDescent="0.2">
      <c r="A354" s="17" t="s">
        <v>366</v>
      </c>
      <c r="B354" s="6"/>
      <c r="C354" s="32">
        <v>47393.764000000003</v>
      </c>
      <c r="D354" s="32"/>
      <c r="E354">
        <f t="shared" si="44"/>
        <v>4948.9905211942232</v>
      </c>
      <c r="F354">
        <f t="shared" si="45"/>
        <v>4949</v>
      </c>
      <c r="G354">
        <f t="shared" si="46"/>
        <v>-1.0486999992281199E-2</v>
      </c>
      <c r="K354">
        <f>+G354</f>
        <v>-1.0486999992281199E-2</v>
      </c>
      <c r="P354" s="11">
        <f t="shared" si="47"/>
        <v>-1.2374539015035887E-3</v>
      </c>
      <c r="Q354" s="2">
        <f t="shared" si="48"/>
        <v>32375.264000000003</v>
      </c>
    </row>
    <row r="355" spans="1:41" x14ac:dyDescent="0.2">
      <c r="A355" s="17" t="s">
        <v>262</v>
      </c>
      <c r="B355" s="6"/>
      <c r="C355" s="32">
        <v>47411.476000000002</v>
      </c>
      <c r="D355" s="32"/>
      <c r="E355">
        <f t="shared" si="44"/>
        <v>4964.9997333605734</v>
      </c>
      <c r="F355">
        <f t="shared" si="45"/>
        <v>4965</v>
      </c>
      <c r="G355">
        <f t="shared" si="46"/>
        <v>-2.9499999800464138E-4</v>
      </c>
      <c r="N355">
        <f>+G355</f>
        <v>-2.9499999800464138E-4</v>
      </c>
      <c r="P355" s="11">
        <f t="shared" si="47"/>
        <v>-1.2478641548386029E-3</v>
      </c>
      <c r="Q355" s="2">
        <f t="shared" si="48"/>
        <v>32392.976000000002</v>
      </c>
      <c r="AJ355" t="s">
        <v>193</v>
      </c>
      <c r="AO355" t="s">
        <v>197</v>
      </c>
    </row>
    <row r="356" spans="1:41" x14ac:dyDescent="0.2">
      <c r="A356" s="17" t="s">
        <v>366</v>
      </c>
      <c r="B356" s="6"/>
      <c r="C356" s="32">
        <v>47412.578999999998</v>
      </c>
      <c r="D356" s="32"/>
      <c r="E356">
        <f t="shared" si="44"/>
        <v>4965.9966936710643</v>
      </c>
      <c r="F356">
        <f t="shared" si="45"/>
        <v>4966</v>
      </c>
      <c r="G356">
        <f t="shared" si="46"/>
        <v>-3.6580000014510006E-3</v>
      </c>
      <c r="K356">
        <f>+G356</f>
        <v>-3.6580000014510006E-3</v>
      </c>
      <c r="P356" s="11">
        <f t="shared" si="47"/>
        <v>-1.2485161666303186E-3</v>
      </c>
      <c r="Q356" s="2">
        <f t="shared" si="48"/>
        <v>32394.078999999998</v>
      </c>
    </row>
    <row r="357" spans="1:41" x14ac:dyDescent="0.2">
      <c r="A357" s="17" t="s">
        <v>366</v>
      </c>
      <c r="B357" s="6"/>
      <c r="C357" s="32">
        <v>47413.684999999998</v>
      </c>
      <c r="D357" s="32"/>
      <c r="E357">
        <f t="shared" si="44"/>
        <v>4966.9963655689853</v>
      </c>
      <c r="F357">
        <f t="shared" si="45"/>
        <v>4967</v>
      </c>
      <c r="G357">
        <f t="shared" si="46"/>
        <v>-4.0210000006482005E-3</v>
      </c>
      <c r="K357">
        <f>+G357</f>
        <v>-4.0210000006482005E-3</v>
      </c>
      <c r="P357" s="11">
        <f t="shared" si="47"/>
        <v>-1.2491683397112432E-3</v>
      </c>
      <c r="Q357" s="2">
        <f t="shared" si="48"/>
        <v>32395.184999999998</v>
      </c>
    </row>
    <row r="358" spans="1:41" x14ac:dyDescent="0.2">
      <c r="A358" s="17" t="s">
        <v>366</v>
      </c>
      <c r="B358" s="6"/>
      <c r="C358" s="32">
        <v>47413.690999999999</v>
      </c>
      <c r="D358" s="32"/>
      <c r="E358">
        <f t="shared" si="44"/>
        <v>4967.0017887438398</v>
      </c>
      <c r="F358">
        <f t="shared" si="45"/>
        <v>4967</v>
      </c>
      <c r="G358">
        <f t="shared" si="46"/>
        <v>1.9790000005741604E-3</v>
      </c>
      <c r="K358">
        <f>+G358</f>
        <v>1.9790000005741604E-3</v>
      </c>
      <c r="P358" s="11">
        <f t="shared" si="47"/>
        <v>-1.2491683397112432E-3</v>
      </c>
      <c r="Q358" s="2">
        <f t="shared" si="48"/>
        <v>32395.190999999999</v>
      </c>
    </row>
    <row r="359" spans="1:41" x14ac:dyDescent="0.2">
      <c r="A359" s="17" t="s">
        <v>264</v>
      </c>
      <c r="B359" s="6"/>
      <c r="C359" s="32">
        <v>47431.392999999996</v>
      </c>
      <c r="D359" s="32"/>
      <c r="E359">
        <f t="shared" si="44"/>
        <v>4983.0019622854325</v>
      </c>
      <c r="F359">
        <f t="shared" si="45"/>
        <v>4983</v>
      </c>
      <c r="G359">
        <f t="shared" si="46"/>
        <v>2.171000000089407E-3</v>
      </c>
      <c r="L359">
        <f>+G359</f>
        <v>2.171000000089407E-3</v>
      </c>
      <c r="P359" s="11">
        <f t="shared" si="47"/>
        <v>-1.2596250443384699E-3</v>
      </c>
      <c r="Q359" s="2">
        <f t="shared" si="48"/>
        <v>32412.892999999996</v>
      </c>
      <c r="AJ359" t="s">
        <v>193</v>
      </c>
      <c r="AK359">
        <v>17</v>
      </c>
      <c r="AM359" t="s">
        <v>257</v>
      </c>
      <c r="AO359" t="s">
        <v>164</v>
      </c>
    </row>
    <row r="360" spans="1:41" x14ac:dyDescent="0.2">
      <c r="A360" s="17" t="s">
        <v>260</v>
      </c>
      <c r="B360" s="6"/>
      <c r="C360" s="32">
        <v>47431.394</v>
      </c>
      <c r="D360" s="32"/>
      <c r="E360">
        <f t="shared" si="44"/>
        <v>4983.0028661479118</v>
      </c>
      <c r="F360">
        <f t="shared" si="45"/>
        <v>4983</v>
      </c>
      <c r="G360">
        <f t="shared" si="46"/>
        <v>3.1710000039311126E-3</v>
      </c>
      <c r="L360">
        <f>+G360</f>
        <v>3.1710000039311126E-3</v>
      </c>
      <c r="P360" s="11">
        <f t="shared" si="47"/>
        <v>-1.2596250443384699E-3</v>
      </c>
      <c r="Q360" s="2">
        <f t="shared" si="48"/>
        <v>32412.894</v>
      </c>
      <c r="AJ360" t="s">
        <v>193</v>
      </c>
      <c r="AK360">
        <v>7</v>
      </c>
      <c r="AM360" t="s">
        <v>177</v>
      </c>
      <c r="AO360" t="s">
        <v>164</v>
      </c>
    </row>
    <row r="361" spans="1:41" x14ac:dyDescent="0.2">
      <c r="A361" s="17" t="s">
        <v>366</v>
      </c>
      <c r="B361" s="6"/>
      <c r="C361" s="32">
        <v>47434.705999999998</v>
      </c>
      <c r="D361" s="32"/>
      <c r="E361">
        <f t="shared" si="44"/>
        <v>4985.9964586668211</v>
      </c>
      <c r="F361">
        <f t="shared" si="45"/>
        <v>4986</v>
      </c>
      <c r="G361">
        <f t="shared" si="46"/>
        <v>-3.9180000021588057E-3</v>
      </c>
      <c r="K361">
        <f>+G361</f>
        <v>-3.9180000021588057E-3</v>
      </c>
      <c r="P361" s="11">
        <f t="shared" si="47"/>
        <v>-1.2615902731985334E-3</v>
      </c>
      <c r="Q361" s="2">
        <f t="shared" si="48"/>
        <v>32416.205999999998</v>
      </c>
    </row>
    <row r="362" spans="1:41" x14ac:dyDescent="0.2">
      <c r="A362" s="17" t="s">
        <v>366</v>
      </c>
      <c r="B362" s="6"/>
      <c r="C362" s="32">
        <v>47444.667999999998</v>
      </c>
      <c r="D362" s="32"/>
      <c r="E362">
        <f t="shared" si="44"/>
        <v>4995.0007366479176</v>
      </c>
      <c r="F362">
        <f t="shared" si="45"/>
        <v>4995</v>
      </c>
      <c r="G362">
        <f t="shared" si="46"/>
        <v>8.149999994202517E-4</v>
      </c>
      <c r="K362">
        <f>+G362</f>
        <v>8.149999994202517E-4</v>
      </c>
      <c r="P362" s="11">
        <f t="shared" si="47"/>
        <v>-1.2674946693960135E-3</v>
      </c>
      <c r="Q362" s="2">
        <f t="shared" si="48"/>
        <v>32426.167999999998</v>
      </c>
    </row>
    <row r="363" spans="1:41" x14ac:dyDescent="0.2">
      <c r="A363" s="17" t="s">
        <v>264</v>
      </c>
      <c r="B363" s="6"/>
      <c r="C363" s="32">
        <v>47461.260999999999</v>
      </c>
      <c r="D363" s="32"/>
      <c r="E363">
        <f t="shared" si="44"/>
        <v>5009.9985267041657</v>
      </c>
      <c r="F363">
        <f t="shared" si="45"/>
        <v>5010</v>
      </c>
      <c r="G363">
        <f t="shared" si="46"/>
        <v>-1.6299999988405034E-3</v>
      </c>
      <c r="L363">
        <f>+G363</f>
        <v>-1.6299999988405034E-3</v>
      </c>
      <c r="P363" s="11">
        <f t="shared" si="47"/>
        <v>-1.2773643617827806E-3</v>
      </c>
      <c r="Q363" s="2">
        <f t="shared" si="48"/>
        <v>32442.760999999999</v>
      </c>
      <c r="AJ363" t="s">
        <v>193</v>
      </c>
      <c r="AK363">
        <v>7</v>
      </c>
      <c r="AM363" t="s">
        <v>177</v>
      </c>
      <c r="AO363" t="s">
        <v>164</v>
      </c>
    </row>
    <row r="364" spans="1:41" x14ac:dyDescent="0.2">
      <c r="A364" s="17" t="s">
        <v>366</v>
      </c>
      <c r="B364" s="6"/>
      <c r="C364" s="32">
        <v>47465.678</v>
      </c>
      <c r="D364" s="32"/>
      <c r="E364">
        <f t="shared" si="44"/>
        <v>5013.9908872585238</v>
      </c>
      <c r="F364">
        <f t="shared" si="45"/>
        <v>5014</v>
      </c>
      <c r="G364">
        <f t="shared" si="46"/>
        <v>-1.008200000069337E-2</v>
      </c>
      <c r="K364">
        <f>+G364</f>
        <v>-1.008200000069337E-2</v>
      </c>
      <c r="P364" s="11">
        <f t="shared" si="47"/>
        <v>-1.2800024087425293E-3</v>
      </c>
      <c r="Q364" s="2">
        <f t="shared" si="48"/>
        <v>32447.178</v>
      </c>
    </row>
    <row r="365" spans="1:41" x14ac:dyDescent="0.2">
      <c r="A365" s="17" t="s">
        <v>366</v>
      </c>
      <c r="B365" s="6"/>
      <c r="C365" s="32">
        <v>47492.241000000002</v>
      </c>
      <c r="D365" s="32"/>
      <c r="E365">
        <f t="shared" si="44"/>
        <v>5038.0001861956735</v>
      </c>
      <c r="F365">
        <f t="shared" si="45"/>
        <v>5038</v>
      </c>
      <c r="G365">
        <f t="shared" si="46"/>
        <v>2.0600000425474718E-4</v>
      </c>
      <c r="K365">
        <f>+G365</f>
        <v>2.0600000425474718E-4</v>
      </c>
      <c r="P365" s="11">
        <f t="shared" si="47"/>
        <v>-1.2958848836752725E-3</v>
      </c>
      <c r="Q365" s="2">
        <f t="shared" si="48"/>
        <v>32473.741000000002</v>
      </c>
    </row>
    <row r="366" spans="1:41" x14ac:dyDescent="0.2">
      <c r="A366" s="17" t="s">
        <v>366</v>
      </c>
      <c r="B366" s="6"/>
      <c r="C366" s="32">
        <v>47506.625</v>
      </c>
      <c r="D366" s="32"/>
      <c r="E366">
        <f t="shared" si="44"/>
        <v>5051.0013440435032</v>
      </c>
      <c r="F366">
        <f t="shared" si="45"/>
        <v>5051</v>
      </c>
      <c r="G366">
        <f t="shared" si="46"/>
        <v>1.4870000013615936E-3</v>
      </c>
      <c r="K366">
        <f>+G366</f>
        <v>1.4870000013615936E-3</v>
      </c>
      <c r="P366" s="11">
        <f t="shared" si="47"/>
        <v>-1.3045266809852893E-3</v>
      </c>
      <c r="Q366" s="2">
        <f t="shared" si="48"/>
        <v>32488.125</v>
      </c>
    </row>
    <row r="367" spans="1:41" x14ac:dyDescent="0.2">
      <c r="A367" s="17" t="s">
        <v>265</v>
      </c>
      <c r="B367" s="6"/>
      <c r="C367" s="32">
        <v>47702.451999999997</v>
      </c>
      <c r="D367" s="32"/>
      <c r="E367">
        <f t="shared" si="44"/>
        <v>5228.0020210364946</v>
      </c>
      <c r="F367">
        <f t="shared" si="45"/>
        <v>5228</v>
      </c>
      <c r="G367">
        <f t="shared" si="46"/>
        <v>2.2360000002663583E-3</v>
      </c>
      <c r="L367">
        <f>+G367</f>
        <v>2.2360000002663583E-3</v>
      </c>
      <c r="P367" s="11">
        <f t="shared" si="47"/>
        <v>-1.4249001531798952E-3</v>
      </c>
      <c r="Q367" s="2">
        <f t="shared" si="48"/>
        <v>32683.951999999997</v>
      </c>
      <c r="AJ367" t="s">
        <v>193</v>
      </c>
      <c r="AK367">
        <v>7</v>
      </c>
      <c r="AM367" t="s">
        <v>177</v>
      </c>
      <c r="AO367" t="s">
        <v>164</v>
      </c>
    </row>
    <row r="368" spans="1:41" x14ac:dyDescent="0.2">
      <c r="A368" s="17" t="s">
        <v>266</v>
      </c>
      <c r="B368" s="6"/>
      <c r="C368" s="32">
        <v>47713.510499999997</v>
      </c>
      <c r="D368" s="32"/>
      <c r="E368">
        <f t="shared" si="44"/>
        <v>5237.9973842219943</v>
      </c>
      <c r="F368">
        <f t="shared" si="45"/>
        <v>5238</v>
      </c>
      <c r="G368">
        <f t="shared" si="46"/>
        <v>-2.8939999974681996E-3</v>
      </c>
      <c r="J368">
        <f>G368</f>
        <v>-2.8939999974681996E-3</v>
      </c>
      <c r="P368" s="11">
        <f t="shared" si="47"/>
        <v>-1.4318517197313141E-3</v>
      </c>
      <c r="Q368" s="2">
        <f t="shared" si="48"/>
        <v>32695.010499999997</v>
      </c>
      <c r="R368">
        <f>+(P368-G368)^2</f>
        <v>2.1378775860889403E-6</v>
      </c>
      <c r="AJ368" t="s">
        <v>241</v>
      </c>
      <c r="AO368" t="s">
        <v>197</v>
      </c>
    </row>
    <row r="369" spans="1:41" x14ac:dyDescent="0.2">
      <c r="A369" s="20" t="s">
        <v>266</v>
      </c>
      <c r="B369" s="16" t="s">
        <v>363</v>
      </c>
      <c r="C369" s="33">
        <v>47713.51051</v>
      </c>
      <c r="D369" s="33">
        <v>5.6999999999999998E-4</v>
      </c>
      <c r="E369">
        <f t="shared" si="44"/>
        <v>5237.9973932606226</v>
      </c>
      <c r="F369">
        <f t="shared" si="45"/>
        <v>5238</v>
      </c>
      <c r="G369">
        <f t="shared" si="46"/>
        <v>-2.883999994082842E-3</v>
      </c>
      <c r="J369">
        <f>G369</f>
        <v>-2.883999994082842E-3</v>
      </c>
      <c r="P369" s="11">
        <f t="shared" si="47"/>
        <v>-1.4318517197313141E-3</v>
      </c>
      <c r="Q369" s="2">
        <f t="shared" si="48"/>
        <v>32695.01051</v>
      </c>
      <c r="R369">
        <f>+(P369-G369)^2</f>
        <v>2.1087346107021206E-6</v>
      </c>
    </row>
    <row r="370" spans="1:41" x14ac:dyDescent="0.2">
      <c r="A370" s="17" t="s">
        <v>265</v>
      </c>
      <c r="B370" s="6"/>
      <c r="C370" s="32">
        <v>47743.387999999999</v>
      </c>
      <c r="D370" s="32"/>
      <c r="E370">
        <f t="shared" si="44"/>
        <v>5265.0025353342444</v>
      </c>
      <c r="F370">
        <f t="shared" si="45"/>
        <v>5265</v>
      </c>
      <c r="G370">
        <f t="shared" si="46"/>
        <v>2.8050000037183054E-3</v>
      </c>
      <c r="L370">
        <f>+G370</f>
        <v>2.8050000037183054E-3</v>
      </c>
      <c r="P370" s="11">
        <f t="shared" si="47"/>
        <v>-1.4507015133800776E-3</v>
      </c>
      <c r="Q370" s="2">
        <f t="shared" si="48"/>
        <v>32724.887999999999</v>
      </c>
      <c r="AJ370" t="s">
        <v>193</v>
      </c>
      <c r="AK370">
        <v>8</v>
      </c>
      <c r="AM370" t="s">
        <v>177</v>
      </c>
      <c r="AO370" t="s">
        <v>164</v>
      </c>
    </row>
    <row r="371" spans="1:41" x14ac:dyDescent="0.2">
      <c r="A371" s="17" t="s">
        <v>267</v>
      </c>
      <c r="B371" s="6"/>
      <c r="C371" s="32">
        <v>47743.39</v>
      </c>
      <c r="D371" s="32"/>
      <c r="E371">
        <f t="shared" si="44"/>
        <v>5265.0043430591959</v>
      </c>
      <c r="F371">
        <f t="shared" si="45"/>
        <v>5265</v>
      </c>
      <c r="G371">
        <f t="shared" si="46"/>
        <v>4.805000004125759E-3</v>
      </c>
      <c r="L371">
        <f>+G371</f>
        <v>4.805000004125759E-3</v>
      </c>
      <c r="P371" s="11">
        <f t="shared" si="47"/>
        <v>-1.4507015133800776E-3</v>
      </c>
      <c r="Q371" s="2">
        <f t="shared" si="48"/>
        <v>32724.89</v>
      </c>
      <c r="AJ371" t="s">
        <v>193</v>
      </c>
      <c r="AK371">
        <v>9</v>
      </c>
      <c r="AM371" t="s">
        <v>257</v>
      </c>
      <c r="AO371" t="s">
        <v>164</v>
      </c>
    </row>
    <row r="372" spans="1:41" x14ac:dyDescent="0.2">
      <c r="A372" s="17" t="s">
        <v>265</v>
      </c>
      <c r="B372" s="6"/>
      <c r="C372" s="32">
        <v>47775.466999999997</v>
      </c>
      <c r="D372" s="32"/>
      <c r="E372">
        <f t="shared" si="44"/>
        <v>5293.9975396863401</v>
      </c>
      <c r="F372">
        <f t="shared" si="45"/>
        <v>5294</v>
      </c>
      <c r="G372">
        <f t="shared" si="46"/>
        <v>-2.7219999974477105E-3</v>
      </c>
      <c r="L372">
        <f>+G372</f>
        <v>-2.7219999974477105E-3</v>
      </c>
      <c r="P372" s="11">
        <f t="shared" si="47"/>
        <v>-1.4710785548776258E-3</v>
      </c>
      <c r="Q372" s="2">
        <f t="shared" si="48"/>
        <v>32756.966999999997</v>
      </c>
      <c r="AJ372" t="s">
        <v>193</v>
      </c>
      <c r="AK372">
        <v>6</v>
      </c>
      <c r="AM372" t="s">
        <v>177</v>
      </c>
      <c r="AO372" t="s">
        <v>164</v>
      </c>
    </row>
    <row r="373" spans="1:41" x14ac:dyDescent="0.2">
      <c r="A373" s="17" t="s">
        <v>366</v>
      </c>
      <c r="B373" s="6"/>
      <c r="C373" s="32">
        <v>47777.677000000003</v>
      </c>
      <c r="D373" s="32"/>
      <c r="E373">
        <f t="shared" si="44"/>
        <v>5295.9950757572378</v>
      </c>
      <c r="F373">
        <f t="shared" si="45"/>
        <v>5296</v>
      </c>
      <c r="G373">
        <f t="shared" si="46"/>
        <v>-5.447999996249564E-3</v>
      </c>
      <c r="K373">
        <f>+G373</f>
        <v>-5.447999996249564E-3</v>
      </c>
      <c r="P373" s="11">
        <f t="shared" si="47"/>
        <v>-1.4724888680498348E-3</v>
      </c>
      <c r="Q373" s="2">
        <f t="shared" si="48"/>
        <v>32759.177000000003</v>
      </c>
    </row>
    <row r="374" spans="1:41" x14ac:dyDescent="0.2">
      <c r="A374" s="17" t="s">
        <v>268</v>
      </c>
      <c r="B374" s="6"/>
      <c r="C374" s="32">
        <v>47805.339</v>
      </c>
      <c r="D374" s="32"/>
      <c r="E374">
        <f t="shared" si="44"/>
        <v>5320.9977195549764</v>
      </c>
      <c r="F374">
        <f t="shared" si="45"/>
        <v>5321</v>
      </c>
      <c r="G374">
        <f t="shared" si="46"/>
        <v>-2.5229999955627136E-3</v>
      </c>
      <c r="N374">
        <f>+G374</f>
        <v>-2.5229999955627136E-3</v>
      </c>
      <c r="P374" s="11">
        <f t="shared" si="47"/>
        <v>-1.4901722178105041E-3</v>
      </c>
      <c r="Q374" s="2">
        <f t="shared" si="48"/>
        <v>32786.839</v>
      </c>
      <c r="AJ374" t="s">
        <v>193</v>
      </c>
      <c r="AO374" t="s">
        <v>197</v>
      </c>
    </row>
    <row r="375" spans="1:41" x14ac:dyDescent="0.2">
      <c r="A375" s="17" t="s">
        <v>267</v>
      </c>
      <c r="B375" s="6"/>
      <c r="C375" s="32">
        <v>47815.296000000002</v>
      </c>
      <c r="D375" s="32"/>
      <c r="E375">
        <f t="shared" si="44"/>
        <v>5329.9974782236968</v>
      </c>
      <c r="F375">
        <f t="shared" si="45"/>
        <v>5330</v>
      </c>
      <c r="G375">
        <f t="shared" si="46"/>
        <v>-2.789999998640269E-3</v>
      </c>
      <c r="L375">
        <f>+G375</f>
        <v>-2.789999998640269E-3</v>
      </c>
      <c r="P375" s="11">
        <f t="shared" si="47"/>
        <v>-1.4965629009733332E-3</v>
      </c>
      <c r="Q375" s="2">
        <f t="shared" si="48"/>
        <v>32796.796000000002</v>
      </c>
      <c r="AJ375" t="s">
        <v>193</v>
      </c>
      <c r="AK375">
        <v>6</v>
      </c>
      <c r="AM375" t="s">
        <v>177</v>
      </c>
      <c r="AO375" t="s">
        <v>164</v>
      </c>
    </row>
    <row r="376" spans="1:41" x14ac:dyDescent="0.2">
      <c r="A376" s="17" t="s">
        <v>267</v>
      </c>
      <c r="B376" s="6"/>
      <c r="C376" s="32">
        <v>47846.275000000001</v>
      </c>
      <c r="D376" s="32"/>
      <c r="E376">
        <f t="shared" si="44"/>
        <v>5357.9982338527261</v>
      </c>
      <c r="F376">
        <f t="shared" si="45"/>
        <v>5358</v>
      </c>
      <c r="G376">
        <f t="shared" si="46"/>
        <v>-1.9539999993867241E-3</v>
      </c>
      <c r="L376">
        <f>+G376</f>
        <v>-1.9539999993867241E-3</v>
      </c>
      <c r="P376" s="11">
        <f t="shared" si="47"/>
        <v>-1.5165285741790995E-3</v>
      </c>
      <c r="Q376" s="2">
        <f t="shared" si="48"/>
        <v>32827.775000000001</v>
      </c>
      <c r="AJ376" t="s">
        <v>193</v>
      </c>
      <c r="AK376">
        <v>9</v>
      </c>
      <c r="AM376" t="s">
        <v>177</v>
      </c>
      <c r="AO376" t="s">
        <v>164</v>
      </c>
    </row>
    <row r="377" spans="1:41" x14ac:dyDescent="0.2">
      <c r="A377" s="17" t="s">
        <v>269</v>
      </c>
      <c r="B377" s="6"/>
      <c r="C377" s="32">
        <v>48087.462</v>
      </c>
      <c r="D377" s="32"/>
      <c r="E377">
        <f t="shared" si="44"/>
        <v>5575.9981127351521</v>
      </c>
      <c r="F377">
        <f t="shared" si="45"/>
        <v>5576</v>
      </c>
      <c r="G377">
        <f t="shared" si="46"/>
        <v>-2.0880000010947697E-3</v>
      </c>
      <c r="N377">
        <f>+G377</f>
        <v>-2.0880000010947697E-3</v>
      </c>
      <c r="P377" s="11">
        <f t="shared" si="47"/>
        <v>-1.676300410133163E-3</v>
      </c>
      <c r="Q377" s="2">
        <f t="shared" si="48"/>
        <v>33068.962</v>
      </c>
      <c r="AJ377" t="s">
        <v>193</v>
      </c>
      <c r="AO377" t="s">
        <v>197</v>
      </c>
    </row>
    <row r="378" spans="1:41" x14ac:dyDescent="0.2">
      <c r="A378" s="17" t="s">
        <v>366</v>
      </c>
      <c r="B378" s="6"/>
      <c r="C378" s="32">
        <v>48089.673000000003</v>
      </c>
      <c r="D378" s="32"/>
      <c r="E378">
        <f t="shared" si="44"/>
        <v>5577.9965526685228</v>
      </c>
      <c r="F378">
        <f t="shared" si="45"/>
        <v>5578</v>
      </c>
      <c r="G378">
        <f t="shared" si="46"/>
        <v>-3.8139999960549176E-3</v>
      </c>
      <c r="K378">
        <f>+G378</f>
        <v>-3.8139999960549176E-3</v>
      </c>
      <c r="P378" s="11">
        <f t="shared" si="47"/>
        <v>-1.6778016904192877E-3</v>
      </c>
      <c r="Q378" s="2">
        <f t="shared" si="48"/>
        <v>33071.173000000003</v>
      </c>
    </row>
    <row r="379" spans="1:41" x14ac:dyDescent="0.2">
      <c r="A379" s="17" t="s">
        <v>320</v>
      </c>
      <c r="B379" s="6"/>
      <c r="C379" s="32">
        <v>48097.4182</v>
      </c>
      <c r="D379" s="32"/>
      <c r="E379">
        <f t="shared" si="44"/>
        <v>5584.9971483138916</v>
      </c>
      <c r="F379">
        <f t="shared" si="45"/>
        <v>5585</v>
      </c>
      <c r="G379">
        <f t="shared" si="46"/>
        <v>-3.1549999985145405E-3</v>
      </c>
      <c r="J379">
        <f>+G379</f>
        <v>-3.1549999985145405E-3</v>
      </c>
      <c r="P379" s="11">
        <f t="shared" si="47"/>
        <v>-1.6830612520308099E-3</v>
      </c>
      <c r="Q379" s="2">
        <f t="shared" si="48"/>
        <v>33078.9182</v>
      </c>
      <c r="R379">
        <f>+(P379-G379)^2</f>
        <v>2.1666036734000962E-6</v>
      </c>
    </row>
    <row r="380" spans="1:41" x14ac:dyDescent="0.2">
      <c r="A380" s="17" t="s">
        <v>270</v>
      </c>
      <c r="B380" s="6"/>
      <c r="C380" s="32">
        <v>48097.425000000003</v>
      </c>
      <c r="D380" s="32"/>
      <c r="E380">
        <f t="shared" si="44"/>
        <v>5585.0032945787279</v>
      </c>
      <c r="F380">
        <f t="shared" si="45"/>
        <v>5585</v>
      </c>
      <c r="G380">
        <f t="shared" si="46"/>
        <v>3.6450000043259934E-3</v>
      </c>
      <c r="N380">
        <f>+G380</f>
        <v>3.6450000043259934E-3</v>
      </c>
      <c r="P380" s="11">
        <f t="shared" si="47"/>
        <v>-1.6830612520308099E-3</v>
      </c>
      <c r="Q380" s="2">
        <f t="shared" si="48"/>
        <v>33078.925000000003</v>
      </c>
      <c r="AJ380" t="s">
        <v>193</v>
      </c>
      <c r="AO380" t="s">
        <v>197</v>
      </c>
    </row>
    <row r="381" spans="1:41" x14ac:dyDescent="0.2">
      <c r="A381" s="17" t="s">
        <v>271</v>
      </c>
      <c r="B381" s="6"/>
      <c r="C381" s="32">
        <v>48107.385999999999</v>
      </c>
      <c r="D381" s="32"/>
      <c r="E381">
        <f t="shared" si="44"/>
        <v>5594.006668697345</v>
      </c>
      <c r="F381">
        <f t="shared" si="45"/>
        <v>5594</v>
      </c>
      <c r="G381">
        <f t="shared" si="46"/>
        <v>7.3780000020633452E-3</v>
      </c>
      <c r="L381">
        <f>+G381</f>
        <v>7.3780000020633452E-3</v>
      </c>
      <c r="P381" s="11">
        <f t="shared" si="47"/>
        <v>-1.689835158354391E-3</v>
      </c>
      <c r="Q381" s="2">
        <f t="shared" si="48"/>
        <v>33088.885999999999</v>
      </c>
      <c r="AJ381" t="s">
        <v>193</v>
      </c>
      <c r="AK381">
        <v>7</v>
      </c>
      <c r="AM381" t="s">
        <v>177</v>
      </c>
      <c r="AO381" t="s">
        <v>164</v>
      </c>
    </row>
    <row r="382" spans="1:41" x14ac:dyDescent="0.2">
      <c r="A382" s="17" t="s">
        <v>366</v>
      </c>
      <c r="B382" s="6"/>
      <c r="C382" s="32">
        <v>48130.608999999997</v>
      </c>
      <c r="D382" s="32"/>
      <c r="E382">
        <f t="shared" si="44"/>
        <v>5614.9970669662653</v>
      </c>
      <c r="F382">
        <f t="shared" si="45"/>
        <v>5615</v>
      </c>
      <c r="G382">
        <f t="shared" si="46"/>
        <v>-3.2449999998789281E-3</v>
      </c>
      <c r="K382">
        <f>+G382</f>
        <v>-3.2449999998789281E-3</v>
      </c>
      <c r="P382" s="11">
        <f t="shared" si="47"/>
        <v>-1.7056917458769375E-3</v>
      </c>
      <c r="Q382" s="2">
        <f t="shared" si="48"/>
        <v>33112.108999999997</v>
      </c>
    </row>
    <row r="383" spans="1:41" x14ac:dyDescent="0.2">
      <c r="A383" s="17" t="s">
        <v>366</v>
      </c>
      <c r="B383" s="6"/>
      <c r="C383" s="32">
        <v>48151.625999999997</v>
      </c>
      <c r="D383" s="32"/>
      <c r="E383">
        <f t="shared" si="44"/>
        <v>5633.9935446141981</v>
      </c>
      <c r="F383">
        <f t="shared" si="45"/>
        <v>5634</v>
      </c>
      <c r="G383">
        <f t="shared" si="46"/>
        <v>-7.1420000022044405E-3</v>
      </c>
      <c r="K383">
        <f>+G383</f>
        <v>-7.1420000022044405E-3</v>
      </c>
      <c r="P383" s="11">
        <f t="shared" si="47"/>
        <v>-1.7200994721063077E-3</v>
      </c>
      <c r="Q383" s="2">
        <f t="shared" si="48"/>
        <v>33133.125999999997</v>
      </c>
    </row>
    <row r="384" spans="1:41" x14ac:dyDescent="0.2">
      <c r="A384" s="17" t="s">
        <v>366</v>
      </c>
      <c r="B384" s="6"/>
      <c r="C384" s="32">
        <v>48161.59</v>
      </c>
      <c r="D384" s="32"/>
      <c r="E384">
        <f t="shared" si="44"/>
        <v>5642.9996303202461</v>
      </c>
      <c r="F384">
        <f t="shared" si="45"/>
        <v>5643</v>
      </c>
      <c r="G384">
        <f t="shared" si="46"/>
        <v>-4.0900000021792948E-4</v>
      </c>
      <c r="K384">
        <f>+G384</f>
        <v>-4.0900000021792948E-4</v>
      </c>
      <c r="P384" s="11">
        <f t="shared" si="47"/>
        <v>-1.726944506971089E-3</v>
      </c>
      <c r="Q384" s="2">
        <f t="shared" si="48"/>
        <v>33143.089999999997</v>
      </c>
    </row>
    <row r="385" spans="1:41" x14ac:dyDescent="0.2">
      <c r="A385" s="17" t="s">
        <v>366</v>
      </c>
      <c r="B385" s="6"/>
      <c r="C385" s="32">
        <v>48412.73</v>
      </c>
      <c r="D385" s="32"/>
      <c r="E385">
        <f t="shared" si="44"/>
        <v>5869.9956524214977</v>
      </c>
      <c r="F385">
        <f t="shared" si="45"/>
        <v>5870</v>
      </c>
      <c r="G385">
        <f t="shared" si="46"/>
        <v>-4.8099999912665226E-3</v>
      </c>
      <c r="K385">
        <f>+G385</f>
        <v>-4.8099999912665226E-3</v>
      </c>
      <c r="P385" s="11">
        <f t="shared" si="47"/>
        <v>-1.9039117902036361E-3</v>
      </c>
      <c r="Q385" s="2">
        <f t="shared" si="48"/>
        <v>33394.230000000003</v>
      </c>
    </row>
    <row r="386" spans="1:41" x14ac:dyDescent="0.2">
      <c r="A386" s="17" t="s">
        <v>366</v>
      </c>
      <c r="B386" s="6"/>
      <c r="C386" s="32">
        <v>48453.673000000003</v>
      </c>
      <c r="D386" s="32"/>
      <c r="E386">
        <f t="shared" si="44"/>
        <v>5907.002493756574</v>
      </c>
      <c r="F386">
        <f t="shared" si="45"/>
        <v>5907</v>
      </c>
      <c r="G386">
        <f t="shared" si="46"/>
        <v>2.7590000026975758E-3</v>
      </c>
      <c r="K386">
        <f>+G386</f>
        <v>2.7590000026975758E-3</v>
      </c>
      <c r="P386" s="11">
        <f t="shared" si="47"/>
        <v>-1.9335444142760875E-3</v>
      </c>
      <c r="Q386" s="2">
        <f t="shared" si="48"/>
        <v>33435.173000000003</v>
      </c>
    </row>
    <row r="387" spans="1:41" x14ac:dyDescent="0.2">
      <c r="A387" s="17" t="s">
        <v>270</v>
      </c>
      <c r="B387" s="6"/>
      <c r="C387" s="32">
        <v>48482.42</v>
      </c>
      <c r="D387" s="32"/>
      <c r="E387">
        <f t="shared" si="44"/>
        <v>5932.9858283402464</v>
      </c>
      <c r="F387">
        <f t="shared" si="45"/>
        <v>5933</v>
      </c>
      <c r="G387">
        <f t="shared" si="46"/>
        <v>-1.5679000003729016E-2</v>
      </c>
      <c r="N387">
        <f>+G387</f>
        <v>-1.5679000003729016E-2</v>
      </c>
      <c r="P387" s="11">
        <f t="shared" si="47"/>
        <v>-1.9544994351622007E-3</v>
      </c>
      <c r="Q387" s="2">
        <f t="shared" si="48"/>
        <v>33463.919999999998</v>
      </c>
      <c r="AJ387" t="s">
        <v>193</v>
      </c>
      <c r="AO387" t="s">
        <v>197</v>
      </c>
    </row>
    <row r="388" spans="1:41" x14ac:dyDescent="0.2">
      <c r="A388" s="17" t="s">
        <v>270</v>
      </c>
      <c r="B388" s="6"/>
      <c r="C388" s="32">
        <v>48482.425999999999</v>
      </c>
      <c r="D388" s="32"/>
      <c r="E388">
        <f t="shared" si="44"/>
        <v>5932.9912515151009</v>
      </c>
      <c r="F388">
        <f t="shared" si="45"/>
        <v>5933</v>
      </c>
      <c r="G388">
        <f t="shared" si="46"/>
        <v>-9.6790000025066547E-3</v>
      </c>
      <c r="N388">
        <f>+G388</f>
        <v>-9.6790000025066547E-3</v>
      </c>
      <c r="P388" s="11">
        <f t="shared" si="47"/>
        <v>-1.9544994351622007E-3</v>
      </c>
      <c r="Q388" s="2">
        <f t="shared" si="48"/>
        <v>33463.925999999999</v>
      </c>
      <c r="AJ388" t="s">
        <v>193</v>
      </c>
      <c r="AO388" t="s">
        <v>197</v>
      </c>
    </row>
    <row r="389" spans="1:41" x14ac:dyDescent="0.2">
      <c r="A389" s="17" t="s">
        <v>270</v>
      </c>
      <c r="B389" s="6"/>
      <c r="C389" s="32">
        <v>48482.432000000001</v>
      </c>
      <c r="D389" s="32"/>
      <c r="E389">
        <f t="shared" si="44"/>
        <v>5932.9966746899545</v>
      </c>
      <c r="F389">
        <f t="shared" si="45"/>
        <v>5933</v>
      </c>
      <c r="G389">
        <f t="shared" si="46"/>
        <v>-3.6790000012842938E-3</v>
      </c>
      <c r="N389">
        <f>+G389</f>
        <v>-3.6790000012842938E-3</v>
      </c>
      <c r="P389" s="11">
        <f t="shared" si="47"/>
        <v>-1.9544994351622007E-3</v>
      </c>
      <c r="Q389" s="2">
        <f t="shared" si="48"/>
        <v>33463.932000000001</v>
      </c>
      <c r="AJ389" t="s">
        <v>193</v>
      </c>
      <c r="AO389" t="s">
        <v>197</v>
      </c>
    </row>
    <row r="390" spans="1:41" x14ac:dyDescent="0.2">
      <c r="A390" s="17" t="s">
        <v>319</v>
      </c>
      <c r="B390" s="6"/>
      <c r="C390" s="32">
        <v>48482.432500000003</v>
      </c>
      <c r="D390" s="32"/>
      <c r="E390">
        <f t="shared" si="44"/>
        <v>5932.9971266211942</v>
      </c>
      <c r="F390">
        <f t="shared" si="45"/>
        <v>5933</v>
      </c>
      <c r="G390">
        <f t="shared" si="46"/>
        <v>-3.178999999363441E-3</v>
      </c>
      <c r="J390">
        <f>+G390</f>
        <v>-3.178999999363441E-3</v>
      </c>
      <c r="P390" s="11">
        <f t="shared" si="47"/>
        <v>-1.9544994351622007E-3</v>
      </c>
      <c r="Q390" s="2">
        <f t="shared" si="48"/>
        <v>33463.932500000003</v>
      </c>
      <c r="R390">
        <f>+(P390-G390)^2</f>
        <v>1.4994016317291559E-6</v>
      </c>
    </row>
    <row r="391" spans="1:41" x14ac:dyDescent="0.2">
      <c r="A391" s="17" t="s">
        <v>270</v>
      </c>
      <c r="B391" s="6"/>
      <c r="C391" s="32">
        <v>48482.44</v>
      </c>
      <c r="D391" s="32"/>
      <c r="E391">
        <f t="shared" si="44"/>
        <v>5933.0039055897605</v>
      </c>
      <c r="F391">
        <f t="shared" si="45"/>
        <v>5933</v>
      </c>
      <c r="G391">
        <f t="shared" si="46"/>
        <v>4.3210000003455207E-3</v>
      </c>
      <c r="N391">
        <f>+G391</f>
        <v>4.3210000003455207E-3</v>
      </c>
      <c r="P391" s="11">
        <f t="shared" si="47"/>
        <v>-1.9544994351622007E-3</v>
      </c>
      <c r="Q391" s="2">
        <f t="shared" si="48"/>
        <v>33463.94</v>
      </c>
      <c r="AJ391" t="s">
        <v>193</v>
      </c>
      <c r="AO391" t="s">
        <v>197</v>
      </c>
    </row>
    <row r="392" spans="1:41" x14ac:dyDescent="0.2">
      <c r="A392" s="17" t="s">
        <v>366</v>
      </c>
      <c r="B392" s="6"/>
      <c r="C392" s="32">
        <v>48484.646999999997</v>
      </c>
      <c r="D392" s="32"/>
      <c r="E392">
        <f t="shared" si="44"/>
        <v>5934.9987300732209</v>
      </c>
      <c r="F392">
        <f t="shared" si="45"/>
        <v>5935</v>
      </c>
      <c r="G392">
        <f t="shared" si="46"/>
        <v>-1.4050000027054921E-3</v>
      </c>
      <c r="K392">
        <f>+G392</f>
        <v>-1.4050000027054921E-3</v>
      </c>
      <c r="P392" s="11">
        <f t="shared" si="47"/>
        <v>-1.956115875943602E-3</v>
      </c>
      <c r="Q392" s="2">
        <f t="shared" si="48"/>
        <v>33466.146999999997</v>
      </c>
    </row>
    <row r="393" spans="1:41" x14ac:dyDescent="0.2">
      <c r="A393" s="17" t="s">
        <v>270</v>
      </c>
      <c r="B393" s="6"/>
      <c r="C393" s="32">
        <v>48503.457000000002</v>
      </c>
      <c r="D393" s="32"/>
      <c r="E393">
        <f t="shared" si="44"/>
        <v>5952.0003832376933</v>
      </c>
      <c r="F393">
        <f t="shared" si="45"/>
        <v>5952</v>
      </c>
      <c r="G393">
        <f t="shared" si="46"/>
        <v>4.2400000529596582E-4</v>
      </c>
      <c r="N393">
        <f>+G393</f>
        <v>4.2400000529596582E-4</v>
      </c>
      <c r="P393" s="11">
        <f t="shared" si="47"/>
        <v>-1.9698816707927769E-3</v>
      </c>
      <c r="Q393" s="2">
        <f t="shared" si="48"/>
        <v>33484.957000000002</v>
      </c>
      <c r="AJ393" t="s">
        <v>193</v>
      </c>
      <c r="AO393" t="s">
        <v>197</v>
      </c>
    </row>
    <row r="394" spans="1:41" x14ac:dyDescent="0.2">
      <c r="A394" s="17" t="s">
        <v>272</v>
      </c>
      <c r="B394" s="6"/>
      <c r="C394" s="32">
        <v>48503.462</v>
      </c>
      <c r="D394" s="32">
        <v>6.0000000000000001E-3</v>
      </c>
      <c r="E394">
        <f t="shared" si="44"/>
        <v>5952.0049025500684</v>
      </c>
      <c r="F394">
        <f t="shared" si="45"/>
        <v>5952</v>
      </c>
      <c r="G394">
        <f t="shared" si="46"/>
        <v>5.4240000026766211E-3</v>
      </c>
      <c r="L394">
        <f>+G394</f>
        <v>5.4240000026766211E-3</v>
      </c>
      <c r="P394" s="11">
        <f t="shared" si="47"/>
        <v>-1.9698816707927769E-3</v>
      </c>
      <c r="Q394" s="2">
        <f t="shared" si="48"/>
        <v>33484.962</v>
      </c>
      <c r="AJ394" t="s">
        <v>193</v>
      </c>
      <c r="AK394">
        <v>5</v>
      </c>
      <c r="AM394" t="s">
        <v>177</v>
      </c>
      <c r="AO394" t="s">
        <v>164</v>
      </c>
    </row>
    <row r="395" spans="1:41" x14ac:dyDescent="0.2">
      <c r="A395" s="17" t="s">
        <v>270</v>
      </c>
      <c r="B395" s="6"/>
      <c r="C395" s="32">
        <v>48503.464999999997</v>
      </c>
      <c r="D395" s="32"/>
      <c r="E395">
        <f t="shared" si="44"/>
        <v>5952.0076141374921</v>
      </c>
      <c r="F395">
        <f t="shared" si="45"/>
        <v>5952</v>
      </c>
      <c r="G395">
        <f t="shared" si="46"/>
        <v>8.4239999996498227E-3</v>
      </c>
      <c r="N395">
        <f>+G395</f>
        <v>8.4239999996498227E-3</v>
      </c>
      <c r="P395" s="11">
        <f t="shared" si="47"/>
        <v>-1.9698816707927769E-3</v>
      </c>
      <c r="Q395" s="2">
        <f t="shared" si="48"/>
        <v>33484.964999999997</v>
      </c>
      <c r="AJ395" t="s">
        <v>193</v>
      </c>
      <c r="AO395" t="s">
        <v>197</v>
      </c>
    </row>
    <row r="396" spans="1:41" x14ac:dyDescent="0.2">
      <c r="A396" s="17" t="s">
        <v>365</v>
      </c>
      <c r="B396" s="6"/>
      <c r="C396" s="32">
        <v>48505.67</v>
      </c>
      <c r="D396" s="32"/>
      <c r="E396">
        <f t="shared" si="44"/>
        <v>5954.0006308960083</v>
      </c>
      <c r="F396">
        <f t="shared" si="45"/>
        <v>5954</v>
      </c>
      <c r="G396">
        <f t="shared" si="46"/>
        <v>6.9800000346731395E-4</v>
      </c>
      <c r="K396">
        <f>+G396</f>
        <v>6.9800000346731395E-4</v>
      </c>
      <c r="P396" s="11">
        <f t="shared" si="47"/>
        <v>-1.9715042405641227E-3</v>
      </c>
      <c r="Q396" s="2">
        <f t="shared" si="48"/>
        <v>33487.17</v>
      </c>
    </row>
    <row r="397" spans="1:41" x14ac:dyDescent="0.2">
      <c r="A397" s="17" t="s">
        <v>366</v>
      </c>
      <c r="B397" s="6"/>
      <c r="C397" s="32">
        <v>48506.775000000001</v>
      </c>
      <c r="D397" s="32"/>
      <c r="E397">
        <f t="shared" si="44"/>
        <v>5954.9993989314571</v>
      </c>
      <c r="F397">
        <f t="shared" si="45"/>
        <v>5955</v>
      </c>
      <c r="G397">
        <f t="shared" si="46"/>
        <v>-6.6499999957159162E-4</v>
      </c>
      <c r="K397">
        <f>+G397</f>
        <v>-6.6499999957159162E-4</v>
      </c>
      <c r="P397" s="11">
        <f t="shared" si="47"/>
        <v>-1.9723157673836094E-3</v>
      </c>
      <c r="Q397" s="2">
        <f t="shared" si="48"/>
        <v>33488.275000000001</v>
      </c>
    </row>
    <row r="398" spans="1:41" x14ac:dyDescent="0.2">
      <c r="A398" s="17" t="s">
        <v>273</v>
      </c>
      <c r="B398" s="6"/>
      <c r="C398" s="32">
        <v>48513.413</v>
      </c>
      <c r="D398" s="32"/>
      <c r="E398">
        <f t="shared" si="44"/>
        <v>5960.9992380439353</v>
      </c>
      <c r="F398">
        <f t="shared" si="45"/>
        <v>5961</v>
      </c>
      <c r="G398">
        <f t="shared" si="46"/>
        <v>-8.4300000162329525E-4</v>
      </c>
      <c r="N398">
        <f>+G398</f>
        <v>-8.4300000162329525E-4</v>
      </c>
      <c r="P398" s="11">
        <f t="shared" si="47"/>
        <v>-1.9771883153739192E-3</v>
      </c>
      <c r="Q398" s="2">
        <f t="shared" si="48"/>
        <v>33494.913</v>
      </c>
      <c r="AJ398" t="s">
        <v>193</v>
      </c>
      <c r="AO398" t="s">
        <v>197</v>
      </c>
    </row>
    <row r="399" spans="1:41" x14ac:dyDescent="0.2">
      <c r="A399" s="17" t="s">
        <v>272</v>
      </c>
      <c r="B399" s="6"/>
      <c r="C399" s="32">
        <v>48533.324500000002</v>
      </c>
      <c r="D399" s="32">
        <v>1E-3</v>
      </c>
      <c r="E399">
        <f t="shared" si="44"/>
        <v>5978.9964957251859</v>
      </c>
      <c r="F399">
        <f t="shared" si="45"/>
        <v>5979</v>
      </c>
      <c r="G399">
        <f t="shared" si="46"/>
        <v>-3.8769999955547974E-3</v>
      </c>
      <c r="L399">
        <f>+G399</f>
        <v>-3.8769999955547974E-3</v>
      </c>
      <c r="P399" s="11">
        <f t="shared" si="47"/>
        <v>-1.9918407978140075E-3</v>
      </c>
      <c r="Q399" s="2">
        <f t="shared" si="48"/>
        <v>33514.824500000002</v>
      </c>
      <c r="AJ399" t="s">
        <v>241</v>
      </c>
      <c r="AK399">
        <v>20</v>
      </c>
      <c r="AM399" t="s">
        <v>274</v>
      </c>
      <c r="AO399" t="s">
        <v>164</v>
      </c>
    </row>
    <row r="400" spans="1:41" x14ac:dyDescent="0.2">
      <c r="A400" s="17" t="s">
        <v>272</v>
      </c>
      <c r="B400" s="6"/>
      <c r="C400" s="32">
        <v>48533.33</v>
      </c>
      <c r="D400" s="32">
        <v>5.0000000000000001E-3</v>
      </c>
      <c r="E400">
        <f t="shared" si="44"/>
        <v>5979.0014669688007</v>
      </c>
      <c r="F400">
        <f t="shared" si="45"/>
        <v>5979</v>
      </c>
      <c r="G400">
        <f t="shared" si="46"/>
        <v>1.6230000037467107E-3</v>
      </c>
      <c r="L400">
        <f>+G400</f>
        <v>1.6230000037467107E-3</v>
      </c>
      <c r="P400" s="11">
        <f t="shared" si="47"/>
        <v>-1.9918407978140075E-3</v>
      </c>
      <c r="Q400" s="2">
        <f t="shared" si="48"/>
        <v>33514.83</v>
      </c>
      <c r="AJ400" t="s">
        <v>193</v>
      </c>
      <c r="AK400">
        <v>9</v>
      </c>
      <c r="AM400" t="s">
        <v>177</v>
      </c>
      <c r="AO400" t="s">
        <v>164</v>
      </c>
    </row>
    <row r="401" spans="1:41" x14ac:dyDescent="0.2">
      <c r="A401" s="17" t="s">
        <v>270</v>
      </c>
      <c r="B401" s="6"/>
      <c r="C401" s="32">
        <v>48825.41</v>
      </c>
      <c r="D401" s="32"/>
      <c r="E401">
        <f t="shared" si="44"/>
        <v>6243.0016188176987</v>
      </c>
      <c r="F401">
        <f t="shared" si="45"/>
        <v>6243</v>
      </c>
      <c r="G401">
        <f t="shared" si="46"/>
        <v>1.7910000024130568E-3</v>
      </c>
      <c r="N401">
        <f>+G401</f>
        <v>1.7910000024130568E-3</v>
      </c>
      <c r="P401" s="11">
        <f t="shared" si="47"/>
        <v>-2.212747703120424E-3</v>
      </c>
      <c r="Q401" s="2">
        <f t="shared" si="48"/>
        <v>33806.910000000003</v>
      </c>
      <c r="AJ401" t="s">
        <v>193</v>
      </c>
      <c r="AO401" t="s">
        <v>197</v>
      </c>
    </row>
    <row r="402" spans="1:41" x14ac:dyDescent="0.2">
      <c r="A402" s="17" t="s">
        <v>270</v>
      </c>
      <c r="B402" s="6"/>
      <c r="C402" s="32">
        <v>48825.417999999998</v>
      </c>
      <c r="D402" s="32"/>
      <c r="E402">
        <f t="shared" si="44"/>
        <v>6243.0088497174975</v>
      </c>
      <c r="F402">
        <f t="shared" si="45"/>
        <v>6243</v>
      </c>
      <c r="G402">
        <f t="shared" si="46"/>
        <v>9.7909999967669137E-3</v>
      </c>
      <c r="N402">
        <f>+G402</f>
        <v>9.7909999967669137E-3</v>
      </c>
      <c r="P402" s="11">
        <f t="shared" si="47"/>
        <v>-2.212747703120424E-3</v>
      </c>
      <c r="Q402" s="2">
        <f t="shared" si="48"/>
        <v>33806.917999999998</v>
      </c>
      <c r="AJ402" t="s">
        <v>193</v>
      </c>
      <c r="AO402" t="s">
        <v>197</v>
      </c>
    </row>
    <row r="403" spans="1:41" x14ac:dyDescent="0.2">
      <c r="A403" s="17" t="s">
        <v>270</v>
      </c>
      <c r="B403" s="6"/>
      <c r="C403" s="32">
        <v>48825.417999999998</v>
      </c>
      <c r="D403" s="32"/>
      <c r="E403">
        <f t="shared" si="44"/>
        <v>6243.0088497174975</v>
      </c>
      <c r="F403">
        <f t="shared" si="45"/>
        <v>6243</v>
      </c>
      <c r="G403">
        <f t="shared" si="46"/>
        <v>9.7909999967669137E-3</v>
      </c>
      <c r="N403">
        <f>+G403</f>
        <v>9.7909999967669137E-3</v>
      </c>
      <c r="P403" s="11">
        <f t="shared" si="47"/>
        <v>-2.212747703120424E-3</v>
      </c>
      <c r="Q403" s="2">
        <f t="shared" si="48"/>
        <v>33806.917999999998</v>
      </c>
      <c r="AJ403" t="s">
        <v>193</v>
      </c>
      <c r="AO403" t="s">
        <v>197</v>
      </c>
    </row>
    <row r="404" spans="1:41" x14ac:dyDescent="0.2">
      <c r="A404" s="17" t="s">
        <v>275</v>
      </c>
      <c r="B404" s="6"/>
      <c r="C404" s="32">
        <v>48867.451999999997</v>
      </c>
      <c r="D404" s="32"/>
      <c r="E404">
        <f t="shared" si="44"/>
        <v>6281.0018050133631</v>
      </c>
      <c r="F404">
        <f t="shared" si="45"/>
        <v>6281</v>
      </c>
      <c r="G404">
        <f t="shared" si="46"/>
        <v>1.9969999993918464E-3</v>
      </c>
      <c r="N404">
        <f>+G404</f>
        <v>1.9969999993918464E-3</v>
      </c>
      <c r="P404" s="11">
        <f t="shared" si="47"/>
        <v>-2.2454703866689051E-3</v>
      </c>
      <c r="Q404" s="2">
        <f t="shared" si="48"/>
        <v>33848.951999999997</v>
      </c>
      <c r="AJ404" t="s">
        <v>193</v>
      </c>
      <c r="AO404" t="s">
        <v>197</v>
      </c>
    </row>
    <row r="405" spans="1:41" x14ac:dyDescent="0.2">
      <c r="A405" s="17" t="s">
        <v>365</v>
      </c>
      <c r="B405" s="6"/>
      <c r="C405" s="32">
        <v>48889.572999999997</v>
      </c>
      <c r="D405" s="32"/>
      <c r="E405">
        <f t="shared" ref="E405:E468" si="49">+(C405-C$7)/C$8</f>
        <v>6300.9961468342653</v>
      </c>
      <c r="F405">
        <f t="shared" ref="F405:F468" si="50">ROUND(2*E405,0)/2</f>
        <v>6301</v>
      </c>
      <c r="G405">
        <f t="shared" ref="G405:G418" si="51">+C405-(C$7+F405*C$8)</f>
        <v>-4.2630000025383197E-3</v>
      </c>
      <c r="K405">
        <f>+G405</f>
        <v>-4.2630000025383197E-3</v>
      </c>
      <c r="P405" s="11">
        <f t="shared" ref="P405:P468" si="52">D$11+D$12*F405+D$13*F405^2</f>
        <v>-2.2627863994356826E-3</v>
      </c>
      <c r="Q405" s="2">
        <f t="shared" ref="Q405:Q468" si="53">+C405-15018.5</f>
        <v>33871.072999999997</v>
      </c>
    </row>
    <row r="406" spans="1:41" x14ac:dyDescent="0.2">
      <c r="A406" s="17" t="s">
        <v>365</v>
      </c>
      <c r="B406" s="6"/>
      <c r="C406" s="32">
        <v>48889.582000000002</v>
      </c>
      <c r="D406" s="32"/>
      <c r="E406">
        <f t="shared" si="49"/>
        <v>6301.0042815965498</v>
      </c>
      <c r="F406">
        <f t="shared" si="50"/>
        <v>6301</v>
      </c>
      <c r="G406">
        <f t="shared" si="51"/>
        <v>4.7370000029332004E-3</v>
      </c>
      <c r="K406">
        <f>+G406</f>
        <v>4.7370000029332004E-3</v>
      </c>
      <c r="P406" s="11">
        <f t="shared" si="52"/>
        <v>-2.2627863994356826E-3</v>
      </c>
      <c r="Q406" s="2">
        <f t="shared" si="53"/>
        <v>33871.082000000002</v>
      </c>
    </row>
    <row r="407" spans="1:41" x14ac:dyDescent="0.2">
      <c r="A407" s="17" t="s">
        <v>365</v>
      </c>
      <c r="B407" s="6"/>
      <c r="C407" s="32">
        <v>48890.677000000003</v>
      </c>
      <c r="D407" s="32"/>
      <c r="E407">
        <f t="shared" si="49"/>
        <v>6301.9940110072421</v>
      </c>
      <c r="F407">
        <f t="shared" si="50"/>
        <v>6302</v>
      </c>
      <c r="G407">
        <f t="shared" si="51"/>
        <v>-6.6259999948670156E-3</v>
      </c>
      <c r="K407">
        <f>+G407</f>
        <v>-6.6259999948670156E-3</v>
      </c>
      <c r="P407" s="11">
        <f t="shared" si="52"/>
        <v>-2.2636538936107167E-3</v>
      </c>
      <c r="Q407" s="2">
        <f t="shared" si="53"/>
        <v>33872.177000000003</v>
      </c>
    </row>
    <row r="408" spans="1:41" x14ac:dyDescent="0.2">
      <c r="A408" s="17" t="s">
        <v>276</v>
      </c>
      <c r="B408" s="6"/>
      <c r="C408" s="32">
        <v>49158.42</v>
      </c>
      <c r="D408" s="32">
        <v>5.0000000000000001E-3</v>
      </c>
      <c r="E408">
        <f t="shared" si="49"/>
        <v>6543.9968617894856</v>
      </c>
      <c r="F408">
        <f t="shared" si="50"/>
        <v>6544</v>
      </c>
      <c r="G408">
        <f t="shared" si="51"/>
        <v>-3.4719999966910109E-3</v>
      </c>
      <c r="L408">
        <f>+G408</f>
        <v>-3.4719999966910109E-3</v>
      </c>
      <c r="P408" s="11">
        <f t="shared" si="52"/>
        <v>-2.4783298705832821E-3</v>
      </c>
      <c r="Q408" s="2">
        <f t="shared" si="53"/>
        <v>34139.919999999998</v>
      </c>
      <c r="AJ408" t="s">
        <v>193</v>
      </c>
      <c r="AK408">
        <v>8</v>
      </c>
      <c r="AM408" t="s">
        <v>177</v>
      </c>
      <c r="AO408" t="s">
        <v>164</v>
      </c>
    </row>
    <row r="409" spans="1:41" x14ac:dyDescent="0.2">
      <c r="A409" s="17" t="s">
        <v>365</v>
      </c>
      <c r="B409" s="6"/>
      <c r="C409" s="32">
        <v>49161.737999999998</v>
      </c>
      <c r="D409" s="32"/>
      <c r="E409">
        <f t="shared" si="49"/>
        <v>6546.9958774832485</v>
      </c>
      <c r="F409">
        <f t="shared" si="50"/>
        <v>6547</v>
      </c>
      <c r="G409">
        <f t="shared" si="51"/>
        <v>-4.5610000015585683E-3</v>
      </c>
      <c r="K409">
        <f>+G409</f>
        <v>-4.5610000015585683E-3</v>
      </c>
      <c r="P409" s="11">
        <f t="shared" si="52"/>
        <v>-2.4810504168094241E-3</v>
      </c>
      <c r="Q409" s="2">
        <f t="shared" si="53"/>
        <v>34143.237999999998</v>
      </c>
    </row>
    <row r="410" spans="1:41" x14ac:dyDescent="0.2">
      <c r="A410" s="17" t="s">
        <v>365</v>
      </c>
      <c r="B410" s="6"/>
      <c r="C410" s="32">
        <v>49213.739000000001</v>
      </c>
      <c r="D410" s="32"/>
      <c r="E410">
        <f t="shared" si="49"/>
        <v>6593.9976300725921</v>
      </c>
      <c r="F410">
        <f t="shared" si="50"/>
        <v>6594</v>
      </c>
      <c r="G410">
        <f t="shared" si="51"/>
        <v>-2.621999999973923E-3</v>
      </c>
      <c r="K410">
        <f>+G410</f>
        <v>-2.621999999973923E-3</v>
      </c>
      <c r="P410" s="11">
        <f t="shared" si="52"/>
        <v>-2.5238618225063101E-3</v>
      </c>
      <c r="Q410" s="2">
        <f t="shared" si="53"/>
        <v>34195.239000000001</v>
      </c>
    </row>
    <row r="411" spans="1:41" x14ac:dyDescent="0.2">
      <c r="A411" s="17" t="s">
        <v>365</v>
      </c>
      <c r="B411" s="6"/>
      <c r="C411" s="32">
        <v>49213.74</v>
      </c>
      <c r="D411" s="32"/>
      <c r="E411">
        <f t="shared" si="49"/>
        <v>6593.9985339350642</v>
      </c>
      <c r="F411">
        <f t="shared" si="50"/>
        <v>6594</v>
      </c>
      <c r="G411">
        <f t="shared" si="51"/>
        <v>-1.622000003408175E-3</v>
      </c>
      <c r="K411">
        <f>+G411</f>
        <v>-1.622000003408175E-3</v>
      </c>
      <c r="P411" s="11">
        <f t="shared" si="52"/>
        <v>-2.5238618225063101E-3</v>
      </c>
      <c r="Q411" s="2">
        <f t="shared" si="53"/>
        <v>34195.24</v>
      </c>
    </row>
    <row r="412" spans="1:41" x14ac:dyDescent="0.2">
      <c r="A412" s="17" t="s">
        <v>277</v>
      </c>
      <c r="B412" s="6"/>
      <c r="C412" s="32">
        <v>49220.379000000001</v>
      </c>
      <c r="D412" s="32">
        <v>8.0000000000000002E-3</v>
      </c>
      <c r="E412">
        <f t="shared" si="49"/>
        <v>6599.9992769100218</v>
      </c>
      <c r="F412">
        <f t="shared" si="50"/>
        <v>6600</v>
      </c>
      <c r="G412">
        <f t="shared" si="51"/>
        <v>-7.9999999434221536E-4</v>
      </c>
      <c r="L412">
        <f>+G412</f>
        <v>-7.9999999434221536E-4</v>
      </c>
      <c r="P412" s="11">
        <f t="shared" si="52"/>
        <v>-2.5293527533241976E-3</v>
      </c>
      <c r="Q412" s="2">
        <f t="shared" si="53"/>
        <v>34201.879000000001</v>
      </c>
      <c r="AJ412" t="s">
        <v>193</v>
      </c>
      <c r="AK412">
        <v>8</v>
      </c>
      <c r="AM412" t="s">
        <v>177</v>
      </c>
      <c r="AO412" t="s">
        <v>164</v>
      </c>
    </row>
    <row r="413" spans="1:41" x14ac:dyDescent="0.2">
      <c r="A413" s="17" t="s">
        <v>278</v>
      </c>
      <c r="B413" s="6"/>
      <c r="C413" s="32">
        <v>49220.383000000002</v>
      </c>
      <c r="D413" s="32"/>
      <c r="E413">
        <f t="shared" si="49"/>
        <v>6600.0028923599248</v>
      </c>
      <c r="F413">
        <f t="shared" si="50"/>
        <v>6600</v>
      </c>
      <c r="G413">
        <f t="shared" si="51"/>
        <v>3.2000000064726919E-3</v>
      </c>
      <c r="N413">
        <f>+G413</f>
        <v>3.2000000064726919E-3</v>
      </c>
      <c r="P413" s="11">
        <f t="shared" si="52"/>
        <v>-2.5293527533241976E-3</v>
      </c>
      <c r="Q413" s="2">
        <f t="shared" si="53"/>
        <v>34201.883000000002</v>
      </c>
      <c r="AJ413" t="s">
        <v>193</v>
      </c>
      <c r="AM413" t="s">
        <v>164</v>
      </c>
      <c r="AO413" t="s">
        <v>197</v>
      </c>
    </row>
    <row r="414" spans="1:41" x14ac:dyDescent="0.2">
      <c r="A414" s="17" t="s">
        <v>365</v>
      </c>
      <c r="B414" s="6"/>
      <c r="C414" s="32">
        <v>49243.612999999998</v>
      </c>
      <c r="D414" s="32"/>
      <c r="E414">
        <f t="shared" si="49"/>
        <v>6620.9996176661725</v>
      </c>
      <c r="F414">
        <f t="shared" si="50"/>
        <v>6621</v>
      </c>
      <c r="G414">
        <f t="shared" si="51"/>
        <v>-4.2299999768147245E-4</v>
      </c>
      <c r="K414">
        <f>+G414</f>
        <v>-4.2299999768147245E-4</v>
      </c>
      <c r="P414" s="11">
        <f t="shared" si="52"/>
        <v>-2.5486167366775741E-3</v>
      </c>
      <c r="Q414" s="2">
        <f t="shared" si="53"/>
        <v>34225.112999999998</v>
      </c>
    </row>
    <row r="415" spans="1:41" x14ac:dyDescent="0.2">
      <c r="A415" s="17" t="s">
        <v>365</v>
      </c>
      <c r="B415" s="6"/>
      <c r="C415" s="32">
        <v>49264.633000000002</v>
      </c>
      <c r="D415" s="32"/>
      <c r="E415">
        <f t="shared" si="49"/>
        <v>6639.9988069015353</v>
      </c>
      <c r="F415">
        <f t="shared" si="50"/>
        <v>6640</v>
      </c>
      <c r="G415">
        <f t="shared" si="51"/>
        <v>-1.3199999957578257E-3</v>
      </c>
      <c r="K415">
        <f>+G415</f>
        <v>-1.3199999957578257E-3</v>
      </c>
      <c r="P415" s="11">
        <f t="shared" si="52"/>
        <v>-2.5661073448491238E-3</v>
      </c>
      <c r="Q415" s="2">
        <f t="shared" si="53"/>
        <v>34246.133000000002</v>
      </c>
    </row>
    <row r="416" spans="1:41" x14ac:dyDescent="0.2">
      <c r="A416" s="17" t="s">
        <v>365</v>
      </c>
      <c r="B416" s="6"/>
      <c r="C416" s="32">
        <v>49284.546000000002</v>
      </c>
      <c r="D416" s="32"/>
      <c r="E416">
        <f t="shared" si="49"/>
        <v>6657.9974203764987</v>
      </c>
      <c r="F416">
        <f t="shared" si="50"/>
        <v>6658</v>
      </c>
      <c r="G416">
        <f t="shared" si="51"/>
        <v>-2.8539999984786846E-3</v>
      </c>
      <c r="K416">
        <f>+G416</f>
        <v>-2.8539999984786846E-3</v>
      </c>
      <c r="P416" s="11">
        <f t="shared" si="52"/>
        <v>-2.5827311040024763E-3</v>
      </c>
      <c r="Q416" s="2">
        <f t="shared" si="53"/>
        <v>34266.046000000002</v>
      </c>
    </row>
    <row r="417" spans="1:41" x14ac:dyDescent="0.2">
      <c r="A417" s="17" t="s">
        <v>270</v>
      </c>
      <c r="B417" s="6"/>
      <c r="C417" s="32">
        <v>49564.459000000003</v>
      </c>
      <c r="D417" s="32"/>
      <c r="E417">
        <f t="shared" si="49"/>
        <v>6911.000277485784</v>
      </c>
      <c r="F417">
        <f t="shared" si="50"/>
        <v>6911</v>
      </c>
      <c r="G417">
        <f t="shared" si="51"/>
        <v>3.0700000206707045E-4</v>
      </c>
      <c r="N417">
        <f>+G417</f>
        <v>3.0700000206707045E-4</v>
      </c>
      <c r="P417" s="11">
        <f t="shared" si="52"/>
        <v>-2.8219165103453535E-3</v>
      </c>
      <c r="Q417" s="2">
        <f t="shared" si="53"/>
        <v>34545.959000000003</v>
      </c>
      <c r="AJ417" t="s">
        <v>193</v>
      </c>
      <c r="AO417" t="s">
        <v>197</v>
      </c>
    </row>
    <row r="418" spans="1:41" x14ac:dyDescent="0.2">
      <c r="A418" s="17" t="s">
        <v>279</v>
      </c>
      <c r="B418" s="6"/>
      <c r="C418" s="32">
        <v>49564.466</v>
      </c>
      <c r="D418" s="32">
        <v>4.0000000000000001E-3</v>
      </c>
      <c r="E418">
        <f t="shared" si="49"/>
        <v>6911.0066045231106</v>
      </c>
      <c r="F418">
        <f t="shared" si="50"/>
        <v>6911</v>
      </c>
      <c r="G418">
        <f t="shared" si="51"/>
        <v>7.3069999998551793E-3</v>
      </c>
      <c r="L418">
        <f>+G418</f>
        <v>7.3069999998551793E-3</v>
      </c>
      <c r="P418" s="11">
        <f t="shared" si="52"/>
        <v>-2.8219165103453535E-3</v>
      </c>
      <c r="Q418" s="2">
        <f t="shared" si="53"/>
        <v>34545.966</v>
      </c>
      <c r="AJ418" t="s">
        <v>193</v>
      </c>
      <c r="AK418">
        <v>7</v>
      </c>
      <c r="AM418" t="s">
        <v>177</v>
      </c>
      <c r="AO418" t="s">
        <v>164</v>
      </c>
    </row>
    <row r="419" spans="1:41" x14ac:dyDescent="0.2">
      <c r="A419" s="38" t="s">
        <v>392</v>
      </c>
      <c r="B419" s="39"/>
      <c r="C419" s="38">
        <v>49565.561999999998</v>
      </c>
      <c r="D419" s="38" t="s">
        <v>391</v>
      </c>
      <c r="E419">
        <f t="shared" si="49"/>
        <v>6911.9972377962749</v>
      </c>
      <c r="F419">
        <f t="shared" si="50"/>
        <v>6912</v>
      </c>
      <c r="N419" s="27">
        <v>-3.0560000013792887E-3</v>
      </c>
      <c r="P419" s="11">
        <f t="shared" si="52"/>
        <v>-2.8228823909379206E-3</v>
      </c>
      <c r="Q419" s="2">
        <f t="shared" si="53"/>
        <v>34547.061999999998</v>
      </c>
      <c r="R419">
        <f>+(P419-G419)^2</f>
        <v>7.9686649930673908E-6</v>
      </c>
    </row>
    <row r="420" spans="1:41" x14ac:dyDescent="0.2">
      <c r="A420" s="17" t="s">
        <v>280</v>
      </c>
      <c r="B420" s="6"/>
      <c r="C420" s="32">
        <v>49574.415000000001</v>
      </c>
      <c r="D420" s="32"/>
      <c r="E420">
        <f t="shared" si="49"/>
        <v>6919.9991322920259</v>
      </c>
      <c r="F420">
        <f t="shared" si="50"/>
        <v>6920</v>
      </c>
      <c r="G420">
        <f>+C420-(C$7+F420*C$8)</f>
        <v>-9.59999997576233E-4</v>
      </c>
      <c r="N420">
        <f>+G420</f>
        <v>-9.59999997576233E-4</v>
      </c>
      <c r="P420" s="11">
        <f t="shared" si="52"/>
        <v>-2.8306152420899859E-3</v>
      </c>
      <c r="Q420" s="2">
        <f t="shared" si="53"/>
        <v>34555.915000000001</v>
      </c>
      <c r="AJ420" t="s">
        <v>193</v>
      </c>
      <c r="AO420" t="s">
        <v>197</v>
      </c>
    </row>
    <row r="421" spans="1:41" x14ac:dyDescent="0.2">
      <c r="A421" s="38" t="s">
        <v>392</v>
      </c>
      <c r="B421" s="39"/>
      <c r="C421" s="38">
        <v>49574.415000000001</v>
      </c>
      <c r="D421" s="38" t="s">
        <v>391</v>
      </c>
      <c r="E421">
        <f t="shared" si="49"/>
        <v>6919.9991322920259</v>
      </c>
      <c r="F421">
        <f t="shared" si="50"/>
        <v>6920</v>
      </c>
      <c r="N421" s="27">
        <v>-9.59999997576233E-4</v>
      </c>
      <c r="P421" s="11">
        <f t="shared" si="52"/>
        <v>-2.8306152420899859E-3</v>
      </c>
      <c r="Q421" s="2">
        <f t="shared" si="53"/>
        <v>34555.915000000001</v>
      </c>
      <c r="R421">
        <f>+(P421-G421)^2</f>
        <v>8.0123826487521503E-6</v>
      </c>
    </row>
    <row r="422" spans="1:41" x14ac:dyDescent="0.2">
      <c r="A422" s="17" t="s">
        <v>270</v>
      </c>
      <c r="B422" s="6"/>
      <c r="C422" s="32">
        <v>49574.417000000001</v>
      </c>
      <c r="D422" s="32"/>
      <c r="E422">
        <f t="shared" si="49"/>
        <v>6920.0009400169774</v>
      </c>
      <c r="F422">
        <f t="shared" si="50"/>
        <v>6920</v>
      </c>
      <c r="G422">
        <f t="shared" ref="G422:G429" si="54">+C422-(C$7+F422*C$8)</f>
        <v>1.0400000028312206E-3</v>
      </c>
      <c r="N422">
        <f t="shared" ref="N422:N429" si="55">+G422</f>
        <v>1.0400000028312206E-3</v>
      </c>
      <c r="P422" s="11">
        <f t="shared" si="52"/>
        <v>-2.8306152420899859E-3</v>
      </c>
      <c r="Q422" s="2">
        <f t="shared" si="53"/>
        <v>34555.917000000001</v>
      </c>
      <c r="AJ422" t="s">
        <v>193</v>
      </c>
      <c r="AO422" t="s">
        <v>197</v>
      </c>
    </row>
    <row r="423" spans="1:41" x14ac:dyDescent="0.2">
      <c r="A423" s="17" t="s">
        <v>270</v>
      </c>
      <c r="B423" s="6"/>
      <c r="C423" s="32">
        <v>49574.417000000001</v>
      </c>
      <c r="D423" s="32"/>
      <c r="E423">
        <f t="shared" si="49"/>
        <v>6920.0009400169774</v>
      </c>
      <c r="F423">
        <f t="shared" si="50"/>
        <v>6920</v>
      </c>
      <c r="G423">
        <f t="shared" si="54"/>
        <v>1.0400000028312206E-3</v>
      </c>
      <c r="N423">
        <f t="shared" si="55"/>
        <v>1.0400000028312206E-3</v>
      </c>
      <c r="P423" s="11">
        <f t="shared" si="52"/>
        <v>-2.8306152420899859E-3</v>
      </c>
      <c r="Q423" s="2">
        <f t="shared" si="53"/>
        <v>34555.917000000001</v>
      </c>
      <c r="AJ423" t="s">
        <v>193</v>
      </c>
      <c r="AO423" t="s">
        <v>197</v>
      </c>
    </row>
    <row r="424" spans="1:41" x14ac:dyDescent="0.2">
      <c r="A424" s="17" t="s">
        <v>270</v>
      </c>
      <c r="B424" s="6"/>
      <c r="C424" s="32">
        <v>49574.419000000002</v>
      </c>
      <c r="D424" s="32"/>
      <c r="E424">
        <f t="shared" si="49"/>
        <v>6920.0027477419289</v>
      </c>
      <c r="F424">
        <f t="shared" si="50"/>
        <v>6920</v>
      </c>
      <c r="G424">
        <f t="shared" si="54"/>
        <v>3.0400000032386743E-3</v>
      </c>
      <c r="N424">
        <f t="shared" si="55"/>
        <v>3.0400000032386743E-3</v>
      </c>
      <c r="P424" s="11">
        <f t="shared" si="52"/>
        <v>-2.8306152420899859E-3</v>
      </c>
      <c r="Q424" s="2">
        <f t="shared" si="53"/>
        <v>34555.919000000002</v>
      </c>
      <c r="AJ424" t="s">
        <v>193</v>
      </c>
      <c r="AO424" t="s">
        <v>197</v>
      </c>
    </row>
    <row r="425" spans="1:41" x14ac:dyDescent="0.2">
      <c r="A425" s="17" t="s">
        <v>270</v>
      </c>
      <c r="B425" s="6"/>
      <c r="C425" s="32">
        <v>49574.419000000002</v>
      </c>
      <c r="D425" s="32"/>
      <c r="E425">
        <f t="shared" si="49"/>
        <v>6920.0027477419289</v>
      </c>
      <c r="F425">
        <f t="shared" si="50"/>
        <v>6920</v>
      </c>
      <c r="G425">
        <f t="shared" si="54"/>
        <v>3.0400000032386743E-3</v>
      </c>
      <c r="N425">
        <f t="shared" si="55"/>
        <v>3.0400000032386743E-3</v>
      </c>
      <c r="P425" s="11">
        <f t="shared" si="52"/>
        <v>-2.8306152420899859E-3</v>
      </c>
      <c r="Q425" s="2">
        <f t="shared" si="53"/>
        <v>34555.919000000002</v>
      </c>
      <c r="AJ425" t="s">
        <v>193</v>
      </c>
      <c r="AO425" t="s">
        <v>197</v>
      </c>
    </row>
    <row r="426" spans="1:41" x14ac:dyDescent="0.2">
      <c r="A426" s="17" t="s">
        <v>270</v>
      </c>
      <c r="B426" s="6"/>
      <c r="C426" s="32">
        <v>49574.42</v>
      </c>
      <c r="D426" s="32"/>
      <c r="E426">
        <f t="shared" si="49"/>
        <v>6920.0036516044011</v>
      </c>
      <c r="F426">
        <f t="shared" si="50"/>
        <v>6920</v>
      </c>
      <c r="G426">
        <f t="shared" si="54"/>
        <v>4.0399999998044223E-3</v>
      </c>
      <c r="N426">
        <f t="shared" si="55"/>
        <v>4.0399999998044223E-3</v>
      </c>
      <c r="P426" s="11">
        <f t="shared" si="52"/>
        <v>-2.8306152420899859E-3</v>
      </c>
      <c r="Q426" s="2">
        <f t="shared" si="53"/>
        <v>34555.919999999998</v>
      </c>
      <c r="AJ426" t="s">
        <v>193</v>
      </c>
      <c r="AO426" t="s">
        <v>197</v>
      </c>
    </row>
    <row r="427" spans="1:41" x14ac:dyDescent="0.2">
      <c r="A427" s="17" t="s">
        <v>270</v>
      </c>
      <c r="B427" s="6"/>
      <c r="C427" s="32">
        <v>49574.423999999999</v>
      </c>
      <c r="D427" s="32"/>
      <c r="E427">
        <f t="shared" si="49"/>
        <v>6920.0072670543041</v>
      </c>
      <c r="F427">
        <f t="shared" si="50"/>
        <v>6920</v>
      </c>
      <c r="G427">
        <f t="shared" si="54"/>
        <v>8.0400000006193295E-3</v>
      </c>
      <c r="N427">
        <f t="shared" si="55"/>
        <v>8.0400000006193295E-3</v>
      </c>
      <c r="P427" s="11">
        <f t="shared" si="52"/>
        <v>-2.8306152420899859E-3</v>
      </c>
      <c r="Q427" s="2">
        <f t="shared" si="53"/>
        <v>34555.923999999999</v>
      </c>
      <c r="AJ427" t="s">
        <v>193</v>
      </c>
      <c r="AO427" t="s">
        <v>197</v>
      </c>
    </row>
    <row r="428" spans="1:41" x14ac:dyDescent="0.2">
      <c r="A428" s="17" t="s">
        <v>270</v>
      </c>
      <c r="B428" s="6"/>
      <c r="C428" s="32">
        <v>49574.425000000003</v>
      </c>
      <c r="D428" s="32"/>
      <c r="E428">
        <f t="shared" si="49"/>
        <v>6920.0081709167835</v>
      </c>
      <c r="F428">
        <f t="shared" si="50"/>
        <v>6920</v>
      </c>
      <c r="G428">
        <f t="shared" si="54"/>
        <v>9.0400000044610351E-3</v>
      </c>
      <c r="N428">
        <f t="shared" si="55"/>
        <v>9.0400000044610351E-3</v>
      </c>
      <c r="P428" s="11">
        <f t="shared" si="52"/>
        <v>-2.8306152420899859E-3</v>
      </c>
      <c r="Q428" s="2">
        <f t="shared" si="53"/>
        <v>34555.925000000003</v>
      </c>
      <c r="AJ428" t="s">
        <v>193</v>
      </c>
      <c r="AO428" t="s">
        <v>197</v>
      </c>
    </row>
    <row r="429" spans="1:41" x14ac:dyDescent="0.2">
      <c r="A429" s="17" t="s">
        <v>270</v>
      </c>
      <c r="B429" s="6"/>
      <c r="C429" s="32">
        <v>49574.425000000003</v>
      </c>
      <c r="D429" s="32"/>
      <c r="E429">
        <f t="shared" si="49"/>
        <v>6920.0081709167835</v>
      </c>
      <c r="F429">
        <f t="shared" si="50"/>
        <v>6920</v>
      </c>
      <c r="G429">
        <f t="shared" si="54"/>
        <v>9.0400000044610351E-3</v>
      </c>
      <c r="N429">
        <f t="shared" si="55"/>
        <v>9.0400000044610351E-3</v>
      </c>
      <c r="P429" s="11">
        <f t="shared" si="52"/>
        <v>-2.8306152420899859E-3</v>
      </c>
      <c r="Q429" s="2">
        <f t="shared" si="53"/>
        <v>34555.925000000003</v>
      </c>
      <c r="AJ429" t="s">
        <v>193</v>
      </c>
      <c r="AO429" t="s">
        <v>197</v>
      </c>
    </row>
    <row r="430" spans="1:41" x14ac:dyDescent="0.2">
      <c r="A430" s="38" t="s">
        <v>392</v>
      </c>
      <c r="B430" s="39"/>
      <c r="C430" s="38">
        <v>49594.328000000001</v>
      </c>
      <c r="D430" s="38" t="s">
        <v>391</v>
      </c>
      <c r="E430">
        <f t="shared" si="49"/>
        <v>6937.9977457669893</v>
      </c>
      <c r="F430">
        <f t="shared" si="50"/>
        <v>6938</v>
      </c>
      <c r="N430" s="27">
        <v>-2.4939999930211343E-3</v>
      </c>
      <c r="P430" s="11">
        <f t="shared" si="52"/>
        <v>-2.8480518988570546E-3</v>
      </c>
      <c r="Q430" s="2">
        <f t="shared" si="53"/>
        <v>34575.828000000001</v>
      </c>
      <c r="R430">
        <f>+(P430-G430)^2</f>
        <v>8.1113996185832746E-6</v>
      </c>
    </row>
    <row r="431" spans="1:41" x14ac:dyDescent="0.2">
      <c r="A431" s="17" t="s">
        <v>365</v>
      </c>
      <c r="B431" s="6"/>
      <c r="C431" s="32">
        <v>49597.646000000001</v>
      </c>
      <c r="D431" s="32"/>
      <c r="E431">
        <f t="shared" si="49"/>
        <v>6940.9967614607522</v>
      </c>
      <c r="F431">
        <f t="shared" si="50"/>
        <v>6941</v>
      </c>
      <c r="G431">
        <f>+C431-(C$7+F431*C$8)</f>
        <v>-3.5829999978886917E-3</v>
      </c>
      <c r="K431">
        <f>+G431</f>
        <v>-3.5829999978886917E-3</v>
      </c>
      <c r="P431" s="11">
        <f t="shared" si="52"/>
        <v>-2.8509630889283189E-3</v>
      </c>
      <c r="Q431" s="2">
        <f t="shared" si="53"/>
        <v>34579.146000000001</v>
      </c>
    </row>
    <row r="432" spans="1:41" x14ac:dyDescent="0.2">
      <c r="A432" s="38" t="s">
        <v>392</v>
      </c>
      <c r="B432" s="39"/>
      <c r="C432" s="38">
        <v>49605.392999999996</v>
      </c>
      <c r="D432" s="38" t="s">
        <v>391</v>
      </c>
      <c r="E432">
        <f t="shared" si="49"/>
        <v>6947.9989840585758</v>
      </c>
      <c r="F432">
        <f t="shared" si="50"/>
        <v>6948</v>
      </c>
      <c r="N432" s="27">
        <v>-1.1240000021643937E-3</v>
      </c>
      <c r="P432" s="11">
        <f t="shared" si="52"/>
        <v>-2.8577615108835853E-3</v>
      </c>
      <c r="Q432" s="2">
        <f t="shared" si="53"/>
        <v>34586.892999999996</v>
      </c>
      <c r="R432">
        <f>+(P432-G432)^2</f>
        <v>8.1668008530876331E-6</v>
      </c>
    </row>
    <row r="433" spans="1:41" x14ac:dyDescent="0.2">
      <c r="A433" s="17" t="s">
        <v>365</v>
      </c>
      <c r="B433" s="6"/>
      <c r="C433" s="32">
        <v>49619.775999999998</v>
      </c>
      <c r="D433" s="32"/>
      <c r="E433">
        <f t="shared" si="49"/>
        <v>6960.9992380439335</v>
      </c>
      <c r="F433">
        <f t="shared" si="50"/>
        <v>6961</v>
      </c>
      <c r="G433">
        <f>+C433-(C$7+F433*C$8)</f>
        <v>-8.4300000162329525E-4</v>
      </c>
      <c r="K433">
        <f>+G433</f>
        <v>-8.4300000162329525E-4</v>
      </c>
      <c r="P433" s="11">
        <f t="shared" si="52"/>
        <v>-2.8704081192548309E-3</v>
      </c>
      <c r="Q433" s="2">
        <f t="shared" si="53"/>
        <v>34601.275999999998</v>
      </c>
    </row>
    <row r="434" spans="1:41" x14ac:dyDescent="0.2">
      <c r="A434" s="38" t="s">
        <v>392</v>
      </c>
      <c r="B434" s="39"/>
      <c r="C434" s="38">
        <v>49636.370999999999</v>
      </c>
      <c r="D434" s="38" t="s">
        <v>391</v>
      </c>
      <c r="E434">
        <f t="shared" si="49"/>
        <v>6975.9988358251321</v>
      </c>
      <c r="F434">
        <f t="shared" si="50"/>
        <v>6976</v>
      </c>
      <c r="N434" s="27">
        <v>-1.2879999994765967E-3</v>
      </c>
      <c r="P434" s="11">
        <f t="shared" si="52"/>
        <v>-2.8850342304170963E-3</v>
      </c>
      <c r="Q434" s="2">
        <f t="shared" si="53"/>
        <v>34617.870999999999</v>
      </c>
      <c r="R434">
        <f>+(P434-G434)^2</f>
        <v>8.323422510678367E-6</v>
      </c>
    </row>
    <row r="435" spans="1:41" x14ac:dyDescent="0.2">
      <c r="A435" s="38" t="s">
        <v>392</v>
      </c>
      <c r="B435" s="39"/>
      <c r="C435" s="38">
        <v>49646.326999999997</v>
      </c>
      <c r="D435" s="38" t="s">
        <v>391</v>
      </c>
      <c r="E435">
        <f t="shared" si="49"/>
        <v>6984.9976906313741</v>
      </c>
      <c r="F435">
        <f t="shared" si="50"/>
        <v>6985</v>
      </c>
      <c r="N435" s="27">
        <v>-2.5549999991199002E-3</v>
      </c>
      <c r="P435" s="11">
        <f t="shared" si="52"/>
        <v>-2.8938273163490354E-3</v>
      </c>
      <c r="Q435" s="2">
        <f t="shared" si="53"/>
        <v>34627.826999999997</v>
      </c>
      <c r="R435">
        <f>+(P435-G435)^2</f>
        <v>8.3742365368478594E-6</v>
      </c>
    </row>
    <row r="436" spans="1:41" x14ac:dyDescent="0.2">
      <c r="A436" s="17" t="s">
        <v>281</v>
      </c>
      <c r="B436" s="6"/>
      <c r="C436" s="32">
        <v>49866.491099999999</v>
      </c>
      <c r="D436" s="32">
        <v>5.0000000000000001E-4</v>
      </c>
      <c r="E436">
        <f t="shared" si="49"/>
        <v>7183.9957590772656</v>
      </c>
      <c r="F436">
        <f t="shared" si="50"/>
        <v>7184</v>
      </c>
      <c r="G436">
        <f>+C436-(C$7+F436*C$8)</f>
        <v>-4.6920000022510067E-3</v>
      </c>
      <c r="L436">
        <f>+G436</f>
        <v>-4.6920000022510067E-3</v>
      </c>
      <c r="P436" s="11">
        <f t="shared" si="52"/>
        <v>-3.0915902578706128E-3</v>
      </c>
      <c r="Q436" s="2">
        <f t="shared" si="53"/>
        <v>34847.991099999999</v>
      </c>
      <c r="AJ436" t="s">
        <v>241</v>
      </c>
      <c r="AK436">
        <v>30</v>
      </c>
      <c r="AM436" t="s">
        <v>168</v>
      </c>
      <c r="AO436" t="s">
        <v>164</v>
      </c>
    </row>
    <row r="437" spans="1:41" x14ac:dyDescent="0.2">
      <c r="A437" s="38" t="s">
        <v>392</v>
      </c>
      <c r="B437" s="39"/>
      <c r="C437" s="38">
        <v>49866.493000000002</v>
      </c>
      <c r="D437" s="38" t="s">
        <v>391</v>
      </c>
      <c r="E437">
        <f t="shared" si="49"/>
        <v>7183.9974764159724</v>
      </c>
      <c r="F437">
        <f t="shared" si="50"/>
        <v>7184</v>
      </c>
      <c r="N437" s="27">
        <v>-2.7919999993173406E-3</v>
      </c>
      <c r="P437" s="11">
        <f t="shared" si="52"/>
        <v>-3.0915902578706128E-3</v>
      </c>
      <c r="Q437" s="2">
        <f t="shared" si="53"/>
        <v>34847.993000000002</v>
      </c>
      <c r="R437">
        <f>+(P437-G437)^2</f>
        <v>9.5579303225604826E-6</v>
      </c>
    </row>
    <row r="438" spans="1:41" x14ac:dyDescent="0.2">
      <c r="A438" s="38" t="s">
        <v>392</v>
      </c>
      <c r="B438" s="39"/>
      <c r="C438" s="38">
        <v>49897.470999999998</v>
      </c>
      <c r="D438" s="38" t="s">
        <v>391</v>
      </c>
      <c r="E438">
        <f t="shared" si="49"/>
        <v>7211.9973281825223</v>
      </c>
      <c r="F438">
        <f t="shared" si="50"/>
        <v>7212</v>
      </c>
      <c r="N438" s="27">
        <v>-2.9560000039055012E-3</v>
      </c>
      <c r="P438" s="11">
        <f t="shared" si="52"/>
        <v>-3.1199287764976636E-3</v>
      </c>
      <c r="Q438" s="2">
        <f t="shared" si="53"/>
        <v>34878.970999999998</v>
      </c>
      <c r="R438">
        <f>+(P438-G438)^2</f>
        <v>9.733955570418208E-6</v>
      </c>
    </row>
    <row r="439" spans="1:41" x14ac:dyDescent="0.2">
      <c r="A439" s="21" t="s">
        <v>365</v>
      </c>
      <c r="B439" s="36"/>
      <c r="C439" s="35">
        <v>49900.777000000002</v>
      </c>
      <c r="D439" s="35"/>
      <c r="E439">
        <f t="shared" si="49"/>
        <v>7214.9854975265835</v>
      </c>
      <c r="F439">
        <f t="shared" si="50"/>
        <v>7215</v>
      </c>
      <c r="G439">
        <f>+C439-(C$7+F439*C$8)</f>
        <v>-1.6044999996665865E-2</v>
      </c>
      <c r="K439">
        <f>+G439</f>
        <v>-1.6044999996665865E-2</v>
      </c>
      <c r="P439" s="11">
        <f t="shared" si="52"/>
        <v>-3.1229725462987843E-3</v>
      </c>
      <c r="Q439" s="2">
        <f t="shared" si="53"/>
        <v>34882.277000000002</v>
      </c>
    </row>
    <row r="440" spans="1:41" x14ac:dyDescent="0.2">
      <c r="A440" s="21" t="s">
        <v>365</v>
      </c>
      <c r="B440" s="36"/>
      <c r="C440" s="35">
        <v>49900.792999999998</v>
      </c>
      <c r="D440" s="35"/>
      <c r="E440">
        <f t="shared" si="49"/>
        <v>7214.9999593261882</v>
      </c>
      <c r="F440">
        <f t="shared" si="50"/>
        <v>7215</v>
      </c>
      <c r="G440">
        <f>+C440-(C$7+F440*C$8)</f>
        <v>-4.5000000682193786E-5</v>
      </c>
      <c r="K440">
        <f>+G440</f>
        <v>-4.5000000682193786E-5</v>
      </c>
      <c r="P440" s="11">
        <f t="shared" si="52"/>
        <v>-3.1229725462987843E-3</v>
      </c>
      <c r="Q440" s="2">
        <f t="shared" si="53"/>
        <v>34882.292999999998</v>
      </c>
    </row>
    <row r="441" spans="1:41" x14ac:dyDescent="0.2">
      <c r="A441" s="21" t="s">
        <v>365</v>
      </c>
      <c r="B441" s="36"/>
      <c r="C441" s="35">
        <v>49900.794999999998</v>
      </c>
      <c r="D441" s="35"/>
      <c r="E441">
        <f t="shared" si="49"/>
        <v>7215.0017670511397</v>
      </c>
      <c r="F441">
        <f t="shared" si="50"/>
        <v>7215</v>
      </c>
      <c r="G441">
        <f>+C441-(C$7+F441*C$8)</f>
        <v>1.9549999997252598E-3</v>
      </c>
      <c r="K441">
        <f>+G441</f>
        <v>1.9549999997252598E-3</v>
      </c>
      <c r="P441" s="11">
        <f t="shared" si="52"/>
        <v>-3.1229725462987843E-3</v>
      </c>
      <c r="Q441" s="2">
        <f t="shared" si="53"/>
        <v>34882.294999999998</v>
      </c>
    </row>
    <row r="442" spans="1:41" x14ac:dyDescent="0.2">
      <c r="A442" s="40" t="s">
        <v>392</v>
      </c>
      <c r="B442" s="41"/>
      <c r="C442" s="42">
        <v>49907.427000000003</v>
      </c>
      <c r="D442" s="40" t="s">
        <v>391</v>
      </c>
      <c r="E442">
        <f t="shared" si="49"/>
        <v>7220.9961829887707</v>
      </c>
      <c r="F442">
        <f t="shared" si="50"/>
        <v>7221</v>
      </c>
      <c r="N442" s="27">
        <v>-4.2229999962728471E-3</v>
      </c>
      <c r="P442" s="11">
        <f t="shared" si="52"/>
        <v>-3.1290644407096693E-3</v>
      </c>
      <c r="Q442" s="2">
        <f t="shared" si="53"/>
        <v>34888.927000000003</v>
      </c>
      <c r="R442">
        <f>+(P442-G442)^2</f>
        <v>9.7910442741137161E-6</v>
      </c>
    </row>
    <row r="443" spans="1:41" x14ac:dyDescent="0.2">
      <c r="A443" s="17" t="s">
        <v>282</v>
      </c>
      <c r="B443" s="6"/>
      <c r="C443" s="32">
        <v>49907.436999999998</v>
      </c>
      <c r="D443" s="32">
        <v>4.0000000000000001E-3</v>
      </c>
      <c r="E443">
        <f t="shared" si="49"/>
        <v>7221.0052216135209</v>
      </c>
      <c r="F443">
        <f t="shared" si="50"/>
        <v>7221</v>
      </c>
      <c r="G443">
        <f>+C443-(C$7+F443*C$8)</f>
        <v>5.7769999984884635E-3</v>
      </c>
      <c r="L443">
        <f>+G443</f>
        <v>5.7769999984884635E-3</v>
      </c>
      <c r="P443" s="11">
        <f t="shared" si="52"/>
        <v>-3.1290644407096693E-3</v>
      </c>
      <c r="Q443" s="2">
        <f t="shared" si="53"/>
        <v>34888.936999999998</v>
      </c>
      <c r="AJ443" t="s">
        <v>193</v>
      </c>
      <c r="AK443">
        <v>7</v>
      </c>
      <c r="AM443" t="s">
        <v>177</v>
      </c>
      <c r="AO443" t="s">
        <v>164</v>
      </c>
    </row>
    <row r="444" spans="1:41" x14ac:dyDescent="0.2">
      <c r="A444" s="38" t="s">
        <v>392</v>
      </c>
      <c r="B444" s="39"/>
      <c r="C444" s="38">
        <v>49918.49</v>
      </c>
      <c r="D444" s="38" t="s">
        <v>391</v>
      </c>
      <c r="E444">
        <f t="shared" si="49"/>
        <v>7230.9956135554066</v>
      </c>
      <c r="F444">
        <f t="shared" si="50"/>
        <v>7231</v>
      </c>
      <c r="N444" s="27">
        <v>-4.8529999985476024E-3</v>
      </c>
      <c r="P444" s="11">
        <f t="shared" si="52"/>
        <v>-3.1392305011978703E-3</v>
      </c>
      <c r="Q444" s="2">
        <f t="shared" si="53"/>
        <v>34899.99</v>
      </c>
      <c r="R444">
        <f>+(P444-G444)^2</f>
        <v>9.8547681396510319E-6</v>
      </c>
    </row>
    <row r="445" spans="1:41" x14ac:dyDescent="0.2">
      <c r="A445" s="38" t="s">
        <v>392</v>
      </c>
      <c r="B445" s="39"/>
      <c r="C445" s="38">
        <v>49939.512999999999</v>
      </c>
      <c r="D445" s="38" t="s">
        <v>391</v>
      </c>
      <c r="E445">
        <f t="shared" si="49"/>
        <v>7249.997514378193</v>
      </c>
      <c r="F445">
        <f t="shared" si="50"/>
        <v>7250</v>
      </c>
      <c r="N445" s="27">
        <v>-2.749999999650754E-3</v>
      </c>
      <c r="P445" s="11">
        <f t="shared" si="52"/>
        <v>-3.1585904513025511E-3</v>
      </c>
      <c r="Q445" s="2">
        <f t="shared" si="53"/>
        <v>34921.012999999999</v>
      </c>
      <c r="R445">
        <f>+(P445-G445)^2</f>
        <v>9.9766936390596532E-6</v>
      </c>
    </row>
    <row r="446" spans="1:41" x14ac:dyDescent="0.2">
      <c r="A446" s="17" t="s">
        <v>365</v>
      </c>
      <c r="B446" s="6"/>
      <c r="C446" s="32">
        <v>49940.62</v>
      </c>
      <c r="D446" s="32"/>
      <c r="E446">
        <f t="shared" si="49"/>
        <v>7250.9980901385934</v>
      </c>
      <c r="F446">
        <f t="shared" si="50"/>
        <v>7251</v>
      </c>
      <c r="G446">
        <f t="shared" ref="G446:G486" si="56">+C446-(C$7+F446*C$8)</f>
        <v>-2.1129999950062484E-3</v>
      </c>
      <c r="K446">
        <f>+G446</f>
        <v>-2.1129999950062484E-3</v>
      </c>
      <c r="P446" s="11">
        <f t="shared" si="52"/>
        <v>-3.1596110089369932E-3</v>
      </c>
      <c r="Q446" s="2">
        <f t="shared" si="53"/>
        <v>34922.120000000003</v>
      </c>
    </row>
    <row r="447" spans="1:41" x14ac:dyDescent="0.2">
      <c r="A447" s="17" t="s">
        <v>365</v>
      </c>
      <c r="B447" s="6"/>
      <c r="C447" s="32">
        <v>49951.682000000001</v>
      </c>
      <c r="D447" s="32"/>
      <c r="E447">
        <f t="shared" si="49"/>
        <v>7260.9966168427563</v>
      </c>
      <c r="F447">
        <f t="shared" si="50"/>
        <v>7261</v>
      </c>
      <c r="G447">
        <f t="shared" si="56"/>
        <v>-3.7429999938467517E-3</v>
      </c>
      <c r="K447">
        <f>+G447</f>
        <v>-3.7429999938467517E-3</v>
      </c>
      <c r="P447" s="11">
        <f t="shared" si="52"/>
        <v>-3.1698254561879158E-3</v>
      </c>
      <c r="Q447" s="2">
        <f t="shared" si="53"/>
        <v>34933.182000000001</v>
      </c>
    </row>
    <row r="448" spans="1:41" x14ac:dyDescent="0.2">
      <c r="A448" s="17" t="s">
        <v>365</v>
      </c>
      <c r="B448" s="6"/>
      <c r="C448" s="32">
        <v>50013.637999999999</v>
      </c>
      <c r="D448" s="32"/>
      <c r="E448">
        <f t="shared" si="49"/>
        <v>7316.9963203758634</v>
      </c>
      <c r="F448">
        <f t="shared" si="50"/>
        <v>7317</v>
      </c>
      <c r="G448">
        <f t="shared" si="56"/>
        <v>-4.0709999957471155E-3</v>
      </c>
      <c r="K448">
        <f>+G448</f>
        <v>-4.0709999957471155E-3</v>
      </c>
      <c r="P448" s="11">
        <f t="shared" si="52"/>
        <v>-3.2273244232514427E-3</v>
      </c>
      <c r="Q448" s="2">
        <f t="shared" si="53"/>
        <v>34995.137999999999</v>
      </c>
    </row>
    <row r="449" spans="1:41" x14ac:dyDescent="0.2">
      <c r="A449" s="17" t="s">
        <v>365</v>
      </c>
      <c r="B449" s="6"/>
      <c r="C449" s="32">
        <v>50284.701999999997</v>
      </c>
      <c r="D449" s="32"/>
      <c r="E449">
        <f t="shared" si="49"/>
        <v>7562.0008984392998</v>
      </c>
      <c r="F449">
        <f t="shared" si="50"/>
        <v>7562</v>
      </c>
      <c r="G449">
        <f t="shared" si="56"/>
        <v>9.9400000181049109E-4</v>
      </c>
      <c r="K449">
        <f>+G449</f>
        <v>9.9400000181049109E-4</v>
      </c>
      <c r="P449" s="11">
        <f t="shared" si="52"/>
        <v>-3.4848295405158379E-3</v>
      </c>
      <c r="Q449" s="2">
        <f t="shared" si="53"/>
        <v>35266.201999999997</v>
      </c>
    </row>
    <row r="450" spans="1:41" x14ac:dyDescent="0.2">
      <c r="A450" s="17" t="s">
        <v>283</v>
      </c>
      <c r="B450" s="6"/>
      <c r="C450" s="32">
        <v>50312.37</v>
      </c>
      <c r="D450" s="32">
        <v>5.0000000000000001E-3</v>
      </c>
      <c r="E450">
        <f t="shared" si="49"/>
        <v>7587.0089654118983</v>
      </c>
      <c r="F450">
        <f t="shared" si="50"/>
        <v>7587</v>
      </c>
      <c r="G450">
        <f t="shared" si="56"/>
        <v>9.9190000037197024E-3</v>
      </c>
      <c r="L450">
        <f>+G450</f>
        <v>9.9190000037197024E-3</v>
      </c>
      <c r="P450" s="11">
        <f t="shared" si="52"/>
        <v>-3.5116499239703698E-3</v>
      </c>
      <c r="Q450" s="2">
        <f t="shared" si="53"/>
        <v>35293.870000000003</v>
      </c>
      <c r="AJ450" t="s">
        <v>193</v>
      </c>
      <c r="AK450">
        <v>6</v>
      </c>
      <c r="AM450" t="s">
        <v>177</v>
      </c>
      <c r="AO450" t="s">
        <v>164</v>
      </c>
    </row>
    <row r="451" spans="1:41" x14ac:dyDescent="0.2">
      <c r="A451" s="17" t="s">
        <v>365</v>
      </c>
      <c r="B451" s="6"/>
      <c r="C451" s="32">
        <v>50325.629000000001</v>
      </c>
      <c r="D451" s="32"/>
      <c r="E451">
        <f t="shared" si="49"/>
        <v>7598.9932779747724</v>
      </c>
      <c r="F451">
        <f t="shared" si="50"/>
        <v>7599</v>
      </c>
      <c r="G451">
        <f t="shared" si="56"/>
        <v>-7.4369999929331243E-3</v>
      </c>
      <c r="K451">
        <f>+G451</f>
        <v>-7.4369999929331243E-3</v>
      </c>
      <c r="P451" s="11">
        <f t="shared" si="52"/>
        <v>-3.5245595142329592E-3</v>
      </c>
      <c r="Q451" s="2">
        <f t="shared" si="53"/>
        <v>35307.129000000001</v>
      </c>
    </row>
    <row r="452" spans="1:41" x14ac:dyDescent="0.2">
      <c r="A452" s="17" t="s">
        <v>283</v>
      </c>
      <c r="B452" s="6"/>
      <c r="C452" s="32">
        <v>50343.330999999998</v>
      </c>
      <c r="D452" s="32">
        <v>5.0000000000000001E-3</v>
      </c>
      <c r="E452">
        <f t="shared" si="49"/>
        <v>7614.993451516365</v>
      </c>
      <c r="F452">
        <f t="shared" si="50"/>
        <v>7615</v>
      </c>
      <c r="G452">
        <f t="shared" si="56"/>
        <v>-7.2450000006938353E-3</v>
      </c>
      <c r="L452">
        <f>+G452</f>
        <v>-7.2450000006938353E-3</v>
      </c>
      <c r="P452" s="11">
        <f t="shared" si="52"/>
        <v>-3.541808430032576E-3</v>
      </c>
      <c r="Q452" s="2">
        <f t="shared" si="53"/>
        <v>35324.830999999998</v>
      </c>
      <c r="AJ452" t="s">
        <v>193</v>
      </c>
      <c r="AK452">
        <v>7</v>
      </c>
      <c r="AM452" t="s">
        <v>177</v>
      </c>
      <c r="AO452" t="s">
        <v>164</v>
      </c>
    </row>
    <row r="453" spans="1:41" x14ac:dyDescent="0.2">
      <c r="A453" s="17" t="s">
        <v>284</v>
      </c>
      <c r="B453" s="6"/>
      <c r="C453" s="32">
        <v>50343.332900000001</v>
      </c>
      <c r="D453" s="32"/>
      <c r="E453">
        <f t="shared" si="49"/>
        <v>7614.9951688550709</v>
      </c>
      <c r="F453">
        <f t="shared" si="50"/>
        <v>7615</v>
      </c>
      <c r="G453">
        <f t="shared" si="56"/>
        <v>-5.3449999977601692E-3</v>
      </c>
      <c r="N453">
        <f>+G453</f>
        <v>-5.3449999977601692E-3</v>
      </c>
      <c r="P453" s="11">
        <f t="shared" si="52"/>
        <v>-3.541808430032576E-3</v>
      </c>
      <c r="Q453" s="2">
        <f t="shared" si="53"/>
        <v>35324.832900000001</v>
      </c>
      <c r="AJ453" t="s">
        <v>241</v>
      </c>
      <c r="AO453" t="s">
        <v>197</v>
      </c>
    </row>
    <row r="454" spans="1:41" x14ac:dyDescent="0.2">
      <c r="A454" s="17" t="s">
        <v>318</v>
      </c>
      <c r="B454" s="6"/>
      <c r="C454" s="37">
        <v>50343.332900000001</v>
      </c>
      <c r="D454" s="32"/>
      <c r="E454">
        <f t="shared" si="49"/>
        <v>7614.9951688550709</v>
      </c>
      <c r="F454">
        <f t="shared" si="50"/>
        <v>7615</v>
      </c>
      <c r="G454">
        <f t="shared" si="56"/>
        <v>-5.3449999977601692E-3</v>
      </c>
      <c r="J454">
        <f>+G454</f>
        <v>-5.3449999977601692E-3</v>
      </c>
      <c r="P454" s="11">
        <f t="shared" si="52"/>
        <v>-3.541808430032576E-3</v>
      </c>
      <c r="Q454" s="2">
        <f t="shared" si="53"/>
        <v>35324.832900000001</v>
      </c>
      <c r="R454">
        <f>+(P454-G454)^2</f>
        <v>3.2514998299238955E-6</v>
      </c>
    </row>
    <row r="455" spans="1:41" x14ac:dyDescent="0.2">
      <c r="A455" s="17" t="s">
        <v>365</v>
      </c>
      <c r="B455" s="6"/>
      <c r="C455" s="32">
        <v>50387.582999999999</v>
      </c>
      <c r="D455" s="32"/>
      <c r="E455">
        <f t="shared" si="49"/>
        <v>7654.991173782927</v>
      </c>
      <c r="F455">
        <f t="shared" si="50"/>
        <v>7655</v>
      </c>
      <c r="G455">
        <f t="shared" si="56"/>
        <v>-9.7649999952409416E-3</v>
      </c>
      <c r="K455">
        <f t="shared" ref="K455:K460" si="57">+G455</f>
        <v>-9.7649999952409416E-3</v>
      </c>
      <c r="P455" s="11">
        <f t="shared" si="52"/>
        <v>-3.585111363445778E-3</v>
      </c>
      <c r="Q455" s="2">
        <f t="shared" si="53"/>
        <v>35369.082999999999</v>
      </c>
    </row>
    <row r="456" spans="1:41" x14ac:dyDescent="0.2">
      <c r="A456" s="17" t="s">
        <v>365</v>
      </c>
      <c r="B456" s="6"/>
      <c r="C456" s="32">
        <v>50628.775000000001</v>
      </c>
      <c r="D456" s="32"/>
      <c r="E456">
        <f t="shared" si="49"/>
        <v>7872.9955719777354</v>
      </c>
      <c r="F456">
        <f t="shared" si="50"/>
        <v>7873</v>
      </c>
      <c r="G456">
        <f t="shared" si="56"/>
        <v>-4.898999999568332E-3</v>
      </c>
      <c r="K456">
        <f t="shared" si="57"/>
        <v>-4.898999999568332E-3</v>
      </c>
      <c r="P456" s="11">
        <f t="shared" si="52"/>
        <v>-3.825648125685221E-3</v>
      </c>
      <c r="Q456" s="2">
        <f t="shared" si="53"/>
        <v>35610.275000000001</v>
      </c>
    </row>
    <row r="457" spans="1:41" x14ac:dyDescent="0.2">
      <c r="A457" s="17" t="s">
        <v>364</v>
      </c>
      <c r="B457" s="6"/>
      <c r="C457" s="32">
        <v>50658.650999999998</v>
      </c>
      <c r="D457" s="32"/>
      <c r="E457">
        <f t="shared" si="49"/>
        <v>7899.9993672962673</v>
      </c>
      <c r="F457">
        <f t="shared" si="50"/>
        <v>7900</v>
      </c>
      <c r="G457">
        <f t="shared" si="56"/>
        <v>-7.0000000414438546E-4</v>
      </c>
      <c r="K457">
        <f t="shared" si="57"/>
        <v>-7.0000000414438546E-4</v>
      </c>
      <c r="P457" s="11">
        <f t="shared" si="52"/>
        <v>-3.8559728401133283E-3</v>
      </c>
      <c r="Q457" s="2">
        <f t="shared" si="53"/>
        <v>35640.150999999998</v>
      </c>
    </row>
    <row r="458" spans="1:41" x14ac:dyDescent="0.2">
      <c r="A458" s="17" t="s">
        <v>364</v>
      </c>
      <c r="B458" s="6"/>
      <c r="C458" s="32">
        <v>50668.608</v>
      </c>
      <c r="D458" s="32"/>
      <c r="E458">
        <f t="shared" si="49"/>
        <v>7908.9991259649878</v>
      </c>
      <c r="F458">
        <f t="shared" si="50"/>
        <v>7909</v>
      </c>
      <c r="G458">
        <f t="shared" si="56"/>
        <v>-9.6699999994598329E-4</v>
      </c>
      <c r="K458">
        <f t="shared" si="57"/>
        <v>-9.6699999994598329E-4</v>
      </c>
      <c r="P458" s="11">
        <f t="shared" si="52"/>
        <v>-3.8661072071079E-3</v>
      </c>
      <c r="Q458" s="2">
        <f t="shared" si="53"/>
        <v>35650.108</v>
      </c>
    </row>
    <row r="459" spans="1:41" x14ac:dyDescent="0.2">
      <c r="A459" s="17" t="s">
        <v>364</v>
      </c>
      <c r="B459" s="6"/>
      <c r="C459" s="32">
        <v>50669.711000000003</v>
      </c>
      <c r="D459" s="32"/>
      <c r="E459">
        <f t="shared" si="49"/>
        <v>7909.9960862754851</v>
      </c>
      <c r="F459">
        <f t="shared" si="50"/>
        <v>7910</v>
      </c>
      <c r="G459">
        <f t="shared" si="56"/>
        <v>-4.3299999961163849E-3</v>
      </c>
      <c r="K459">
        <f t="shared" si="57"/>
        <v>-4.3299999961163849E-3</v>
      </c>
      <c r="P459" s="11">
        <f t="shared" si="52"/>
        <v>-3.8672340543311201E-3</v>
      </c>
      <c r="Q459" s="2">
        <f t="shared" si="53"/>
        <v>35651.211000000003</v>
      </c>
    </row>
    <row r="460" spans="1:41" x14ac:dyDescent="0.2">
      <c r="A460" s="17" t="s">
        <v>364</v>
      </c>
      <c r="B460" s="6"/>
      <c r="C460" s="32">
        <v>50689.625</v>
      </c>
      <c r="D460" s="32"/>
      <c r="E460">
        <f t="shared" si="49"/>
        <v>7927.9956036129206</v>
      </c>
      <c r="F460">
        <f t="shared" si="50"/>
        <v>7928</v>
      </c>
      <c r="G460">
        <f t="shared" si="56"/>
        <v>-4.8640000022714958E-3</v>
      </c>
      <c r="K460">
        <f t="shared" si="57"/>
        <v>-4.8640000022714958E-3</v>
      </c>
      <c r="P460" s="11">
        <f t="shared" si="52"/>
        <v>-3.8875448848038315E-3</v>
      </c>
      <c r="Q460" s="2">
        <f t="shared" si="53"/>
        <v>35671.125</v>
      </c>
    </row>
    <row r="461" spans="1:41" x14ac:dyDescent="0.2">
      <c r="A461" s="17" t="s">
        <v>285</v>
      </c>
      <c r="B461" s="6"/>
      <c r="C461" s="32">
        <v>50717.288</v>
      </c>
      <c r="D461" s="32">
        <v>5.0000000000000001E-3</v>
      </c>
      <c r="E461">
        <f t="shared" si="49"/>
        <v>7952.9991512731376</v>
      </c>
      <c r="F461">
        <f t="shared" si="50"/>
        <v>7953</v>
      </c>
      <c r="G461">
        <f t="shared" si="56"/>
        <v>-9.3899999774293974E-4</v>
      </c>
      <c r="L461">
        <f>+G461</f>
        <v>-9.3899999774293974E-4</v>
      </c>
      <c r="P461" s="11">
        <f t="shared" si="52"/>
        <v>-3.9158410645213611E-3</v>
      </c>
      <c r="Q461" s="2">
        <f t="shared" si="53"/>
        <v>35698.788</v>
      </c>
      <c r="AJ461" t="s">
        <v>193</v>
      </c>
      <c r="AK461">
        <v>9</v>
      </c>
      <c r="AM461" t="s">
        <v>177</v>
      </c>
      <c r="AO461" t="s">
        <v>164</v>
      </c>
    </row>
    <row r="462" spans="1:41" x14ac:dyDescent="0.2">
      <c r="A462" s="17" t="s">
        <v>286</v>
      </c>
      <c r="B462" s="6"/>
      <c r="C462" s="32">
        <v>50718.385000000002</v>
      </c>
      <c r="D462" s="32"/>
      <c r="E462">
        <f t="shared" si="49"/>
        <v>7953.9906884087804</v>
      </c>
      <c r="F462">
        <f t="shared" si="50"/>
        <v>7954</v>
      </c>
      <c r="G462">
        <f t="shared" si="56"/>
        <v>-1.0301999995135702E-2</v>
      </c>
      <c r="N462">
        <f>+G462</f>
        <v>-1.0301999995135702E-2</v>
      </c>
      <c r="P462" s="11">
        <f t="shared" si="52"/>
        <v>-3.9169750084697801E-3</v>
      </c>
      <c r="Q462" s="2">
        <f t="shared" si="53"/>
        <v>35699.885000000002</v>
      </c>
      <c r="AJ462" t="s">
        <v>193</v>
      </c>
      <c r="AO462" t="s">
        <v>197</v>
      </c>
    </row>
    <row r="463" spans="1:41" x14ac:dyDescent="0.2">
      <c r="A463" s="17" t="s">
        <v>288</v>
      </c>
      <c r="B463" s="6"/>
      <c r="C463" s="32">
        <v>50718.388800000001</v>
      </c>
      <c r="D463" s="32">
        <v>2.0000000000000001E-4</v>
      </c>
      <c r="E463">
        <f t="shared" si="49"/>
        <v>7953.9941230861868</v>
      </c>
      <c r="F463">
        <f t="shared" si="50"/>
        <v>7954</v>
      </c>
      <c r="G463">
        <f t="shared" si="56"/>
        <v>-6.5019999965443276E-3</v>
      </c>
      <c r="N463">
        <f>+G463</f>
        <v>-6.5019999965443276E-3</v>
      </c>
      <c r="P463" s="11">
        <f t="shared" si="52"/>
        <v>-3.9169750084697801E-3</v>
      </c>
      <c r="Q463" s="2">
        <f t="shared" si="53"/>
        <v>35699.888800000001</v>
      </c>
      <c r="AJ463" t="s">
        <v>241</v>
      </c>
      <c r="AM463" t="s">
        <v>287</v>
      </c>
      <c r="AO463" t="s">
        <v>197</v>
      </c>
    </row>
    <row r="464" spans="1:41" x14ac:dyDescent="0.2">
      <c r="A464" s="17" t="s">
        <v>317</v>
      </c>
      <c r="B464" s="6"/>
      <c r="C464" s="32">
        <v>50718.388800000001</v>
      </c>
      <c r="D464" s="32">
        <v>2.0000000000000001E-4</v>
      </c>
      <c r="E464">
        <f t="shared" si="49"/>
        <v>7953.9941230861868</v>
      </c>
      <c r="F464">
        <f t="shared" si="50"/>
        <v>7954</v>
      </c>
      <c r="G464">
        <f t="shared" si="56"/>
        <v>-6.5019999965443276E-3</v>
      </c>
      <c r="J464">
        <f>+G464</f>
        <v>-6.5019999965443276E-3</v>
      </c>
      <c r="P464" s="11">
        <f t="shared" si="52"/>
        <v>-3.9169750084697801E-3</v>
      </c>
      <c r="Q464" s="2">
        <f t="shared" si="53"/>
        <v>35699.888800000001</v>
      </c>
      <c r="R464">
        <f>+(P464-G464)^2</f>
        <v>6.6823541889698146E-6</v>
      </c>
    </row>
    <row r="465" spans="1:18" x14ac:dyDescent="0.2">
      <c r="A465" s="17" t="s">
        <v>364</v>
      </c>
      <c r="B465" s="6"/>
      <c r="C465" s="32">
        <v>50720.595999999998</v>
      </c>
      <c r="D465" s="32"/>
      <c r="E465">
        <f t="shared" si="49"/>
        <v>7955.9891283421439</v>
      </c>
      <c r="F465">
        <f t="shared" si="50"/>
        <v>7956</v>
      </c>
      <c r="G465">
        <f t="shared" si="56"/>
        <v>-1.2028000004647765E-2</v>
      </c>
      <c r="K465">
        <f>+G465</f>
        <v>-1.2028000004647765E-2</v>
      </c>
      <c r="P465" s="11">
        <f t="shared" si="52"/>
        <v>-3.9192433802342462E-3</v>
      </c>
      <c r="Q465" s="2">
        <f t="shared" si="53"/>
        <v>35702.095999999998</v>
      </c>
    </row>
    <row r="466" spans="1:18" x14ac:dyDescent="0.2">
      <c r="A466" s="17" t="s">
        <v>364</v>
      </c>
      <c r="B466" s="6"/>
      <c r="C466" s="32">
        <v>50731.667000000001</v>
      </c>
      <c r="D466" s="32"/>
      <c r="E466">
        <f t="shared" si="49"/>
        <v>7965.9957898085922</v>
      </c>
      <c r="F466">
        <f t="shared" si="50"/>
        <v>7966</v>
      </c>
      <c r="G466">
        <f t="shared" si="56"/>
        <v>-4.6579999980167486E-3</v>
      </c>
      <c r="K466">
        <f>+G466</f>
        <v>-4.6579999980167486E-3</v>
      </c>
      <c r="P466" s="11">
        <f t="shared" si="52"/>
        <v>-3.9305949164091169E-3</v>
      </c>
      <c r="Q466" s="2">
        <f t="shared" si="53"/>
        <v>35713.167000000001</v>
      </c>
    </row>
    <row r="467" spans="1:18" x14ac:dyDescent="0.2">
      <c r="A467" s="17" t="s">
        <v>364</v>
      </c>
      <c r="B467" s="6"/>
      <c r="C467" s="32">
        <v>50991.66</v>
      </c>
      <c r="D467" s="32"/>
      <c r="E467">
        <f t="shared" si="49"/>
        <v>8200.9937064055885</v>
      </c>
      <c r="F467">
        <f t="shared" si="50"/>
        <v>8201</v>
      </c>
      <c r="G467">
        <f t="shared" si="56"/>
        <v>-6.9629999925382435E-3</v>
      </c>
      <c r="K467">
        <f>+G467</f>
        <v>-6.9629999925382435E-3</v>
      </c>
      <c r="P467" s="11">
        <f t="shared" si="52"/>
        <v>-4.2019991296247238E-3</v>
      </c>
      <c r="Q467" s="2">
        <f t="shared" si="53"/>
        <v>35973.160000000003</v>
      </c>
    </row>
    <row r="468" spans="1:18" x14ac:dyDescent="0.2">
      <c r="A468" s="17" t="s">
        <v>364</v>
      </c>
      <c r="B468" s="6"/>
      <c r="C468" s="32">
        <v>51012.684999999998</v>
      </c>
      <c r="D468" s="32"/>
      <c r="E468">
        <f t="shared" si="49"/>
        <v>8219.9974149533191</v>
      </c>
      <c r="F468">
        <f t="shared" si="50"/>
        <v>8220</v>
      </c>
      <c r="G468">
        <f t="shared" si="56"/>
        <v>-2.8600000005098991E-3</v>
      </c>
      <c r="K468">
        <f>+G468</f>
        <v>-2.8600000005098991E-3</v>
      </c>
      <c r="P468" s="11">
        <f t="shared" si="52"/>
        <v>-4.2243316398525793E-3</v>
      </c>
      <c r="Q468" s="2">
        <f t="shared" si="53"/>
        <v>35994.184999999998</v>
      </c>
    </row>
    <row r="469" spans="1:18" x14ac:dyDescent="0.2">
      <c r="A469" s="17" t="s">
        <v>364</v>
      </c>
      <c r="B469" s="6"/>
      <c r="C469" s="32">
        <v>51013.788</v>
      </c>
      <c r="D469" s="32"/>
      <c r="E469">
        <f t="shared" ref="E469:E532" si="58">+(C469-C$7)/C$8</f>
        <v>8220.9943752638173</v>
      </c>
      <c r="F469">
        <f t="shared" ref="F469:F532" si="59">ROUND(2*E469,0)/2</f>
        <v>8221</v>
      </c>
      <c r="G469">
        <f t="shared" si="56"/>
        <v>-6.2229999966803007E-3</v>
      </c>
      <c r="K469">
        <f>+G469</f>
        <v>-6.2229999966803007E-3</v>
      </c>
      <c r="P469" s="11">
        <f t="shared" ref="P469:P532" si="60">D$11+D$12*F469+D$13*F469^2</f>
        <v>-4.2255086480198212E-3</v>
      </c>
      <c r="Q469" s="2">
        <f t="shared" ref="Q469:Q532" si="61">+C469-15018.5</f>
        <v>35995.288</v>
      </c>
    </row>
    <row r="470" spans="1:18" x14ac:dyDescent="0.2">
      <c r="A470" s="19" t="s">
        <v>316</v>
      </c>
      <c r="B470" s="16" t="s">
        <v>363</v>
      </c>
      <c r="C470" s="33">
        <v>51040.339180000003</v>
      </c>
      <c r="D470" s="33">
        <v>2.5000000000000001E-4</v>
      </c>
      <c r="E470">
        <f t="shared" si="58"/>
        <v>8244.9929905465069</v>
      </c>
      <c r="F470">
        <f t="shared" si="59"/>
        <v>8245</v>
      </c>
      <c r="G470">
        <f t="shared" si="56"/>
        <v>-7.7549999914481305E-3</v>
      </c>
      <c r="J470">
        <f>G470</f>
        <v>-7.7549999914481305E-3</v>
      </c>
      <c r="P470" s="11">
        <f t="shared" si="60"/>
        <v>-4.2538052307963268E-3</v>
      </c>
      <c r="Q470" s="2">
        <f t="shared" si="61"/>
        <v>36021.839180000003</v>
      </c>
      <c r="R470">
        <f>+(P470-G470)^2</f>
        <v>1.2258364752015642E-5</v>
      </c>
    </row>
    <row r="471" spans="1:18" x14ac:dyDescent="0.2">
      <c r="A471" s="17" t="s">
        <v>316</v>
      </c>
      <c r="B471" s="6" t="s">
        <v>363</v>
      </c>
      <c r="C471" s="32">
        <v>51041.446799999998</v>
      </c>
      <c r="D471" s="32">
        <v>2.5000000000000001E-4</v>
      </c>
      <c r="E471">
        <f t="shared" si="58"/>
        <v>8245.9941267016347</v>
      </c>
      <c r="F471">
        <f t="shared" si="59"/>
        <v>8246</v>
      </c>
      <c r="G471">
        <f t="shared" si="56"/>
        <v>-6.4980000024661422E-3</v>
      </c>
      <c r="J471">
        <f>+G471</f>
        <v>-6.4980000024661422E-3</v>
      </c>
      <c r="P471" s="11">
        <f t="shared" si="60"/>
        <v>-4.2549862711937954E-3</v>
      </c>
      <c r="Q471" s="2">
        <f t="shared" si="61"/>
        <v>36022.946799999998</v>
      </c>
      <c r="R471">
        <f>+(P471-G471)^2</f>
        <v>5.0311105986762954E-6</v>
      </c>
    </row>
    <row r="472" spans="1:18" x14ac:dyDescent="0.2">
      <c r="A472" s="17" t="s">
        <v>364</v>
      </c>
      <c r="B472" s="6"/>
      <c r="C472" s="32">
        <v>51044.767</v>
      </c>
      <c r="D472" s="32"/>
      <c r="E472">
        <f t="shared" si="58"/>
        <v>8248.9951308928466</v>
      </c>
      <c r="F472">
        <f t="shared" si="59"/>
        <v>8249</v>
      </c>
      <c r="G472">
        <f t="shared" si="56"/>
        <v>-5.3869999974267557E-3</v>
      </c>
      <c r="K472">
        <f t="shared" ref="K472:K486" si="62">+G472</f>
        <v>-5.3869999974267557E-3</v>
      </c>
      <c r="P472" s="11">
        <f t="shared" si="60"/>
        <v>-4.2585303601214526E-3</v>
      </c>
      <c r="Q472" s="2">
        <f t="shared" si="61"/>
        <v>36026.267</v>
      </c>
    </row>
    <row r="473" spans="1:18" x14ac:dyDescent="0.2">
      <c r="A473" s="17" t="s">
        <v>364</v>
      </c>
      <c r="B473" s="6"/>
      <c r="C473" s="32">
        <v>51053.62</v>
      </c>
      <c r="D473" s="32"/>
      <c r="E473">
        <f t="shared" si="58"/>
        <v>8256.9970253885967</v>
      </c>
      <c r="F473">
        <f t="shared" si="59"/>
        <v>8257</v>
      </c>
      <c r="G473">
        <f t="shared" si="56"/>
        <v>-3.2909999936237E-3</v>
      </c>
      <c r="K473">
        <f t="shared" si="62"/>
        <v>-3.2909999936237E-3</v>
      </c>
      <c r="P473" s="11">
        <f t="shared" si="60"/>
        <v>-4.2679883606537398E-3</v>
      </c>
      <c r="Q473" s="2">
        <f t="shared" si="61"/>
        <v>36035.120000000003</v>
      </c>
    </row>
    <row r="474" spans="1:18" x14ac:dyDescent="0.2">
      <c r="A474" s="17" t="s">
        <v>364</v>
      </c>
      <c r="B474" s="6"/>
      <c r="C474" s="32">
        <v>51074.637999999999</v>
      </c>
      <c r="D474" s="32"/>
      <c r="E474">
        <f t="shared" si="58"/>
        <v>8275.9944068990026</v>
      </c>
      <c r="F474">
        <f t="shared" si="59"/>
        <v>8276</v>
      </c>
      <c r="G474">
        <f t="shared" si="56"/>
        <v>-6.1879999993834645E-3</v>
      </c>
      <c r="K474">
        <f t="shared" si="62"/>
        <v>-6.1879999993834645E-3</v>
      </c>
      <c r="P474" s="11">
        <f t="shared" si="60"/>
        <v>-4.2904924826000466E-3</v>
      </c>
      <c r="Q474" s="2">
        <f t="shared" si="61"/>
        <v>36056.137999999999</v>
      </c>
    </row>
    <row r="475" spans="1:18" x14ac:dyDescent="0.2">
      <c r="A475" s="17" t="s">
        <v>364</v>
      </c>
      <c r="B475" s="6"/>
      <c r="C475" s="32">
        <v>51084.597999999998</v>
      </c>
      <c r="D475" s="32"/>
      <c r="E475">
        <f t="shared" si="58"/>
        <v>8284.9968771551466</v>
      </c>
      <c r="F475">
        <f t="shared" si="59"/>
        <v>8285</v>
      </c>
      <c r="G475">
        <f t="shared" si="56"/>
        <v>-3.4549999982118607E-3</v>
      </c>
      <c r="K475">
        <f t="shared" si="62"/>
        <v>-3.4549999982118607E-3</v>
      </c>
      <c r="P475" s="11">
        <f t="shared" si="60"/>
        <v>-4.3011726522781141E-3</v>
      </c>
      <c r="Q475" s="2">
        <f t="shared" si="61"/>
        <v>36066.097999999998</v>
      </c>
    </row>
    <row r="476" spans="1:18" x14ac:dyDescent="0.2">
      <c r="A476" s="17" t="s">
        <v>364</v>
      </c>
      <c r="B476" s="6"/>
      <c r="C476" s="32">
        <v>51105.616999999998</v>
      </c>
      <c r="D476" s="32"/>
      <c r="E476">
        <f t="shared" si="58"/>
        <v>8303.9951625280319</v>
      </c>
      <c r="F476">
        <f t="shared" si="59"/>
        <v>8304</v>
      </c>
      <c r="G476">
        <f t="shared" si="56"/>
        <v>-5.3520000001299195E-3</v>
      </c>
      <c r="K476">
        <f t="shared" si="62"/>
        <v>-5.3520000001299195E-3</v>
      </c>
      <c r="P476" s="11">
        <f t="shared" si="60"/>
        <v>-4.323762580083647E-3</v>
      </c>
      <c r="Q476" s="2">
        <f t="shared" si="61"/>
        <v>36087.116999999998</v>
      </c>
    </row>
    <row r="477" spans="1:18" x14ac:dyDescent="0.2">
      <c r="A477" s="17" t="s">
        <v>364</v>
      </c>
      <c r="B477" s="6"/>
      <c r="C477" s="32">
        <v>51376.677000000003</v>
      </c>
      <c r="D477" s="32"/>
      <c r="E477">
        <f t="shared" si="58"/>
        <v>8548.9961251415716</v>
      </c>
      <c r="F477">
        <f t="shared" si="59"/>
        <v>8549</v>
      </c>
      <c r="G477">
        <f t="shared" si="56"/>
        <v>-4.2869999961112626E-3</v>
      </c>
      <c r="K477">
        <f t="shared" si="62"/>
        <v>-4.2869999961112626E-3</v>
      </c>
      <c r="P477" s="11">
        <f t="shared" si="60"/>
        <v>-4.6202698474395038E-3</v>
      </c>
      <c r="Q477" s="2">
        <f t="shared" si="61"/>
        <v>36358.177000000003</v>
      </c>
    </row>
    <row r="478" spans="1:18" x14ac:dyDescent="0.2">
      <c r="A478" s="17" t="s">
        <v>364</v>
      </c>
      <c r="B478" s="6"/>
      <c r="C478" s="32">
        <v>51397.696000000004</v>
      </c>
      <c r="D478" s="32"/>
      <c r="E478">
        <f t="shared" si="58"/>
        <v>8567.9944105144568</v>
      </c>
      <c r="F478">
        <f t="shared" si="59"/>
        <v>8568</v>
      </c>
      <c r="G478">
        <f t="shared" si="56"/>
        <v>-6.1839999907533638E-3</v>
      </c>
      <c r="K478">
        <f t="shared" si="62"/>
        <v>-6.1839999907533638E-3</v>
      </c>
      <c r="P478" s="11">
        <f t="shared" si="60"/>
        <v>-4.6436688019177363E-3</v>
      </c>
      <c r="Q478" s="2">
        <f t="shared" si="61"/>
        <v>36379.196000000004</v>
      </c>
    </row>
    <row r="479" spans="1:18" x14ac:dyDescent="0.2">
      <c r="A479" s="17" t="s">
        <v>364</v>
      </c>
      <c r="B479" s="6"/>
      <c r="C479" s="32">
        <v>51407.652000000002</v>
      </c>
      <c r="D479" s="32"/>
      <c r="E479">
        <f t="shared" si="58"/>
        <v>8576.9932653206979</v>
      </c>
      <c r="F479">
        <f t="shared" si="59"/>
        <v>8577</v>
      </c>
      <c r="G479">
        <f t="shared" si="56"/>
        <v>-7.4509999976726249E-3</v>
      </c>
      <c r="K479">
        <f t="shared" si="62"/>
        <v>-7.4509999976726249E-3</v>
      </c>
      <c r="P479" s="11">
        <f t="shared" si="60"/>
        <v>-4.6547728396372414E-3</v>
      </c>
      <c r="Q479" s="2">
        <f t="shared" si="61"/>
        <v>36389.152000000002</v>
      </c>
    </row>
    <row r="480" spans="1:18" x14ac:dyDescent="0.2">
      <c r="A480" s="17" t="s">
        <v>364</v>
      </c>
      <c r="B480" s="43"/>
      <c r="C480" s="44">
        <v>51407.652999999998</v>
      </c>
      <c r="D480" s="44"/>
      <c r="E480" s="17">
        <f t="shared" si="58"/>
        <v>8576.99416918317</v>
      </c>
      <c r="F480">
        <f t="shared" si="59"/>
        <v>8577</v>
      </c>
      <c r="G480">
        <f t="shared" si="56"/>
        <v>-6.4510000011068769E-3</v>
      </c>
      <c r="K480">
        <f t="shared" si="62"/>
        <v>-6.4510000011068769E-3</v>
      </c>
      <c r="P480" s="11">
        <f t="shared" si="60"/>
        <v>-4.6547728396372414E-3</v>
      </c>
      <c r="Q480" s="2">
        <f t="shared" si="61"/>
        <v>36389.152999999998</v>
      </c>
    </row>
    <row r="481" spans="1:18" x14ac:dyDescent="0.2">
      <c r="A481" s="17" t="s">
        <v>364</v>
      </c>
      <c r="B481" s="43"/>
      <c r="C481" s="44">
        <v>51428.673999999999</v>
      </c>
      <c r="D481" s="44"/>
      <c r="E481" s="17">
        <f t="shared" si="58"/>
        <v>8595.9942622810067</v>
      </c>
      <c r="F481">
        <f t="shared" si="59"/>
        <v>8596</v>
      </c>
      <c r="G481">
        <f t="shared" si="56"/>
        <v>-6.3479999953415245E-3</v>
      </c>
      <c r="K481">
        <f t="shared" si="62"/>
        <v>-6.3479999953415245E-3</v>
      </c>
      <c r="P481" s="11">
        <f t="shared" si="60"/>
        <v>-4.6782575999747E-3</v>
      </c>
      <c r="Q481" s="2">
        <f t="shared" si="61"/>
        <v>36410.173999999999</v>
      </c>
    </row>
    <row r="482" spans="1:18" x14ac:dyDescent="0.2">
      <c r="A482" s="17" t="s">
        <v>364</v>
      </c>
      <c r="B482" s="43"/>
      <c r="C482" s="44">
        <v>51438.631000000001</v>
      </c>
      <c r="D482" s="44"/>
      <c r="E482" s="17">
        <f t="shared" si="58"/>
        <v>8604.9940209497272</v>
      </c>
      <c r="F482">
        <f t="shared" si="59"/>
        <v>8605</v>
      </c>
      <c r="G482">
        <f t="shared" si="56"/>
        <v>-6.6149999984190799E-3</v>
      </c>
      <c r="K482">
        <f t="shared" si="62"/>
        <v>-6.6149999984190799E-3</v>
      </c>
      <c r="P482" s="11">
        <f t="shared" si="60"/>
        <v>-4.6894022825748911E-3</v>
      </c>
      <c r="Q482" s="2">
        <f t="shared" si="61"/>
        <v>36420.131000000001</v>
      </c>
    </row>
    <row r="483" spans="1:18" x14ac:dyDescent="0.2">
      <c r="A483" s="17" t="s">
        <v>364</v>
      </c>
      <c r="B483" s="43"/>
      <c r="C483" s="44">
        <v>51438.633999999998</v>
      </c>
      <c r="D483" s="44"/>
      <c r="E483" s="17">
        <f t="shared" si="58"/>
        <v>8604.9967325371508</v>
      </c>
      <c r="F483">
        <f t="shared" si="59"/>
        <v>8605</v>
      </c>
      <c r="G483">
        <f t="shared" si="56"/>
        <v>-3.6150000014458783E-3</v>
      </c>
      <c r="K483">
        <f t="shared" si="62"/>
        <v>-3.6150000014458783E-3</v>
      </c>
      <c r="P483" s="11">
        <f t="shared" si="60"/>
        <v>-4.6894022825748911E-3</v>
      </c>
      <c r="Q483" s="2">
        <f t="shared" si="61"/>
        <v>36420.133999999998</v>
      </c>
    </row>
    <row r="484" spans="1:18" x14ac:dyDescent="0.2">
      <c r="A484" s="17" t="s">
        <v>364</v>
      </c>
      <c r="B484" s="43"/>
      <c r="C484" s="44">
        <v>51469.608999999997</v>
      </c>
      <c r="D484" s="44"/>
      <c r="E484" s="17">
        <f t="shared" si="58"/>
        <v>8632.9938727162771</v>
      </c>
      <c r="F484">
        <f t="shared" si="59"/>
        <v>8633</v>
      </c>
      <c r="G484">
        <f t="shared" si="56"/>
        <v>-6.7790000030072406E-3</v>
      </c>
      <c r="K484">
        <f t="shared" si="62"/>
        <v>-6.7790000030072406E-3</v>
      </c>
      <c r="P484" s="11">
        <f t="shared" si="60"/>
        <v>-4.7241581762524527E-3</v>
      </c>
      <c r="Q484" s="2">
        <f t="shared" si="61"/>
        <v>36451.108999999997</v>
      </c>
    </row>
    <row r="485" spans="1:18" x14ac:dyDescent="0.2">
      <c r="A485" s="17" t="s">
        <v>364</v>
      </c>
      <c r="B485" s="43"/>
      <c r="C485" s="44">
        <v>51510.542000000001</v>
      </c>
      <c r="D485" s="44"/>
      <c r="E485" s="17">
        <f t="shared" si="58"/>
        <v>8669.9916754266033</v>
      </c>
      <c r="F485">
        <f t="shared" si="59"/>
        <v>8670</v>
      </c>
      <c r="G485">
        <f t="shared" si="56"/>
        <v>-9.2099999965284951E-3</v>
      </c>
      <c r="K485">
        <f t="shared" si="62"/>
        <v>-9.2099999965284951E-3</v>
      </c>
      <c r="P485" s="11">
        <f t="shared" si="60"/>
        <v>-4.7702795574574228E-3</v>
      </c>
      <c r="Q485" s="2">
        <f t="shared" si="61"/>
        <v>36492.042000000001</v>
      </c>
    </row>
    <row r="486" spans="1:18" x14ac:dyDescent="0.2">
      <c r="A486" s="17" t="s">
        <v>364</v>
      </c>
      <c r="B486" s="43"/>
      <c r="C486" s="44">
        <v>51510.544000000002</v>
      </c>
      <c r="D486" s="44"/>
      <c r="E486" s="17">
        <f t="shared" si="58"/>
        <v>8669.9934831515548</v>
      </c>
      <c r="F486">
        <f t="shared" si="59"/>
        <v>8670</v>
      </c>
      <c r="G486">
        <f t="shared" si="56"/>
        <v>-7.2099999961210415E-3</v>
      </c>
      <c r="K486">
        <f t="shared" si="62"/>
        <v>-7.2099999961210415E-3</v>
      </c>
      <c r="P486" s="11">
        <f t="shared" si="60"/>
        <v>-4.7702795574574228E-3</v>
      </c>
      <c r="Q486" s="2">
        <f t="shared" si="61"/>
        <v>36492.044000000002</v>
      </c>
    </row>
    <row r="487" spans="1:18" x14ac:dyDescent="0.2">
      <c r="A487" s="44" t="s">
        <v>390</v>
      </c>
      <c r="B487" s="43" t="s">
        <v>363</v>
      </c>
      <c r="C487" s="44">
        <v>51780.496299999999</v>
      </c>
      <c r="D487" s="44" t="s">
        <v>391</v>
      </c>
      <c r="E487" s="17">
        <f t="shared" si="58"/>
        <v>8913.9932373009597</v>
      </c>
      <c r="F487">
        <f t="shared" si="59"/>
        <v>8914</v>
      </c>
      <c r="N487" s="27">
        <v>-7.4820000008912757E-3</v>
      </c>
      <c r="P487" s="11">
        <f t="shared" si="60"/>
        <v>-5.0799606853123248E-3</v>
      </c>
      <c r="Q487" s="2">
        <f t="shared" si="61"/>
        <v>36761.996299999999</v>
      </c>
      <c r="R487">
        <f t="shared" ref="R487:R495" si="63">+(P487-G487)^2</f>
        <v>2.5806000564318865E-5</v>
      </c>
    </row>
    <row r="488" spans="1:18" x14ac:dyDescent="0.2">
      <c r="A488" s="44" t="s">
        <v>390</v>
      </c>
      <c r="B488" s="43" t="s">
        <v>363</v>
      </c>
      <c r="C488" s="44">
        <v>51780.498399999997</v>
      </c>
      <c r="D488" s="44" t="s">
        <v>391</v>
      </c>
      <c r="E488" s="17">
        <f t="shared" si="58"/>
        <v>8913.9951354121549</v>
      </c>
      <c r="F488">
        <f t="shared" si="59"/>
        <v>8914</v>
      </c>
      <c r="N488" s="27">
        <v>-5.3820000030100346E-3</v>
      </c>
      <c r="P488" s="11">
        <f t="shared" si="60"/>
        <v>-5.0799606853123248E-3</v>
      </c>
      <c r="Q488" s="2">
        <f t="shared" si="61"/>
        <v>36761.998399999997</v>
      </c>
      <c r="R488">
        <f t="shared" si="63"/>
        <v>2.5806000564318865E-5</v>
      </c>
    </row>
    <row r="489" spans="1:18" x14ac:dyDescent="0.2">
      <c r="A489" s="44" t="s">
        <v>390</v>
      </c>
      <c r="B489" s="43" t="s">
        <v>363</v>
      </c>
      <c r="C489" s="44">
        <v>52081.426800000001</v>
      </c>
      <c r="D489" s="44" t="s">
        <v>391</v>
      </c>
      <c r="E489" s="17">
        <f t="shared" si="58"/>
        <v>9185.9930239894165</v>
      </c>
      <c r="F489">
        <f t="shared" si="59"/>
        <v>9186</v>
      </c>
      <c r="N489" s="27">
        <v>-7.7179999934742227E-3</v>
      </c>
      <c r="P489" s="11">
        <f t="shared" si="60"/>
        <v>-5.4364976233092803E-3</v>
      </c>
      <c r="Q489" s="2">
        <f t="shared" si="61"/>
        <v>37062.926800000001</v>
      </c>
      <c r="R489">
        <f t="shared" si="63"/>
        <v>2.9555506408247453E-5</v>
      </c>
    </row>
    <row r="490" spans="1:18" x14ac:dyDescent="0.2">
      <c r="A490" s="44" t="s">
        <v>390</v>
      </c>
      <c r="B490" s="43" t="s">
        <v>363</v>
      </c>
      <c r="C490" s="44">
        <v>52133.425799999997</v>
      </c>
      <c r="D490" s="44" t="s">
        <v>391</v>
      </c>
      <c r="E490" s="17">
        <f t="shared" si="58"/>
        <v>9232.9929688538014</v>
      </c>
      <c r="F490">
        <f t="shared" si="59"/>
        <v>9233</v>
      </c>
      <c r="N490" s="27">
        <v>-7.7789999995729886E-3</v>
      </c>
      <c r="P490" s="11">
        <f t="shared" si="60"/>
        <v>-5.4993142134748471E-3</v>
      </c>
      <c r="Q490" s="2">
        <f t="shared" si="61"/>
        <v>37114.925799999997</v>
      </c>
      <c r="R490">
        <f t="shared" si="63"/>
        <v>3.0242456818526477E-5</v>
      </c>
    </row>
    <row r="491" spans="1:18" x14ac:dyDescent="0.2">
      <c r="A491" s="17" t="s">
        <v>362</v>
      </c>
      <c r="B491" s="43" t="s">
        <v>363</v>
      </c>
      <c r="C491" s="44">
        <v>52486.353600000002</v>
      </c>
      <c r="D491" s="44">
        <v>2.0000000000000001E-4</v>
      </c>
      <c r="E491" s="17">
        <f t="shared" si="58"/>
        <v>9551.9911638404428</v>
      </c>
      <c r="F491">
        <f t="shared" si="59"/>
        <v>9552</v>
      </c>
      <c r="G491">
        <f>+C491-(C$7+F491*C$8)</f>
        <v>-9.7759999916888773E-3</v>
      </c>
      <c r="J491">
        <f>G491</f>
        <v>-9.7759999916888773E-3</v>
      </c>
      <c r="P491" s="11">
        <f t="shared" si="60"/>
        <v>-5.9350806928416266E-3</v>
      </c>
      <c r="Q491" s="2">
        <f t="shared" si="61"/>
        <v>37467.853600000002</v>
      </c>
      <c r="R491">
        <f t="shared" si="63"/>
        <v>1.4752661060257257E-5</v>
      </c>
    </row>
    <row r="492" spans="1:18" x14ac:dyDescent="0.2">
      <c r="A492" s="44" t="s">
        <v>390</v>
      </c>
      <c r="B492" s="43" t="s">
        <v>363</v>
      </c>
      <c r="C492" s="44">
        <v>52507.374179999999</v>
      </c>
      <c r="D492" s="44">
        <v>2.3E-3</v>
      </c>
      <c r="E492" s="17">
        <f t="shared" si="58"/>
        <v>9570.990877316035</v>
      </c>
      <c r="F492">
        <f t="shared" si="59"/>
        <v>9571</v>
      </c>
      <c r="G492">
        <f>+C492-(C$7+F492*C$8)</f>
        <v>-1.0092999997141305E-2</v>
      </c>
      <c r="N492">
        <f>G492</f>
        <v>-1.0092999997141305E-2</v>
      </c>
      <c r="P492" s="11">
        <f t="shared" si="60"/>
        <v>-5.9615533357771219E-3</v>
      </c>
      <c r="Q492" s="2">
        <f t="shared" si="61"/>
        <v>37488.874179999999</v>
      </c>
      <c r="R492">
        <f t="shared" si="63"/>
        <v>1.7068851515697258E-5</v>
      </c>
    </row>
    <row r="493" spans="1:18" x14ac:dyDescent="0.2">
      <c r="A493" s="22" t="s">
        <v>369</v>
      </c>
      <c r="B493" s="43"/>
      <c r="C493" s="45">
        <v>52793.92196</v>
      </c>
      <c r="D493" s="44">
        <v>6.0000000000000002E-5</v>
      </c>
      <c r="E493" s="17">
        <f t="shared" si="58"/>
        <v>9829.9906631006288</v>
      </c>
      <c r="F493">
        <f t="shared" si="59"/>
        <v>9830</v>
      </c>
      <c r="G493">
        <f>+C493-(C$7+F493*C$8)</f>
        <v>-1.0329999997338746E-2</v>
      </c>
      <c r="M493">
        <f>G493</f>
        <v>-1.0329999997338746E-2</v>
      </c>
      <c r="O493">
        <f t="shared" ref="O493:O556" ca="1" si="64">+C$11+C$12*F493</f>
        <v>-7.7261611717876801E-3</v>
      </c>
      <c r="P493" s="11">
        <f t="shared" si="60"/>
        <v>-6.3282238307135769E-3</v>
      </c>
      <c r="Q493" s="2">
        <f t="shared" si="61"/>
        <v>37775.42196</v>
      </c>
      <c r="R493">
        <f t="shared" si="63"/>
        <v>1.6014212487769231E-5</v>
      </c>
    </row>
    <row r="494" spans="1:18" x14ac:dyDescent="0.2">
      <c r="A494" s="44" t="s">
        <v>390</v>
      </c>
      <c r="B494" s="43" t="s">
        <v>363</v>
      </c>
      <c r="C494" s="44">
        <v>52851.446689999997</v>
      </c>
      <c r="D494" s="44" t="s">
        <v>391</v>
      </c>
      <c r="E494" s="17">
        <f t="shared" si="58"/>
        <v>9881.9851079618529</v>
      </c>
      <c r="F494">
        <f t="shared" si="59"/>
        <v>9882</v>
      </c>
      <c r="N494" s="27">
        <v>-1.6476000004331581E-2</v>
      </c>
      <c r="O494">
        <f t="shared" ca="1" si="64"/>
        <v>-7.753629673740766E-3</v>
      </c>
      <c r="P494" s="11">
        <f t="shared" si="60"/>
        <v>-6.4031452574847478E-3</v>
      </c>
      <c r="Q494" s="2">
        <f t="shared" si="61"/>
        <v>37832.946689999997</v>
      </c>
      <c r="R494">
        <f t="shared" si="63"/>
        <v>4.1000269188449418E-5</v>
      </c>
    </row>
    <row r="495" spans="1:18" x14ac:dyDescent="0.2">
      <c r="A495" s="18" t="s">
        <v>382</v>
      </c>
      <c r="B495" s="46"/>
      <c r="C495" s="44">
        <v>52913.409500000002</v>
      </c>
      <c r="D495" s="44">
        <v>2.0000000000000001E-4</v>
      </c>
      <c r="E495" s="17">
        <f t="shared" si="58"/>
        <v>9937.990966798423</v>
      </c>
      <c r="F495">
        <f t="shared" si="59"/>
        <v>9938</v>
      </c>
      <c r="G495">
        <f>+C495-(C$7+F495*C$8)</f>
        <v>-9.9940000000060536E-3</v>
      </c>
      <c r="J495">
        <f>G495</f>
        <v>-9.9940000000060536E-3</v>
      </c>
      <c r="O495">
        <f t="shared" ca="1" si="64"/>
        <v>-7.7832111373825515E-3</v>
      </c>
      <c r="P495" s="11">
        <f t="shared" si="60"/>
        <v>-6.4843176094988549E-3</v>
      </c>
      <c r="Q495" s="2">
        <f t="shared" si="61"/>
        <v>37894.909500000002</v>
      </c>
      <c r="R495">
        <f t="shared" si="63"/>
        <v>1.2317870482236325E-5</v>
      </c>
    </row>
    <row r="496" spans="1:18" x14ac:dyDescent="0.2">
      <c r="A496" s="19" t="s">
        <v>395</v>
      </c>
      <c r="B496" s="46" t="s">
        <v>363</v>
      </c>
      <c r="C496" s="19">
        <v>53163.453000000001</v>
      </c>
      <c r="D496" s="19" t="s">
        <v>391</v>
      </c>
      <c r="E496" s="17">
        <f t="shared" si="58"/>
        <v>10163.995903695264</v>
      </c>
      <c r="F496">
        <f t="shared" si="59"/>
        <v>10164</v>
      </c>
      <c r="N496" s="27">
        <v>-4.531999999016989E-3</v>
      </c>
      <c r="O496">
        <f t="shared" ca="1" si="64"/>
        <v>-7.9025934727940412E-3</v>
      </c>
      <c r="P496" s="11">
        <f t="shared" si="60"/>
        <v>-6.8170456720634629E-3</v>
      </c>
      <c r="Q496" s="2">
        <f t="shared" si="61"/>
        <v>38144.953000000001</v>
      </c>
    </row>
    <row r="497" spans="1:18" x14ac:dyDescent="0.2">
      <c r="A497" s="18" t="s">
        <v>384</v>
      </c>
      <c r="B497" s="47"/>
      <c r="C497" s="44">
        <v>53266.338499999998</v>
      </c>
      <c r="D497" s="44">
        <v>8.9999999999999998E-4</v>
      </c>
      <c r="E497" s="17">
        <f t="shared" si="58"/>
        <v>10256.990246420026</v>
      </c>
      <c r="F497">
        <f t="shared" si="59"/>
        <v>10257</v>
      </c>
      <c r="G497">
        <f t="shared" ref="G497:G503" si="65">+C497-(C$7+F497*C$8)</f>
        <v>-1.0791000000608619E-2</v>
      </c>
      <c r="J497">
        <f t="shared" ref="J497:J502" si="66">G497</f>
        <v>-1.0791000000608619E-2</v>
      </c>
      <c r="O497">
        <f t="shared" ca="1" si="64"/>
        <v>-7.9517198320562914E-3</v>
      </c>
      <c r="P497" s="11">
        <f t="shared" si="60"/>
        <v>-6.9563572255396163E-3</v>
      </c>
      <c r="Q497" s="2">
        <f t="shared" si="61"/>
        <v>38247.838499999998</v>
      </c>
      <c r="R497">
        <f t="shared" ref="R497:R560" si="67">+(P497-G497)^2</f>
        <v>1.4704485212388904E-5</v>
      </c>
    </row>
    <row r="498" spans="1:18" x14ac:dyDescent="0.2">
      <c r="A498" s="18" t="s">
        <v>381</v>
      </c>
      <c r="B498" s="47" t="s">
        <v>363</v>
      </c>
      <c r="C498" s="48">
        <v>53530.7595</v>
      </c>
      <c r="D498" s="48">
        <v>5.0000000000000001E-4</v>
      </c>
      <c r="E498" s="17">
        <f t="shared" si="58"/>
        <v>10495.990466058611</v>
      </c>
      <c r="F498">
        <f t="shared" si="59"/>
        <v>10496</v>
      </c>
      <c r="G498">
        <f t="shared" si="65"/>
        <v>-1.0547999998379964E-2</v>
      </c>
      <c r="J498">
        <f t="shared" si="66"/>
        <v>-1.0547999998379964E-2</v>
      </c>
      <c r="O498">
        <f t="shared" ca="1" si="64"/>
        <v>-8.0779692929560526E-3</v>
      </c>
      <c r="P498" s="11">
        <f t="shared" si="60"/>
        <v>-7.3207719263170736E-3</v>
      </c>
      <c r="Q498" s="2">
        <f t="shared" si="61"/>
        <v>38512.2595</v>
      </c>
      <c r="R498">
        <f t="shared" si="67"/>
        <v>1.0415001029110763E-5</v>
      </c>
    </row>
    <row r="499" spans="1:18" x14ac:dyDescent="0.2">
      <c r="A499" s="18" t="s">
        <v>381</v>
      </c>
      <c r="B499" s="47" t="s">
        <v>363</v>
      </c>
      <c r="C499" s="48">
        <v>53531.865899999997</v>
      </c>
      <c r="D499" s="48">
        <v>5.0000000000000001E-4</v>
      </c>
      <c r="E499" s="17">
        <f t="shared" si="58"/>
        <v>10496.990499501519</v>
      </c>
      <c r="F499">
        <f t="shared" si="59"/>
        <v>10497</v>
      </c>
      <c r="G499">
        <f t="shared" si="65"/>
        <v>-1.0511000000406057E-2</v>
      </c>
      <c r="J499">
        <f t="shared" si="66"/>
        <v>-1.0511000000406057E-2</v>
      </c>
      <c r="O499">
        <f t="shared" ca="1" si="64"/>
        <v>-8.0784975333782275E-3</v>
      </c>
      <c r="P499" s="11">
        <f t="shared" si="60"/>
        <v>-7.3223160287241608E-3</v>
      </c>
      <c r="Q499" s="2">
        <f t="shared" si="61"/>
        <v>38513.365899999997</v>
      </c>
      <c r="R499">
        <f t="shared" si="67"/>
        <v>1.016770547126103E-5</v>
      </c>
    </row>
    <row r="500" spans="1:18" x14ac:dyDescent="0.2">
      <c r="A500" s="18" t="s">
        <v>381</v>
      </c>
      <c r="B500" s="47" t="s">
        <v>363</v>
      </c>
      <c r="C500" s="48">
        <v>53540.716999999997</v>
      </c>
      <c r="D500" s="48">
        <v>1.4E-3</v>
      </c>
      <c r="E500" s="17">
        <f t="shared" si="58"/>
        <v>10504.990676658565</v>
      </c>
      <c r="F500">
        <f t="shared" si="59"/>
        <v>10505</v>
      </c>
      <c r="G500">
        <f t="shared" si="65"/>
        <v>-1.0314999999536667E-2</v>
      </c>
      <c r="J500">
        <f t="shared" si="66"/>
        <v>-1.0314999999536667E-2</v>
      </c>
      <c r="O500">
        <f t="shared" ca="1" si="64"/>
        <v>-8.0827234567556264E-3</v>
      </c>
      <c r="P500" s="11">
        <f t="shared" si="60"/>
        <v>-7.3346746543923765E-3</v>
      </c>
      <c r="Q500" s="2">
        <f t="shared" si="61"/>
        <v>38522.216999999997</v>
      </c>
      <c r="R500">
        <f t="shared" si="67"/>
        <v>8.8823391629094347E-6</v>
      </c>
    </row>
    <row r="501" spans="1:18" x14ac:dyDescent="0.2">
      <c r="A501" s="49" t="s">
        <v>388</v>
      </c>
      <c r="B501" s="47"/>
      <c r="C501" s="44">
        <v>53548.461199999998</v>
      </c>
      <c r="D501" s="44">
        <v>1E-4</v>
      </c>
      <c r="E501" s="17">
        <f t="shared" si="58"/>
        <v>10511.99036844146</v>
      </c>
      <c r="F501">
        <f t="shared" si="59"/>
        <v>10512</v>
      </c>
      <c r="G501">
        <f t="shared" si="65"/>
        <v>-1.0655999998562038E-2</v>
      </c>
      <c r="J501">
        <f t="shared" si="66"/>
        <v>-1.0655999998562038E-2</v>
      </c>
      <c r="O501">
        <f t="shared" ca="1" si="64"/>
        <v>-8.0864211397108487E-3</v>
      </c>
      <c r="P501" s="11">
        <f t="shared" si="60"/>
        <v>-7.3454969195355423E-3</v>
      </c>
      <c r="Q501" s="2">
        <f t="shared" si="61"/>
        <v>38529.961199999998</v>
      </c>
      <c r="R501">
        <f t="shared" si="67"/>
        <v>1.0959430636243908E-5</v>
      </c>
    </row>
    <row r="502" spans="1:18" x14ac:dyDescent="0.2">
      <c r="A502" s="18" t="s">
        <v>381</v>
      </c>
      <c r="B502" s="47" t="s">
        <v>363</v>
      </c>
      <c r="C502" s="48">
        <v>53552.889199999998</v>
      </c>
      <c r="D502" s="48">
        <v>6.9999999999999999E-4</v>
      </c>
      <c r="E502" s="17">
        <f t="shared" si="58"/>
        <v>10515.992671483049</v>
      </c>
      <c r="F502">
        <f t="shared" si="59"/>
        <v>10516</v>
      </c>
      <c r="G502">
        <f t="shared" si="65"/>
        <v>-8.1080000018118881E-3</v>
      </c>
      <c r="J502">
        <f t="shared" si="66"/>
        <v>-8.1080000018118881E-3</v>
      </c>
      <c r="O502">
        <f t="shared" ca="1" si="64"/>
        <v>-8.0885341013995464E-3</v>
      </c>
      <c r="P502" s="11">
        <f t="shared" si="60"/>
        <v>-7.3516846194085217E-3</v>
      </c>
      <c r="Q502" s="2">
        <f t="shared" si="61"/>
        <v>38534.389199999998</v>
      </c>
      <c r="R502">
        <f t="shared" si="67"/>
        <v>5.7201295765995035E-7</v>
      </c>
    </row>
    <row r="503" spans="1:18" x14ac:dyDescent="0.2">
      <c r="A503" s="44" t="s">
        <v>390</v>
      </c>
      <c r="B503" s="43" t="s">
        <v>363</v>
      </c>
      <c r="C503" s="44">
        <v>53558.417800000003</v>
      </c>
      <c r="D503" s="44">
        <v>1.6999999999999999E-3</v>
      </c>
      <c r="E503" s="17">
        <f t="shared" si="58"/>
        <v>10520.989765565195</v>
      </c>
      <c r="F503">
        <f t="shared" si="59"/>
        <v>10521</v>
      </c>
      <c r="G503">
        <f t="shared" si="65"/>
        <v>-1.1322999991534743E-2</v>
      </c>
      <c r="N503">
        <f>G503</f>
        <v>-1.1322999991534743E-2</v>
      </c>
      <c r="O503">
        <f t="shared" ca="1" si="64"/>
        <v>-8.0911753035104207E-3</v>
      </c>
      <c r="P503" s="11">
        <f t="shared" si="60"/>
        <v>-7.3594228732569503E-3</v>
      </c>
      <c r="Q503" s="2">
        <f t="shared" si="61"/>
        <v>38539.917800000003</v>
      </c>
      <c r="R503">
        <f t="shared" si="67"/>
        <v>1.5709943572535296E-5</v>
      </c>
    </row>
    <row r="504" spans="1:18" x14ac:dyDescent="0.2">
      <c r="A504" s="44" t="s">
        <v>390</v>
      </c>
      <c r="B504" s="43" t="s">
        <v>363</v>
      </c>
      <c r="C504" s="44">
        <v>53569.466</v>
      </c>
      <c r="D504" s="44" t="s">
        <v>391</v>
      </c>
      <c r="E504" s="17">
        <f t="shared" si="58"/>
        <v>10530.975818967194</v>
      </c>
      <c r="F504">
        <f t="shared" si="59"/>
        <v>10531</v>
      </c>
      <c r="N504" s="27">
        <v>-2.6752999998279847E-2</v>
      </c>
      <c r="O504">
        <f t="shared" ca="1" si="64"/>
        <v>-8.0964577077321694E-3</v>
      </c>
      <c r="P504" s="11">
        <f t="shared" si="60"/>
        <v>-7.3749114776444887E-3</v>
      </c>
      <c r="Q504" s="2">
        <f t="shared" si="61"/>
        <v>38550.966</v>
      </c>
      <c r="R504">
        <f t="shared" si="67"/>
        <v>5.4389319303092414E-5</v>
      </c>
    </row>
    <row r="505" spans="1:18" x14ac:dyDescent="0.2">
      <c r="A505" s="22" t="s">
        <v>383</v>
      </c>
      <c r="B505" s="43"/>
      <c r="C505" s="50">
        <v>53572.801599999999</v>
      </c>
      <c r="D505" s="44">
        <v>1E-4</v>
      </c>
      <c r="E505" s="17">
        <f t="shared" si="58"/>
        <v>10533.990742640526</v>
      </c>
      <c r="F505">
        <f t="shared" si="59"/>
        <v>10534</v>
      </c>
      <c r="G505">
        <f t="shared" ref="G505:G568" si="68">+C505-(C$7+F505*C$8)</f>
        <v>-1.024199999665143E-2</v>
      </c>
      <c r="M505">
        <f>G505</f>
        <v>-1.024199999665143E-2</v>
      </c>
      <c r="O505">
        <f t="shared" ca="1" si="64"/>
        <v>-8.0980424289986922E-3</v>
      </c>
      <c r="P505" s="11">
        <f t="shared" si="60"/>
        <v>-7.3795612041003275E-3</v>
      </c>
      <c r="Q505" s="2">
        <f t="shared" si="61"/>
        <v>38554.301599999999</v>
      </c>
      <c r="R505">
        <f t="shared" si="67"/>
        <v>8.1935558411014119E-6</v>
      </c>
    </row>
    <row r="506" spans="1:18" x14ac:dyDescent="0.2">
      <c r="A506" s="44" t="s">
        <v>390</v>
      </c>
      <c r="B506" s="43" t="s">
        <v>363</v>
      </c>
      <c r="C506" s="44">
        <v>53922.412880000003</v>
      </c>
      <c r="D506" s="44">
        <v>1.1000000000000001E-3</v>
      </c>
      <c r="E506" s="17">
        <f t="shared" si="58"/>
        <v>10849.991259649867</v>
      </c>
      <c r="F506">
        <f t="shared" si="59"/>
        <v>10850</v>
      </c>
      <c r="G506">
        <f t="shared" si="68"/>
        <v>-9.6699999921838753E-3</v>
      </c>
      <c r="N506">
        <f>G506</f>
        <v>-9.6699999921838753E-3</v>
      </c>
      <c r="O506">
        <f t="shared" ca="1" si="64"/>
        <v>-8.2649664024059093E-3</v>
      </c>
      <c r="P506" s="11">
        <f t="shared" si="60"/>
        <v>-7.8774616894975516E-3</v>
      </c>
      <c r="Q506" s="2">
        <f t="shared" si="61"/>
        <v>38903.912880000003</v>
      </c>
      <c r="R506">
        <f t="shared" si="67"/>
        <v>3.2131935665975662E-6</v>
      </c>
    </row>
    <row r="507" spans="1:18" x14ac:dyDescent="0.2">
      <c r="A507" s="44" t="s">
        <v>389</v>
      </c>
      <c r="B507" s="47"/>
      <c r="C507" s="44">
        <v>53954.497300000003</v>
      </c>
      <c r="D507" s="44">
        <v>2.0000000000000001E-4</v>
      </c>
      <c r="E507" s="17">
        <f t="shared" si="58"/>
        <v>10878.991162936582</v>
      </c>
      <c r="F507">
        <f t="shared" si="59"/>
        <v>10879</v>
      </c>
      <c r="G507">
        <f t="shared" si="68"/>
        <v>-9.7769999993033707E-3</v>
      </c>
      <c r="J507">
        <f>G507</f>
        <v>-9.7769999993033707E-3</v>
      </c>
      <c r="O507">
        <f t="shared" ca="1" si="64"/>
        <v>-8.2802853746489751E-3</v>
      </c>
      <c r="P507" s="11">
        <f t="shared" si="60"/>
        <v>-7.9239619377422573E-3</v>
      </c>
      <c r="Q507" s="2">
        <f t="shared" si="61"/>
        <v>38935.997300000003</v>
      </c>
      <c r="R507">
        <f t="shared" si="67"/>
        <v>3.4337500575941687E-6</v>
      </c>
    </row>
    <row r="508" spans="1:18" x14ac:dyDescent="0.2">
      <c r="A508" s="44" t="s">
        <v>389</v>
      </c>
      <c r="B508" s="47"/>
      <c r="C508" s="44">
        <v>54307.426599999999</v>
      </c>
      <c r="D508" s="44">
        <v>2.9999999999999997E-4</v>
      </c>
      <c r="E508" s="17">
        <f t="shared" si="58"/>
        <v>11197.990713716927</v>
      </c>
      <c r="F508">
        <f t="shared" si="59"/>
        <v>11198</v>
      </c>
      <c r="G508">
        <f t="shared" si="68"/>
        <v>-1.0274000000208616E-2</v>
      </c>
      <c r="J508">
        <f>G508</f>
        <v>-1.0274000000208616E-2</v>
      </c>
      <c r="O508">
        <f t="shared" ca="1" si="64"/>
        <v>-8.448794069322715E-3</v>
      </c>
      <c r="P508" s="11">
        <f t="shared" si="60"/>
        <v>-8.4444171872726896E-3</v>
      </c>
      <c r="Q508" s="2">
        <f t="shared" si="61"/>
        <v>39288.926599999999</v>
      </c>
      <c r="R508">
        <f t="shared" si="67"/>
        <v>3.3473732693905379E-6</v>
      </c>
    </row>
    <row r="509" spans="1:18" x14ac:dyDescent="0.2">
      <c r="A509" s="49" t="s">
        <v>399</v>
      </c>
      <c r="B509" s="43" t="s">
        <v>363</v>
      </c>
      <c r="C509" s="44">
        <v>54653.718500000003</v>
      </c>
      <c r="D509" s="44">
        <v>1E-4</v>
      </c>
      <c r="E509" s="17">
        <f t="shared" si="58"/>
        <v>11510.990967702286</v>
      </c>
      <c r="F509">
        <f t="shared" si="59"/>
        <v>11511</v>
      </c>
      <c r="G509">
        <f t="shared" si="68"/>
        <v>-9.9929999996675178E-3</v>
      </c>
      <c r="N509">
        <f>G509</f>
        <v>-9.9929999996675178E-3</v>
      </c>
      <c r="O509">
        <f t="shared" ca="1" si="64"/>
        <v>-8.6141333214634075E-3</v>
      </c>
      <c r="P509" s="11">
        <f t="shared" si="60"/>
        <v>-8.9710361029434853E-3</v>
      </c>
      <c r="Q509" s="2">
        <f t="shared" si="61"/>
        <v>39635.218500000003</v>
      </c>
      <c r="R509">
        <f t="shared" si="67"/>
        <v>1.0444102062073692E-6</v>
      </c>
    </row>
    <row r="510" spans="1:18" x14ac:dyDescent="0.2">
      <c r="A510" s="49" t="s">
        <v>398</v>
      </c>
      <c r="B510" s="43" t="s">
        <v>363</v>
      </c>
      <c r="C510" s="44">
        <v>54725.631999999998</v>
      </c>
      <c r="D510" s="44">
        <v>1E-4</v>
      </c>
      <c r="E510" s="17">
        <f t="shared" si="58"/>
        <v>11575.990881835347</v>
      </c>
      <c r="F510">
        <f t="shared" si="59"/>
        <v>11576</v>
      </c>
      <c r="G510">
        <f t="shared" si="68"/>
        <v>-1.0088000002724584E-2</v>
      </c>
      <c r="N510">
        <f>G510</f>
        <v>-1.0088000002724584E-2</v>
      </c>
      <c r="O510">
        <f t="shared" ca="1" si="64"/>
        <v>-8.6484689489047632E-3</v>
      </c>
      <c r="P510" s="11">
        <f t="shared" si="60"/>
        <v>-9.0823792965274049E-3</v>
      </c>
      <c r="Q510" s="2">
        <f t="shared" si="61"/>
        <v>39707.131999999998</v>
      </c>
      <c r="R510">
        <f t="shared" si="67"/>
        <v>1.0112730047325137E-6</v>
      </c>
    </row>
    <row r="511" spans="1:18" x14ac:dyDescent="0.2">
      <c r="A511" s="49" t="s">
        <v>397</v>
      </c>
      <c r="B511" s="43" t="s">
        <v>363</v>
      </c>
      <c r="C511" s="44">
        <v>55058.647299999997</v>
      </c>
      <c r="D511" s="44">
        <v>1E-4</v>
      </c>
      <c r="E511" s="17">
        <f t="shared" si="58"/>
        <v>11876.990915278258</v>
      </c>
      <c r="F511">
        <f t="shared" si="59"/>
        <v>11877</v>
      </c>
      <c r="G511">
        <f t="shared" si="68"/>
        <v>-1.0051000004750676E-2</v>
      </c>
      <c r="N511">
        <f>G511</f>
        <v>-1.0051000004750676E-2</v>
      </c>
      <c r="O511">
        <f t="shared" ca="1" si="64"/>
        <v>-8.8074693159793591E-3</v>
      </c>
      <c r="P511" s="11">
        <f t="shared" si="60"/>
        <v>-9.6068682249346501E-3</v>
      </c>
      <c r="Q511" s="2">
        <f t="shared" si="61"/>
        <v>40040.147299999997</v>
      </c>
      <c r="R511">
        <f t="shared" si="67"/>
        <v>1.9725303784255132E-7</v>
      </c>
    </row>
    <row r="512" spans="1:18" x14ac:dyDescent="0.2">
      <c r="A512" s="19" t="s">
        <v>393</v>
      </c>
      <c r="B512" s="46" t="s">
        <v>363</v>
      </c>
      <c r="C512" s="19">
        <v>55100.690900000001</v>
      </c>
      <c r="D512" s="19">
        <v>2.9999999999999997E-4</v>
      </c>
      <c r="E512" s="17">
        <f t="shared" si="58"/>
        <v>11914.992547653892</v>
      </c>
      <c r="F512">
        <f t="shared" si="59"/>
        <v>11915</v>
      </c>
      <c r="G512">
        <f t="shared" si="68"/>
        <v>-8.2449999972595833E-3</v>
      </c>
      <c r="J512">
        <f>G512</f>
        <v>-8.2449999972595833E-3</v>
      </c>
      <c r="O512">
        <f t="shared" ca="1" si="64"/>
        <v>-8.8275424520219987E-3</v>
      </c>
      <c r="P512" s="11">
        <f t="shared" si="60"/>
        <v>-9.6741216378315228E-3</v>
      </c>
      <c r="Q512" s="2">
        <f t="shared" si="61"/>
        <v>40082.190900000001</v>
      </c>
      <c r="R512">
        <f t="shared" si="67"/>
        <v>2.0423886635510315E-6</v>
      </c>
    </row>
    <row r="513" spans="1:18" x14ac:dyDescent="0.2">
      <c r="A513" s="49" t="s">
        <v>396</v>
      </c>
      <c r="B513" s="43" t="s">
        <v>363</v>
      </c>
      <c r="C513" s="44">
        <v>55381.705099999999</v>
      </c>
      <c r="D513" s="44">
        <v>1E-4</v>
      </c>
      <c r="E513" s="17">
        <f t="shared" si="58"/>
        <v>12168.990738121214</v>
      </c>
      <c r="F513">
        <f t="shared" si="59"/>
        <v>12169</v>
      </c>
      <c r="G513">
        <f t="shared" si="68"/>
        <v>-1.0246999998344108E-2</v>
      </c>
      <c r="N513">
        <f>G513</f>
        <v>-1.0246999998344108E-2</v>
      </c>
      <c r="O513">
        <f t="shared" ca="1" si="64"/>
        <v>-8.9617155192543811E-3</v>
      </c>
      <c r="P513" s="11">
        <f t="shared" si="60"/>
        <v>-1.012963885727664E-2</v>
      </c>
      <c r="Q513" s="2">
        <f t="shared" si="61"/>
        <v>40363.205099999999</v>
      </c>
      <c r="R513">
        <f t="shared" si="67"/>
        <v>1.3773637432658201E-8</v>
      </c>
    </row>
    <row r="514" spans="1:18" x14ac:dyDescent="0.2">
      <c r="A514" s="65" t="s">
        <v>418</v>
      </c>
      <c r="B514" s="65"/>
      <c r="C514" s="62">
        <v>55389.449800000002</v>
      </c>
      <c r="D514" s="62">
        <v>1.6000000000000001E-3</v>
      </c>
      <c r="E514" s="17">
        <f t="shared" si="58"/>
        <v>12175.990881835351</v>
      </c>
      <c r="F514">
        <f t="shared" si="59"/>
        <v>12176</v>
      </c>
      <c r="G514">
        <f t="shared" si="68"/>
        <v>-1.0087999995448627E-2</v>
      </c>
      <c r="J514">
        <f>G514</f>
        <v>-1.0087999995448627E-2</v>
      </c>
      <c r="O514">
        <f t="shared" ca="1" si="64"/>
        <v>-8.9654132022096052E-3</v>
      </c>
      <c r="P514" s="11">
        <f t="shared" si="60"/>
        <v>-1.0142339819127062E-2</v>
      </c>
      <c r="Q514" s="2">
        <f t="shared" si="61"/>
        <v>40370.949800000002</v>
      </c>
      <c r="R514">
        <f t="shared" si="67"/>
        <v>2.9528164374034002E-9</v>
      </c>
    </row>
    <row r="515" spans="1:18" x14ac:dyDescent="0.2">
      <c r="A515" s="19" t="s">
        <v>394</v>
      </c>
      <c r="B515" s="46" t="s">
        <v>363</v>
      </c>
      <c r="C515" s="19">
        <v>55430.3848</v>
      </c>
      <c r="D515" s="19">
        <v>1E-3</v>
      </c>
      <c r="E515" s="17">
        <f t="shared" si="58"/>
        <v>12212.990492270621</v>
      </c>
      <c r="F515">
        <f t="shared" si="59"/>
        <v>12213</v>
      </c>
      <c r="G515">
        <f t="shared" si="68"/>
        <v>-1.0518999995838385E-2</v>
      </c>
      <c r="J515">
        <f>G515</f>
        <v>-1.0518999995838385E-2</v>
      </c>
      <c r="O515">
        <f t="shared" ca="1" si="64"/>
        <v>-8.9849580978300682E-3</v>
      </c>
      <c r="P515" s="11">
        <f t="shared" si="60"/>
        <v>-1.0209604764038337E-2</v>
      </c>
      <c r="Q515" s="2">
        <f t="shared" si="61"/>
        <v>40411.8848</v>
      </c>
      <c r="R515">
        <f t="shared" si="67"/>
        <v>9.5725409460605684E-8</v>
      </c>
    </row>
    <row r="516" spans="1:18" x14ac:dyDescent="0.2">
      <c r="A516" s="49" t="s">
        <v>402</v>
      </c>
      <c r="B516" s="43" t="s">
        <v>363</v>
      </c>
      <c r="C516" s="44">
        <v>55848.590199999999</v>
      </c>
      <c r="D516" s="44">
        <v>1E-4</v>
      </c>
      <c r="E516" s="17">
        <f t="shared" si="58"/>
        <v>12590.990660389041</v>
      </c>
      <c r="F516">
        <f t="shared" si="59"/>
        <v>12591</v>
      </c>
      <c r="G516">
        <f t="shared" si="68"/>
        <v>-1.0332999998354353E-2</v>
      </c>
      <c r="N516">
        <f>G516</f>
        <v>-1.0332999998354353E-2</v>
      </c>
      <c r="O516">
        <f t="shared" ca="1" si="64"/>
        <v>-9.1846329774121181E-3</v>
      </c>
      <c r="P516" s="11">
        <f t="shared" si="60"/>
        <v>-1.0909448704137254E-2</v>
      </c>
      <c r="Q516" s="2">
        <f t="shared" si="61"/>
        <v>40830.090199999999</v>
      </c>
      <c r="R516">
        <f t="shared" si="67"/>
        <v>3.3229311039878171E-7</v>
      </c>
    </row>
    <row r="517" spans="1:18" x14ac:dyDescent="0.2">
      <c r="A517" s="44" t="s">
        <v>416</v>
      </c>
      <c r="B517" s="43" t="s">
        <v>363</v>
      </c>
      <c r="C517" s="44">
        <v>56076.501360000002</v>
      </c>
      <c r="D517" s="44">
        <v>9.0000000000000006E-5</v>
      </c>
      <c r="E517" s="17">
        <f t="shared" si="58"/>
        <v>12796.991005664509</v>
      </c>
      <c r="F517">
        <f t="shared" si="59"/>
        <v>12797</v>
      </c>
      <c r="G517">
        <f t="shared" si="68"/>
        <v>-9.9509999927249737E-3</v>
      </c>
      <c r="J517">
        <f>G517</f>
        <v>-9.9509999927249737E-3</v>
      </c>
      <c r="O517">
        <f t="shared" ca="1" si="64"/>
        <v>-9.2934505043801123E-3</v>
      </c>
      <c r="P517" s="11">
        <f t="shared" si="60"/>
        <v>-1.1300547005605243E-2</v>
      </c>
      <c r="Q517" s="2">
        <f t="shared" si="61"/>
        <v>41058.001360000002</v>
      </c>
      <c r="R517">
        <f t="shared" si="67"/>
        <v>1.8212771399740578E-6</v>
      </c>
    </row>
    <row r="518" spans="1:18" x14ac:dyDescent="0.2">
      <c r="A518" s="49" t="s">
        <v>401</v>
      </c>
      <c r="B518" s="43" t="s">
        <v>363</v>
      </c>
      <c r="C518" s="44">
        <v>56117.436880000001</v>
      </c>
      <c r="D518" s="44">
        <v>2.0000000000000001E-4</v>
      </c>
      <c r="E518" s="17">
        <f t="shared" si="58"/>
        <v>12833.99108610827</v>
      </c>
      <c r="F518">
        <f t="shared" si="59"/>
        <v>12834</v>
      </c>
      <c r="G518">
        <f t="shared" si="68"/>
        <v>-9.8619999989750795E-3</v>
      </c>
      <c r="N518">
        <f>G518</f>
        <v>-9.8619999989750795E-3</v>
      </c>
      <c r="O518">
        <f t="shared" ca="1" si="64"/>
        <v>-9.3129954000005788E-3</v>
      </c>
      <c r="P518" s="11">
        <f t="shared" si="60"/>
        <v>-1.1371517892673339E-2</v>
      </c>
      <c r="Q518" s="2">
        <f t="shared" si="61"/>
        <v>41098.936880000001</v>
      </c>
      <c r="R518">
        <f t="shared" si="67"/>
        <v>2.2786442713952305E-6</v>
      </c>
    </row>
    <row r="519" spans="1:18" x14ac:dyDescent="0.2">
      <c r="A519" s="49" t="s">
        <v>403</v>
      </c>
      <c r="B519" s="43" t="s">
        <v>363</v>
      </c>
      <c r="C519" s="44">
        <v>56158.371800000001</v>
      </c>
      <c r="D519" s="44">
        <v>1E-4</v>
      </c>
      <c r="E519" s="17">
        <f t="shared" si="58"/>
        <v>12870.990624234544</v>
      </c>
      <c r="F519">
        <f t="shared" si="59"/>
        <v>12871</v>
      </c>
      <c r="G519">
        <f t="shared" si="68"/>
        <v>-1.0372999997343868E-2</v>
      </c>
      <c r="J519">
        <f>G519</f>
        <v>-1.0372999997343868E-2</v>
      </c>
      <c r="O519">
        <f t="shared" ca="1" si="64"/>
        <v>-9.3325402956210435E-3</v>
      </c>
      <c r="P519" s="11">
        <f t="shared" si="60"/>
        <v>-1.1442709584668651E-2</v>
      </c>
      <c r="Q519" s="2">
        <f t="shared" si="61"/>
        <v>41139.871800000001</v>
      </c>
      <c r="R519">
        <f t="shared" si="67"/>
        <v>1.1442786012145572E-6</v>
      </c>
    </row>
    <row r="520" spans="1:18" x14ac:dyDescent="0.2">
      <c r="A520" s="49" t="s">
        <v>402</v>
      </c>
      <c r="B520" s="43" t="s">
        <v>363</v>
      </c>
      <c r="C520" s="44">
        <v>56181.605799999998</v>
      </c>
      <c r="D520" s="44">
        <v>1E-4</v>
      </c>
      <c r="E520" s="17">
        <f t="shared" si="58"/>
        <v>12891.990964990695</v>
      </c>
      <c r="F520">
        <f t="shared" si="59"/>
        <v>12892</v>
      </c>
      <c r="G520">
        <f t="shared" si="68"/>
        <v>-9.9960000006831251E-3</v>
      </c>
      <c r="N520">
        <f>G520</f>
        <v>-9.9960000006831251E-3</v>
      </c>
      <c r="O520">
        <f t="shared" ca="1" si="64"/>
        <v>-9.343633344486714E-3</v>
      </c>
      <c r="P520" s="11">
        <f t="shared" si="60"/>
        <v>-1.1483213905253774E-2</v>
      </c>
      <c r="Q520" s="2">
        <f t="shared" si="61"/>
        <v>41163.105799999998</v>
      </c>
      <c r="R520">
        <f t="shared" si="67"/>
        <v>2.2118051979482744E-6</v>
      </c>
    </row>
    <row r="521" spans="1:18" x14ac:dyDescent="0.2">
      <c r="A521" s="44" t="s">
        <v>416</v>
      </c>
      <c r="B521" s="43" t="s">
        <v>415</v>
      </c>
      <c r="C521" s="44">
        <v>56486.40148</v>
      </c>
      <c r="D521" s="44">
        <v>2.9E-4</v>
      </c>
      <c r="E521" s="17">
        <f t="shared" si="58"/>
        <v>13167.48434284227</v>
      </c>
      <c r="F521">
        <f t="shared" si="59"/>
        <v>13167.5</v>
      </c>
      <c r="G521">
        <f t="shared" si="68"/>
        <v>-1.7322499996225815E-2</v>
      </c>
      <c r="J521">
        <f>G521</f>
        <v>-1.7322499996225815E-2</v>
      </c>
      <c r="O521">
        <f t="shared" ca="1" si="64"/>
        <v>-9.4891635807958525E-3</v>
      </c>
      <c r="P521" s="11">
        <f t="shared" si="60"/>
        <v>-1.2021179530792103E-2</v>
      </c>
      <c r="Q521" s="2">
        <f t="shared" si="61"/>
        <v>41467.90148</v>
      </c>
      <c r="R521">
        <f t="shared" si="67"/>
        <v>2.8103998677226313E-5</v>
      </c>
    </row>
    <row r="522" spans="1:18" x14ac:dyDescent="0.2">
      <c r="A522" s="49" t="s">
        <v>401</v>
      </c>
      <c r="B522" s="43" t="s">
        <v>363</v>
      </c>
      <c r="C522" s="44">
        <v>56492.49293</v>
      </c>
      <c r="D522" s="44">
        <v>1E-4</v>
      </c>
      <c r="E522" s="17">
        <f t="shared" si="58"/>
        <v>13172.990175918756</v>
      </c>
      <c r="F522">
        <f t="shared" si="59"/>
        <v>13173</v>
      </c>
      <c r="G522">
        <f t="shared" si="68"/>
        <v>-1.0868999997910578E-2</v>
      </c>
      <c r="N522">
        <f>G522</f>
        <v>-1.0868999997910578E-2</v>
      </c>
      <c r="O522">
        <f t="shared" ca="1" si="64"/>
        <v>-9.4920689031178125E-3</v>
      </c>
      <c r="P522" s="11">
        <f t="shared" si="60"/>
        <v>-1.2032043952656219E-2</v>
      </c>
      <c r="Q522" s="2">
        <f t="shared" si="61"/>
        <v>41473.99293</v>
      </c>
      <c r="R522">
        <f t="shared" si="67"/>
        <v>1.3526712406703805E-6</v>
      </c>
    </row>
    <row r="523" spans="1:18" x14ac:dyDescent="0.2">
      <c r="A523" s="49" t="s">
        <v>400</v>
      </c>
      <c r="B523" s="43" t="s">
        <v>363</v>
      </c>
      <c r="C523" s="44">
        <v>56505.769200000002</v>
      </c>
      <c r="D523" s="44">
        <v>1E-4</v>
      </c>
      <c r="E523" s="17">
        <f t="shared" si="58"/>
        <v>13184.990098186585</v>
      </c>
      <c r="F523">
        <f t="shared" si="59"/>
        <v>13185</v>
      </c>
      <c r="G523">
        <f t="shared" si="68"/>
        <v>-1.0954999997920822E-2</v>
      </c>
      <c r="N523">
        <f>G523</f>
        <v>-1.0954999997920822E-2</v>
      </c>
      <c r="O523">
        <f t="shared" ca="1" si="64"/>
        <v>-9.4984077881839109E-3</v>
      </c>
      <c r="P523" s="11">
        <f t="shared" si="60"/>
        <v>-1.2055765081181244E-2</v>
      </c>
      <c r="Q523" s="2">
        <f t="shared" si="61"/>
        <v>41487.269200000002</v>
      </c>
      <c r="R523">
        <f t="shared" si="67"/>
        <v>1.211683768525322E-6</v>
      </c>
    </row>
    <row r="524" spans="1:18" x14ac:dyDescent="0.2">
      <c r="A524" s="44" t="s">
        <v>416</v>
      </c>
      <c r="B524" s="43" t="s">
        <v>363</v>
      </c>
      <c r="C524" s="44">
        <v>56835.464789999998</v>
      </c>
      <c r="D524" s="44">
        <v>9.0000000000000006E-5</v>
      </c>
      <c r="E524" s="17">
        <f t="shared" si="58"/>
        <v>13482.989570330896</v>
      </c>
      <c r="F524">
        <f t="shared" si="59"/>
        <v>13483</v>
      </c>
      <c r="G524">
        <f t="shared" si="68"/>
        <v>-1.1538999999174848E-2</v>
      </c>
      <c r="J524">
        <f t="shared" ref="J524:J587" si="69">G524</f>
        <v>-1.1538999999174848E-2</v>
      </c>
      <c r="O524">
        <f t="shared" ca="1" si="64"/>
        <v>-9.6558234339919804E-3</v>
      </c>
      <c r="P524" s="11">
        <f t="shared" si="60"/>
        <v>-1.2652289721453E-2</v>
      </c>
      <c r="Q524" s="2">
        <f t="shared" si="61"/>
        <v>41816.964789999998</v>
      </c>
      <c r="R524">
        <f t="shared" si="67"/>
        <v>1.2394140057301651E-6</v>
      </c>
    </row>
    <row r="525" spans="1:18" x14ac:dyDescent="0.2">
      <c r="A525" s="63" t="s">
        <v>417</v>
      </c>
      <c r="B525" s="64" t="s">
        <v>363</v>
      </c>
      <c r="C525" s="63">
        <v>56871.4303</v>
      </c>
      <c r="D525" s="63">
        <v>4.1999999999999997E-3</v>
      </c>
      <c r="E525" s="17">
        <f t="shared" si="58"/>
        <v>13515.497445232715</v>
      </c>
      <c r="F525">
        <f t="shared" si="59"/>
        <v>13515.5</v>
      </c>
      <c r="G525">
        <f t="shared" si="68"/>
        <v>-2.8265000000828877E-3</v>
      </c>
      <c r="J525">
        <f t="shared" si="69"/>
        <v>-2.8265000000828877E-3</v>
      </c>
      <c r="O525">
        <f t="shared" ca="1" si="64"/>
        <v>-9.6729912477126583E-3</v>
      </c>
      <c r="P525" s="11">
        <f t="shared" si="60"/>
        <v>-1.2718213162790769E-2</v>
      </c>
      <c r="Q525" s="2">
        <f t="shared" si="61"/>
        <v>41852.9303</v>
      </c>
      <c r="R525">
        <f t="shared" si="67"/>
        <v>9.7845989293288371E-5</v>
      </c>
    </row>
    <row r="526" spans="1:18" x14ac:dyDescent="0.2">
      <c r="A526" s="63" t="s">
        <v>417</v>
      </c>
      <c r="B526" s="64" t="s">
        <v>363</v>
      </c>
      <c r="C526" s="63">
        <v>56876.3995</v>
      </c>
      <c r="D526" s="63">
        <v>2.8E-3</v>
      </c>
      <c r="E526" s="17">
        <f t="shared" si="58"/>
        <v>13519.988918646051</v>
      </c>
      <c r="F526">
        <f t="shared" si="59"/>
        <v>13520</v>
      </c>
      <c r="G526">
        <f t="shared" si="68"/>
        <v>-1.2259999995876569E-2</v>
      </c>
      <c r="J526">
        <f t="shared" si="69"/>
        <v>-1.2259999995876569E-2</v>
      </c>
      <c r="O526">
        <f t="shared" ca="1" si="64"/>
        <v>-9.6753683296124451E-3</v>
      </c>
      <c r="P526" s="11">
        <f t="shared" si="60"/>
        <v>-1.2727354451225732E-2</v>
      </c>
      <c r="Q526" s="2">
        <f t="shared" si="61"/>
        <v>41857.8995</v>
      </c>
      <c r="R526">
        <f t="shared" si="67"/>
        <v>2.184201869347124E-7</v>
      </c>
    </row>
    <row r="527" spans="1:18" x14ac:dyDescent="0.2">
      <c r="A527" s="63" t="s">
        <v>417</v>
      </c>
      <c r="B527" s="64" t="s">
        <v>363</v>
      </c>
      <c r="C527" s="63">
        <v>56877.507100000003</v>
      </c>
      <c r="D527" s="63">
        <v>1.1000000000000001E-3</v>
      </c>
      <c r="E527" s="17">
        <f t="shared" si="58"/>
        <v>13520.990036723937</v>
      </c>
      <c r="F527">
        <f t="shared" si="59"/>
        <v>13521</v>
      </c>
      <c r="G527">
        <f t="shared" si="68"/>
        <v>-1.1022999999113381E-2</v>
      </c>
      <c r="J527">
        <f t="shared" si="69"/>
        <v>-1.1022999999113381E-2</v>
      </c>
      <c r="O527">
        <f t="shared" ca="1" si="64"/>
        <v>-9.67589657003462E-3</v>
      </c>
      <c r="P527" s="11">
        <f t="shared" si="60"/>
        <v>-1.2729386292201047E-2</v>
      </c>
      <c r="Q527" s="2">
        <f t="shared" si="61"/>
        <v>41859.007100000003</v>
      </c>
      <c r="R527">
        <f t="shared" si="67"/>
        <v>2.9117541812374656E-6</v>
      </c>
    </row>
    <row r="528" spans="1:18" x14ac:dyDescent="0.2">
      <c r="A528" s="44" t="s">
        <v>416</v>
      </c>
      <c r="B528" s="43" t="s">
        <v>415</v>
      </c>
      <c r="C528" s="44">
        <v>56892.44137</v>
      </c>
      <c r="D528" s="44">
        <v>1.1900000000000001E-3</v>
      </c>
      <c r="E528" s="17">
        <f t="shared" si="58"/>
        <v>13534.488562976168</v>
      </c>
      <c r="F528">
        <f t="shared" si="59"/>
        <v>13534.5</v>
      </c>
      <c r="G528">
        <f t="shared" si="68"/>
        <v>-1.2653500001761131E-2</v>
      </c>
      <c r="J528">
        <f t="shared" si="69"/>
        <v>-1.2653500001761131E-2</v>
      </c>
      <c r="O528">
        <f t="shared" ca="1" si="64"/>
        <v>-9.6830278157339789E-3</v>
      </c>
      <c r="P528" s="11">
        <f t="shared" si="60"/>
        <v>-1.2756831931549157E-2</v>
      </c>
      <c r="Q528" s="2">
        <f t="shared" si="61"/>
        <v>41873.94137</v>
      </c>
      <c r="R528">
        <f t="shared" si="67"/>
        <v>1.0677487713717533E-8</v>
      </c>
    </row>
    <row r="529" spans="1:18" x14ac:dyDescent="0.2">
      <c r="A529" s="27" t="s">
        <v>435</v>
      </c>
      <c r="B529" s="6" t="s">
        <v>363</v>
      </c>
      <c r="C529" s="32">
        <v>26912.744999999999</v>
      </c>
      <c r="D529" s="32" t="s">
        <v>391</v>
      </c>
      <c r="E529" s="17">
        <f t="shared" si="58"/>
        <v>-13563.034013248816</v>
      </c>
      <c r="F529">
        <f t="shared" si="59"/>
        <v>-13563</v>
      </c>
      <c r="G529">
        <f t="shared" si="68"/>
        <v>-3.7630999999237247E-2</v>
      </c>
      <c r="J529">
        <f t="shared" si="69"/>
        <v>-3.7630999999237247E-2</v>
      </c>
      <c r="O529">
        <f t="shared" ca="1" si="64"/>
        <v>4.6309670241458517E-3</v>
      </c>
      <c r="P529" s="11">
        <f t="shared" si="60"/>
        <v>-1.6853110799080341E-2</v>
      </c>
      <c r="Q529" s="2">
        <f t="shared" si="61"/>
        <v>11894.244999999999</v>
      </c>
      <c r="R529">
        <f t="shared" si="67"/>
        <v>4.3172067961399699E-4</v>
      </c>
    </row>
    <row r="530" spans="1:18" x14ac:dyDescent="0.2">
      <c r="A530" s="27" t="s">
        <v>445</v>
      </c>
      <c r="B530" s="6" t="s">
        <v>363</v>
      </c>
      <c r="C530" s="32">
        <v>31675.663</v>
      </c>
      <c r="D530" s="32" t="s">
        <v>391</v>
      </c>
      <c r="E530" s="17">
        <f t="shared" si="58"/>
        <v>-9258.0111590861216</v>
      </c>
      <c r="F530">
        <f t="shared" si="59"/>
        <v>-9258</v>
      </c>
      <c r="G530">
        <f t="shared" si="68"/>
        <v>-1.2345999995886814E-2</v>
      </c>
      <c r="J530">
        <f t="shared" si="69"/>
        <v>-1.2345999995886814E-2</v>
      </c>
      <c r="O530">
        <f t="shared" ca="1" si="64"/>
        <v>2.3568920066836252E-3</v>
      </c>
      <c r="P530" s="11">
        <f t="shared" si="60"/>
        <v>-8.2893452246783524E-3</v>
      </c>
      <c r="Q530" s="2">
        <f t="shared" si="61"/>
        <v>16657.163</v>
      </c>
      <c r="R530">
        <f t="shared" si="67"/>
        <v>1.6456447932768374E-5</v>
      </c>
    </row>
    <row r="531" spans="1:18" x14ac:dyDescent="0.2">
      <c r="A531" s="27" t="s">
        <v>445</v>
      </c>
      <c r="B531" s="6" t="s">
        <v>363</v>
      </c>
      <c r="C531" s="32">
        <v>32039.659</v>
      </c>
      <c r="D531" s="32" t="s">
        <v>391</v>
      </c>
      <c r="E531" s="17">
        <f t="shared" si="58"/>
        <v>-8929.0088334479715</v>
      </c>
      <c r="F531">
        <f t="shared" si="59"/>
        <v>-8929</v>
      </c>
      <c r="G531">
        <f t="shared" si="68"/>
        <v>-9.7729999979492277E-3</v>
      </c>
      <c r="J531">
        <f t="shared" si="69"/>
        <v>-9.7729999979492277E-3</v>
      </c>
      <c r="O531">
        <f t="shared" ca="1" si="64"/>
        <v>2.1831009077881384E-3</v>
      </c>
      <c r="P531" s="11">
        <f t="shared" si="60"/>
        <v>-7.7578282223352566E-3</v>
      </c>
      <c r="Q531" s="2">
        <f t="shared" si="61"/>
        <v>17021.159</v>
      </c>
      <c r="R531">
        <f t="shared" si="67"/>
        <v>4.0609172852311649E-6</v>
      </c>
    </row>
    <row r="532" spans="1:18" x14ac:dyDescent="0.2">
      <c r="A532" s="27" t="s">
        <v>445</v>
      </c>
      <c r="B532" s="6" t="s">
        <v>363</v>
      </c>
      <c r="C532" s="32">
        <v>32122.635999999999</v>
      </c>
      <c r="D532" s="32" t="s">
        <v>391</v>
      </c>
      <c r="E532" s="17">
        <f t="shared" si="58"/>
        <v>-8854.0090368170295</v>
      </c>
      <c r="F532">
        <f t="shared" si="59"/>
        <v>-8854</v>
      </c>
      <c r="G532">
        <f t="shared" si="68"/>
        <v>-9.9980000013601966E-3</v>
      </c>
      <c r="J532">
        <f t="shared" si="69"/>
        <v>-9.9980000013601966E-3</v>
      </c>
      <c r="O532">
        <f t="shared" ca="1" si="64"/>
        <v>2.1434828761250331E-3</v>
      </c>
      <c r="P532" s="11">
        <f t="shared" si="60"/>
        <v>-7.6391052639568375E-3</v>
      </c>
      <c r="Q532" s="2">
        <f t="shared" si="61"/>
        <v>17104.135999999999</v>
      </c>
      <c r="R532">
        <f t="shared" si="67"/>
        <v>5.5643843821492624E-6</v>
      </c>
    </row>
    <row r="533" spans="1:18" x14ac:dyDescent="0.2">
      <c r="A533" s="27" t="s">
        <v>461</v>
      </c>
      <c r="B533" s="6" t="s">
        <v>363</v>
      </c>
      <c r="C533" s="32">
        <v>32443.484</v>
      </c>
      <c r="D533" s="32" t="s">
        <v>391</v>
      </c>
      <c r="E533" s="17">
        <f t="shared" ref="E533:E596" si="70">+(C533-C$7)/C$8</f>
        <v>-8564.0065692724711</v>
      </c>
      <c r="F533">
        <f t="shared" ref="F533:F596" si="71">ROUND(2*E533,0)/2</f>
        <v>-8564</v>
      </c>
      <c r="G533">
        <f t="shared" si="68"/>
        <v>-7.2679999975662213E-3</v>
      </c>
      <c r="J533">
        <f t="shared" si="69"/>
        <v>-7.2679999975662213E-3</v>
      </c>
      <c r="O533">
        <f t="shared" ca="1" si="64"/>
        <v>1.9902931536943608E-3</v>
      </c>
      <c r="P533" s="11">
        <f t="shared" ref="P533:P596" si="72">D$11+D$12*F533+D$13*F533^2</f>
        <v>-7.1885793896170206E-3</v>
      </c>
      <c r="Q533" s="2">
        <f t="shared" ref="Q533:Q596" si="73">+C533-15018.5</f>
        <v>17424.984</v>
      </c>
      <c r="R533">
        <f t="shared" si="67"/>
        <v>6.3076329670206438E-9</v>
      </c>
    </row>
    <row r="534" spans="1:18" x14ac:dyDescent="0.2">
      <c r="A534" s="27" t="s">
        <v>461</v>
      </c>
      <c r="B534" s="6" t="s">
        <v>363</v>
      </c>
      <c r="C534" s="32">
        <v>32775.4</v>
      </c>
      <c r="D534" s="32" t="s">
        <v>391</v>
      </c>
      <c r="E534" s="17">
        <f t="shared" si="70"/>
        <v>-8264.0001518488934</v>
      </c>
      <c r="F534">
        <f t="shared" si="71"/>
        <v>-8264</v>
      </c>
      <c r="G534">
        <f t="shared" si="68"/>
        <v>-1.6799999866634607E-4</v>
      </c>
      <c r="J534">
        <f t="shared" si="69"/>
        <v>-1.6799999866634607E-4</v>
      </c>
      <c r="O534">
        <f t="shared" ca="1" si="64"/>
        <v>1.8318210270419407E-3</v>
      </c>
      <c r="P534" s="11">
        <f t="shared" si="72"/>
        <v>-6.7367922353027384E-3</v>
      </c>
      <c r="Q534" s="2">
        <f t="shared" si="73"/>
        <v>17756.900000000001</v>
      </c>
      <c r="R534">
        <f t="shared" si="67"/>
        <v>4.3149031448094538E-5</v>
      </c>
    </row>
    <row r="535" spans="1:18" x14ac:dyDescent="0.2">
      <c r="A535" s="27" t="s">
        <v>461</v>
      </c>
      <c r="B535" s="6" t="s">
        <v>363</v>
      </c>
      <c r="C535" s="32">
        <v>32807.481</v>
      </c>
      <c r="D535" s="32" t="s">
        <v>391</v>
      </c>
      <c r="E535" s="17">
        <f t="shared" si="70"/>
        <v>-8235.0033397718453</v>
      </c>
      <c r="F535">
        <f t="shared" si="71"/>
        <v>-8235</v>
      </c>
      <c r="G535">
        <f t="shared" si="68"/>
        <v>-3.6949999994249083E-3</v>
      </c>
      <c r="J535">
        <f t="shared" si="69"/>
        <v>-3.6949999994249083E-3</v>
      </c>
      <c r="O535">
        <f t="shared" ca="1" si="64"/>
        <v>1.816502054798874E-3</v>
      </c>
      <c r="P535" s="11">
        <f t="shared" si="72"/>
        <v>-6.69388890722423E-3</v>
      </c>
      <c r="Q535" s="2">
        <f t="shared" si="73"/>
        <v>17788.981</v>
      </c>
      <c r="R535">
        <f t="shared" si="67"/>
        <v>8.9933346813218088E-6</v>
      </c>
    </row>
    <row r="536" spans="1:18" x14ac:dyDescent="0.2">
      <c r="A536" s="27" t="s">
        <v>445</v>
      </c>
      <c r="B536" s="6" t="s">
        <v>363</v>
      </c>
      <c r="C536" s="32">
        <v>32819.644999999997</v>
      </c>
      <c r="D536" s="32" t="s">
        <v>391</v>
      </c>
      <c r="E536" s="17">
        <f t="shared" si="70"/>
        <v>-8224.0087566196635</v>
      </c>
      <c r="F536">
        <f t="shared" si="71"/>
        <v>-8224</v>
      </c>
      <c r="G536">
        <f t="shared" si="68"/>
        <v>-9.6879999982775189E-3</v>
      </c>
      <c r="J536">
        <f t="shared" si="69"/>
        <v>-9.6879999982775189E-3</v>
      </c>
      <c r="O536">
        <f t="shared" ca="1" si="64"/>
        <v>1.8106914101549514E-3</v>
      </c>
      <c r="P536" s="11">
        <f t="shared" si="72"/>
        <v>-6.6776507146825148E-3</v>
      </c>
      <c r="Q536" s="2">
        <f t="shared" si="73"/>
        <v>17801.144999999997</v>
      </c>
      <c r="R536">
        <f t="shared" si="67"/>
        <v>9.0622028092409544E-6</v>
      </c>
    </row>
    <row r="537" spans="1:18" x14ac:dyDescent="0.2">
      <c r="A537" s="27" t="s">
        <v>473</v>
      </c>
      <c r="B537" s="6" t="s">
        <v>363</v>
      </c>
      <c r="C537" s="32">
        <v>33067.481</v>
      </c>
      <c r="D537" s="32" t="s">
        <v>391</v>
      </c>
      <c r="E537" s="17">
        <f t="shared" si="70"/>
        <v>-7999.9990961375233</v>
      </c>
      <c r="F537">
        <f t="shared" si="71"/>
        <v>-8000</v>
      </c>
      <c r="G537">
        <f t="shared" si="68"/>
        <v>1.0000000038417056E-3</v>
      </c>
      <c r="J537">
        <f t="shared" si="69"/>
        <v>1.0000000038417056E-3</v>
      </c>
      <c r="O537">
        <f t="shared" ca="1" si="64"/>
        <v>1.6923655555878114E-3</v>
      </c>
      <c r="P537" s="11">
        <f t="shared" si="72"/>
        <v>-6.3512271985430736E-3</v>
      </c>
      <c r="Q537" s="2">
        <f t="shared" si="73"/>
        <v>18048.981</v>
      </c>
      <c r="R537">
        <f t="shared" si="67"/>
        <v>5.404054138108195E-5</v>
      </c>
    </row>
    <row r="538" spans="1:18" x14ac:dyDescent="0.2">
      <c r="A538" s="27" t="s">
        <v>445</v>
      </c>
      <c r="B538" s="6" t="s">
        <v>363</v>
      </c>
      <c r="C538" s="32">
        <v>33204.661</v>
      </c>
      <c r="D538" s="32" t="s">
        <v>391</v>
      </c>
      <c r="E538" s="17">
        <f t="shared" si="70"/>
        <v>-7876.0072417461524</v>
      </c>
      <c r="F538">
        <f t="shared" si="71"/>
        <v>-7876</v>
      </c>
      <c r="G538">
        <f t="shared" si="68"/>
        <v>-8.011999998416286E-3</v>
      </c>
      <c r="J538">
        <f t="shared" si="69"/>
        <v>-8.011999998416286E-3</v>
      </c>
      <c r="O538">
        <f t="shared" ca="1" si="64"/>
        <v>1.6268637432381447E-3</v>
      </c>
      <c r="P538" s="11">
        <f t="shared" si="72"/>
        <v>-6.1740084423693668E-3</v>
      </c>
      <c r="Q538" s="2">
        <f t="shared" si="73"/>
        <v>18186.161</v>
      </c>
      <c r="R538">
        <f t="shared" si="67"/>
        <v>3.3782129600997755E-6</v>
      </c>
    </row>
    <row r="539" spans="1:18" x14ac:dyDescent="0.2">
      <c r="A539" s="27" t="s">
        <v>473</v>
      </c>
      <c r="B539" s="6" t="s">
        <v>363</v>
      </c>
      <c r="C539" s="32">
        <v>33211.300999999999</v>
      </c>
      <c r="D539" s="32" t="s">
        <v>391</v>
      </c>
      <c r="E539" s="17">
        <f t="shared" si="70"/>
        <v>-7870.0055949087227</v>
      </c>
      <c r="F539">
        <f t="shared" si="71"/>
        <v>-7870</v>
      </c>
      <c r="G539">
        <f t="shared" si="68"/>
        <v>-6.190000000060536E-3</v>
      </c>
      <c r="J539">
        <f t="shared" si="69"/>
        <v>-6.190000000060536E-3</v>
      </c>
      <c r="O539">
        <f t="shared" ca="1" si="64"/>
        <v>1.6236943007050964E-3</v>
      </c>
      <c r="P539" s="11">
        <f t="shared" si="72"/>
        <v>-6.1654962440557256E-3</v>
      </c>
      <c r="Q539" s="2">
        <f t="shared" si="73"/>
        <v>18192.800999999999</v>
      </c>
      <c r="R539">
        <f t="shared" si="67"/>
        <v>6.0043405834327889E-10</v>
      </c>
    </row>
    <row r="540" spans="1:18" x14ac:dyDescent="0.2">
      <c r="A540" s="27" t="s">
        <v>483</v>
      </c>
      <c r="B540" s="6" t="s">
        <v>363</v>
      </c>
      <c r="C540" s="32">
        <v>33503.385999999999</v>
      </c>
      <c r="D540" s="32" t="s">
        <v>391</v>
      </c>
      <c r="E540" s="17">
        <f t="shared" si="70"/>
        <v>-7606.0009237474496</v>
      </c>
      <c r="F540">
        <f t="shared" si="71"/>
        <v>-7606</v>
      </c>
      <c r="G540">
        <f t="shared" si="68"/>
        <v>-1.021999996737577E-3</v>
      </c>
      <c r="J540">
        <f t="shared" si="69"/>
        <v>-1.021999996737577E-3</v>
      </c>
      <c r="O540">
        <f t="shared" ca="1" si="64"/>
        <v>1.4842388292509662E-3</v>
      </c>
      <c r="P540" s="11">
        <f t="shared" si="72"/>
        <v>-5.7967078656667725E-3</v>
      </c>
      <c r="Q540" s="2">
        <f t="shared" si="73"/>
        <v>18484.885999999999</v>
      </c>
      <c r="R540">
        <f t="shared" si="67"/>
        <v>2.279783523361438E-5</v>
      </c>
    </row>
    <row r="541" spans="1:18" x14ac:dyDescent="0.2">
      <c r="A541" s="27" t="s">
        <v>486</v>
      </c>
      <c r="B541" s="6" t="s">
        <v>363</v>
      </c>
      <c r="C541" s="32">
        <v>33515.557000000001</v>
      </c>
      <c r="D541" s="32" t="s">
        <v>391</v>
      </c>
      <c r="E541" s="17">
        <f t="shared" si="70"/>
        <v>-7595.0000135579348</v>
      </c>
      <c r="F541">
        <f t="shared" si="71"/>
        <v>-7595</v>
      </c>
      <c r="G541">
        <f t="shared" si="68"/>
        <v>-1.4999997802078724E-5</v>
      </c>
      <c r="J541">
        <f t="shared" si="69"/>
        <v>-1.4999997802078724E-5</v>
      </c>
      <c r="O541">
        <f t="shared" ca="1" si="64"/>
        <v>1.4784281846070444E-3</v>
      </c>
      <c r="P541" s="11">
        <f t="shared" si="72"/>
        <v>-5.7815856331626184E-3</v>
      </c>
      <c r="Q541" s="2">
        <f t="shared" si="73"/>
        <v>18497.057000000001</v>
      </c>
      <c r="R541">
        <f t="shared" si="67"/>
        <v>3.3253509889946517E-5</v>
      </c>
    </row>
    <row r="542" spans="1:18" x14ac:dyDescent="0.2">
      <c r="A542" s="27" t="s">
        <v>483</v>
      </c>
      <c r="B542" s="6" t="s">
        <v>363</v>
      </c>
      <c r="C542" s="32">
        <v>33576.409</v>
      </c>
      <c r="D542" s="32" t="s">
        <v>391</v>
      </c>
      <c r="E542" s="17">
        <f t="shared" si="70"/>
        <v>-7539.9981741977981</v>
      </c>
      <c r="F542">
        <f t="shared" si="71"/>
        <v>-7540</v>
      </c>
      <c r="G542">
        <f t="shared" si="68"/>
        <v>2.0199999999022111E-3</v>
      </c>
      <c r="J542">
        <f t="shared" si="69"/>
        <v>2.0199999999022111E-3</v>
      </c>
      <c r="O542">
        <f t="shared" ca="1" si="64"/>
        <v>1.4493749613874339E-3</v>
      </c>
      <c r="P542" s="11">
        <f t="shared" si="72"/>
        <v>-5.7062672105563147E-3</v>
      </c>
      <c r="Q542" s="2">
        <f t="shared" si="73"/>
        <v>18557.909</v>
      </c>
      <c r="R542">
        <f t="shared" si="67"/>
        <v>5.9695205007406569E-5</v>
      </c>
    </row>
    <row r="543" spans="1:18" x14ac:dyDescent="0.2">
      <c r="A543" s="27" t="s">
        <v>493</v>
      </c>
      <c r="B543" s="6" t="s">
        <v>363</v>
      </c>
      <c r="C543" s="32">
        <v>33836.39</v>
      </c>
      <c r="D543" s="32" t="s">
        <v>391</v>
      </c>
      <c r="E543" s="17">
        <f t="shared" si="70"/>
        <v>-7305.0111039505109</v>
      </c>
      <c r="F543">
        <f t="shared" si="71"/>
        <v>-7305</v>
      </c>
      <c r="G543">
        <f t="shared" si="68"/>
        <v>-1.2284999997064006E-2</v>
      </c>
      <c r="J543">
        <f t="shared" si="69"/>
        <v>-1.2284999997064006E-2</v>
      </c>
      <c r="O543">
        <f t="shared" ca="1" si="64"/>
        <v>1.3252384621763717E-3</v>
      </c>
      <c r="P543" s="11">
        <f t="shared" si="72"/>
        <v>-5.3899480619466512E-3</v>
      </c>
      <c r="Q543" s="2">
        <f t="shared" si="73"/>
        <v>18817.89</v>
      </c>
      <c r="R543">
        <f t="shared" si="67"/>
        <v>4.7541741187965574E-5</v>
      </c>
    </row>
    <row r="544" spans="1:18" x14ac:dyDescent="0.2">
      <c r="A544" s="27" t="s">
        <v>483</v>
      </c>
      <c r="B544" s="6" t="s">
        <v>363</v>
      </c>
      <c r="C544" s="32">
        <v>33888.398000000001</v>
      </c>
      <c r="D544" s="32" t="s">
        <v>391</v>
      </c>
      <c r="E544" s="17">
        <f t="shared" si="70"/>
        <v>-7258.0030243238407</v>
      </c>
      <c r="F544">
        <f t="shared" si="71"/>
        <v>-7258</v>
      </c>
      <c r="G544">
        <f t="shared" si="68"/>
        <v>-3.3459999976912513E-3</v>
      </c>
      <c r="J544">
        <f t="shared" si="69"/>
        <v>-3.3459999976912513E-3</v>
      </c>
      <c r="O544">
        <f t="shared" ca="1" si="64"/>
        <v>1.3004111623341592E-3</v>
      </c>
      <c r="P544" s="11">
        <f t="shared" si="72"/>
        <v>-5.3277530958132317E-3</v>
      </c>
      <c r="Q544" s="2">
        <f t="shared" si="73"/>
        <v>18869.898000000001</v>
      </c>
      <c r="R544">
        <f t="shared" si="67"/>
        <v>3.9273453419160675E-6</v>
      </c>
    </row>
    <row r="545" spans="1:18" x14ac:dyDescent="0.2">
      <c r="A545" s="27" t="s">
        <v>483</v>
      </c>
      <c r="B545" s="6" t="s">
        <v>363</v>
      </c>
      <c r="C545" s="32">
        <v>33888.404000000002</v>
      </c>
      <c r="D545" s="32" t="s">
        <v>391</v>
      </c>
      <c r="E545" s="17">
        <f t="shared" si="70"/>
        <v>-7257.9976011489862</v>
      </c>
      <c r="F545">
        <f t="shared" si="71"/>
        <v>-7258</v>
      </c>
      <c r="G545">
        <f t="shared" si="68"/>
        <v>2.6540000035311095E-3</v>
      </c>
      <c r="J545">
        <f t="shared" si="69"/>
        <v>2.6540000035311095E-3</v>
      </c>
      <c r="O545">
        <f t="shared" ca="1" si="64"/>
        <v>1.3004111623341592E-3</v>
      </c>
      <c r="P545" s="11">
        <f t="shared" si="72"/>
        <v>-5.3277530958132317E-3</v>
      </c>
      <c r="Q545" s="2">
        <f t="shared" si="73"/>
        <v>18869.904000000002</v>
      </c>
      <c r="R545">
        <f t="shared" si="67"/>
        <v>6.3708382538892999E-5</v>
      </c>
    </row>
    <row r="546" spans="1:18" x14ac:dyDescent="0.2">
      <c r="A546" s="27" t="s">
        <v>493</v>
      </c>
      <c r="B546" s="6" t="s">
        <v>363</v>
      </c>
      <c r="C546" s="32">
        <v>33889.504999999997</v>
      </c>
      <c r="D546" s="32" t="s">
        <v>391</v>
      </c>
      <c r="E546" s="17">
        <f t="shared" si="70"/>
        <v>-7257.0024485634467</v>
      </c>
      <c r="F546">
        <f t="shared" si="71"/>
        <v>-7257</v>
      </c>
      <c r="G546">
        <f t="shared" si="68"/>
        <v>-2.7090000003227033E-3</v>
      </c>
      <c r="J546">
        <f t="shared" si="69"/>
        <v>-2.7090000003227033E-3</v>
      </c>
      <c r="O546">
        <f t="shared" ca="1" si="64"/>
        <v>1.2998829219119847E-3</v>
      </c>
      <c r="P546" s="11">
        <f t="shared" si="72"/>
        <v>-5.3264336696024744E-3</v>
      </c>
      <c r="Q546" s="2">
        <f t="shared" si="73"/>
        <v>18871.004999999997</v>
      </c>
      <c r="R546">
        <f t="shared" si="67"/>
        <v>6.8509590130793666E-6</v>
      </c>
    </row>
    <row r="547" spans="1:18" x14ac:dyDescent="0.2">
      <c r="A547" s="27" t="s">
        <v>483</v>
      </c>
      <c r="B547" s="6" t="s">
        <v>363</v>
      </c>
      <c r="C547" s="32">
        <v>33899.468999999997</v>
      </c>
      <c r="D547" s="32" t="s">
        <v>391</v>
      </c>
      <c r="E547" s="17">
        <f t="shared" si="70"/>
        <v>-7247.9963628573996</v>
      </c>
      <c r="F547">
        <f t="shared" si="71"/>
        <v>-7248</v>
      </c>
      <c r="G547">
        <f t="shared" si="68"/>
        <v>4.0240000016638078E-3</v>
      </c>
      <c r="J547">
        <f t="shared" si="69"/>
        <v>4.0240000016638078E-3</v>
      </c>
      <c r="O547">
        <f t="shared" ca="1" si="64"/>
        <v>1.2951287581124118E-3</v>
      </c>
      <c r="P547" s="11">
        <f t="shared" si="72"/>
        <v>-5.314566091720067E-3</v>
      </c>
      <c r="Q547" s="2">
        <f t="shared" si="73"/>
        <v>18880.968999999997</v>
      </c>
      <c r="R547">
        <f t="shared" si="67"/>
        <v>8.7208816680498966E-5</v>
      </c>
    </row>
    <row r="548" spans="1:18" x14ac:dyDescent="0.2">
      <c r="A548" s="27" t="s">
        <v>483</v>
      </c>
      <c r="B548" s="6" t="s">
        <v>363</v>
      </c>
      <c r="C548" s="32">
        <v>33899.472000000002</v>
      </c>
      <c r="D548" s="32" t="s">
        <v>391</v>
      </c>
      <c r="E548" s="17">
        <f t="shared" si="70"/>
        <v>-7247.9936512699687</v>
      </c>
      <c r="F548">
        <f t="shared" si="71"/>
        <v>-7248</v>
      </c>
      <c r="G548">
        <f t="shared" si="68"/>
        <v>7.024000005912967E-3</v>
      </c>
      <c r="J548">
        <f t="shared" si="69"/>
        <v>7.024000005912967E-3</v>
      </c>
      <c r="O548">
        <f t="shared" ca="1" si="64"/>
        <v>1.2951287581124118E-3</v>
      </c>
      <c r="P548" s="11">
        <f t="shared" si="72"/>
        <v>-5.314566091720067E-3</v>
      </c>
      <c r="Q548" s="2">
        <f t="shared" si="73"/>
        <v>18880.972000000002</v>
      </c>
      <c r="R548">
        <f t="shared" si="67"/>
        <v>1.5224021334565927E-4</v>
      </c>
    </row>
    <row r="549" spans="1:18" x14ac:dyDescent="0.2">
      <c r="A549" s="27" t="s">
        <v>483</v>
      </c>
      <c r="B549" s="6" t="s">
        <v>363</v>
      </c>
      <c r="C549" s="32">
        <v>33900.555999999997</v>
      </c>
      <c r="D549" s="32" t="s">
        <v>391</v>
      </c>
      <c r="E549" s="17">
        <f t="shared" si="70"/>
        <v>-7247.0138643465134</v>
      </c>
      <c r="F549">
        <f t="shared" si="71"/>
        <v>-7247</v>
      </c>
      <c r="G549">
        <f t="shared" si="68"/>
        <v>-1.533900000504218E-2</v>
      </c>
      <c r="J549">
        <f t="shared" si="69"/>
        <v>-1.533900000504218E-2</v>
      </c>
      <c r="O549">
        <f t="shared" ca="1" si="64"/>
        <v>1.2946005176902374E-3</v>
      </c>
      <c r="P549" s="11">
        <f t="shared" si="72"/>
        <v>-5.3132482784014013E-3</v>
      </c>
      <c r="Q549" s="2">
        <f t="shared" si="73"/>
        <v>18882.055999999997</v>
      </c>
      <c r="R549">
        <f t="shared" si="67"/>
        <v>1.0051569768424055E-4</v>
      </c>
    </row>
    <row r="550" spans="1:18" x14ac:dyDescent="0.2">
      <c r="A550" s="27" t="s">
        <v>483</v>
      </c>
      <c r="B550" s="6" t="s">
        <v>363</v>
      </c>
      <c r="C550" s="32">
        <v>33939.294000000002</v>
      </c>
      <c r="D550" s="32" t="s">
        <v>391</v>
      </c>
      <c r="E550" s="17">
        <f t="shared" si="70"/>
        <v>-7212.0000397699459</v>
      </c>
      <c r="F550">
        <f t="shared" si="71"/>
        <v>-7212</v>
      </c>
      <c r="G550">
        <f t="shared" si="68"/>
        <v>-4.3999993067700416E-5</v>
      </c>
      <c r="J550">
        <f t="shared" si="69"/>
        <v>-4.3999993067700416E-5</v>
      </c>
      <c r="O550">
        <f t="shared" ca="1" si="64"/>
        <v>1.2761121029141215E-3</v>
      </c>
      <c r="P550" s="11">
        <f t="shared" si="72"/>
        <v>-5.2672264244497877E-3</v>
      </c>
      <c r="Q550" s="2">
        <f t="shared" si="73"/>
        <v>18920.794000000002</v>
      </c>
      <c r="R550">
        <f t="shared" si="67"/>
        <v>2.7282094353488453E-5</v>
      </c>
    </row>
    <row r="551" spans="1:18" x14ac:dyDescent="0.2">
      <c r="A551" s="27" t="s">
        <v>517</v>
      </c>
      <c r="B551" s="6" t="s">
        <v>363</v>
      </c>
      <c r="C551" s="32">
        <v>34169.413</v>
      </c>
      <c r="D551" s="32" t="s">
        <v>391</v>
      </c>
      <c r="E551" s="17">
        <f t="shared" si="70"/>
        <v>-7004.0041107665365</v>
      </c>
      <c r="F551">
        <f t="shared" si="71"/>
        <v>-7004</v>
      </c>
      <c r="G551">
        <f t="shared" si="68"/>
        <v>-4.5479999971576035E-3</v>
      </c>
      <c r="J551">
        <f t="shared" si="69"/>
        <v>-4.5479999971576035E-3</v>
      </c>
      <c r="O551">
        <f t="shared" ca="1" si="64"/>
        <v>1.1662380951017771E-3</v>
      </c>
      <c r="P551" s="11">
        <f t="shared" si="72"/>
        <v>-4.9978012218575571E-3</v>
      </c>
      <c r="Q551" s="2">
        <f t="shared" si="73"/>
        <v>19150.913</v>
      </c>
      <c r="R551">
        <f t="shared" si="67"/>
        <v>2.0232114174157818E-7</v>
      </c>
    </row>
    <row r="552" spans="1:18" x14ac:dyDescent="0.2">
      <c r="A552" s="27" t="s">
        <v>517</v>
      </c>
      <c r="B552" s="6" t="s">
        <v>363</v>
      </c>
      <c r="C552" s="32">
        <v>34169.413</v>
      </c>
      <c r="D552" s="32" t="s">
        <v>391</v>
      </c>
      <c r="E552" s="17">
        <f t="shared" si="70"/>
        <v>-7004.0041107665365</v>
      </c>
      <c r="F552">
        <f t="shared" si="71"/>
        <v>-7004</v>
      </c>
      <c r="G552">
        <f t="shared" si="68"/>
        <v>-4.5479999971576035E-3</v>
      </c>
      <c r="J552">
        <f t="shared" si="69"/>
        <v>-4.5479999971576035E-3</v>
      </c>
      <c r="O552">
        <f t="shared" ca="1" si="64"/>
        <v>1.1662380951017771E-3</v>
      </c>
      <c r="P552" s="11">
        <f t="shared" si="72"/>
        <v>-4.9978012218575571E-3</v>
      </c>
      <c r="Q552" s="2">
        <f t="shared" si="73"/>
        <v>19150.913</v>
      </c>
      <c r="R552">
        <f t="shared" si="67"/>
        <v>2.0232114174157818E-7</v>
      </c>
    </row>
    <row r="553" spans="1:18" x14ac:dyDescent="0.2">
      <c r="A553" s="27" t="s">
        <v>520</v>
      </c>
      <c r="B553" s="6" t="s">
        <v>363</v>
      </c>
      <c r="C553" s="32">
        <v>34190.438000000002</v>
      </c>
      <c r="D553" s="32" t="s">
        <v>391</v>
      </c>
      <c r="E553" s="17">
        <f t="shared" si="70"/>
        <v>-6985.0004022187986</v>
      </c>
      <c r="F553">
        <f t="shared" si="71"/>
        <v>-6985</v>
      </c>
      <c r="G553">
        <f t="shared" si="68"/>
        <v>-4.4499999785330147E-4</v>
      </c>
      <c r="J553">
        <f t="shared" si="69"/>
        <v>-4.4499999785330147E-4</v>
      </c>
      <c r="O553">
        <f t="shared" ca="1" si="64"/>
        <v>1.1562015270804573E-3</v>
      </c>
      <c r="P553" s="11">
        <f t="shared" si="72"/>
        <v>-4.9735380860308973E-3</v>
      </c>
      <c r="Q553" s="2">
        <f t="shared" si="73"/>
        <v>19171.938000000002</v>
      </c>
      <c r="R553">
        <f t="shared" si="67"/>
        <v>2.0507657216075194E-5</v>
      </c>
    </row>
    <row r="554" spans="1:18" x14ac:dyDescent="0.2">
      <c r="A554" s="27" t="s">
        <v>517</v>
      </c>
      <c r="B554" s="6" t="s">
        <v>363</v>
      </c>
      <c r="C554" s="32">
        <v>34201.497000000003</v>
      </c>
      <c r="D554" s="32" t="s">
        <v>391</v>
      </c>
      <c r="E554" s="17">
        <f t="shared" si="70"/>
        <v>-6975.0045871020593</v>
      </c>
      <c r="F554">
        <f t="shared" si="71"/>
        <v>-6975</v>
      </c>
      <c r="G554">
        <f t="shared" si="68"/>
        <v>-5.0749999936670065E-3</v>
      </c>
      <c r="J554">
        <f t="shared" si="69"/>
        <v>-5.0749999936670065E-3</v>
      </c>
      <c r="O554">
        <f t="shared" ca="1" si="64"/>
        <v>1.15091912285871E-3</v>
      </c>
      <c r="P554" s="11">
        <f t="shared" si="72"/>
        <v>-4.9607914014784971E-3</v>
      </c>
      <c r="Q554" s="2">
        <f t="shared" si="73"/>
        <v>19182.997000000003</v>
      </c>
      <c r="R554">
        <f t="shared" si="67"/>
        <v>1.304360252968124E-8</v>
      </c>
    </row>
    <row r="555" spans="1:18" x14ac:dyDescent="0.2">
      <c r="A555" s="27" t="s">
        <v>517</v>
      </c>
      <c r="B555" s="6" t="s">
        <v>363</v>
      </c>
      <c r="C555" s="32">
        <v>34201.506000000001</v>
      </c>
      <c r="D555" s="32" t="s">
        <v>391</v>
      </c>
      <c r="E555" s="17">
        <f t="shared" si="70"/>
        <v>-6974.9964523397812</v>
      </c>
      <c r="F555">
        <f t="shared" si="71"/>
        <v>-6975</v>
      </c>
      <c r="G555">
        <f t="shared" si="68"/>
        <v>3.925000004528556E-3</v>
      </c>
      <c r="J555">
        <f t="shared" si="69"/>
        <v>3.925000004528556E-3</v>
      </c>
      <c r="O555">
        <f t="shared" ca="1" si="64"/>
        <v>1.15091912285871E-3</v>
      </c>
      <c r="P555" s="11">
        <f t="shared" si="72"/>
        <v>-4.9607914014784971E-3</v>
      </c>
      <c r="Q555" s="2">
        <f t="shared" si="73"/>
        <v>19183.006000000001</v>
      </c>
      <c r="R555">
        <f t="shared" si="67"/>
        <v>7.8957288911068798E-5</v>
      </c>
    </row>
    <row r="556" spans="1:18" x14ac:dyDescent="0.2">
      <c r="A556" s="27" t="s">
        <v>520</v>
      </c>
      <c r="B556" s="6" t="s">
        <v>363</v>
      </c>
      <c r="C556" s="32">
        <v>34222.519</v>
      </c>
      <c r="D556" s="32" t="s">
        <v>391</v>
      </c>
      <c r="E556" s="17">
        <f t="shared" si="70"/>
        <v>-6956.0035901417514</v>
      </c>
      <c r="F556">
        <f t="shared" si="71"/>
        <v>-6956</v>
      </c>
      <c r="G556">
        <f t="shared" si="68"/>
        <v>-3.9719999986118637E-3</v>
      </c>
      <c r="J556">
        <f t="shared" si="69"/>
        <v>-3.9719999986118637E-3</v>
      </c>
      <c r="O556">
        <f t="shared" ca="1" si="64"/>
        <v>1.1408825548373898E-3</v>
      </c>
      <c r="P556" s="11">
        <f t="shared" si="72"/>
        <v>-4.9366171360060353E-3</v>
      </c>
      <c r="Q556" s="2">
        <f t="shared" si="73"/>
        <v>19204.019</v>
      </c>
      <c r="R556">
        <f t="shared" si="67"/>
        <v>9.3048622175452617E-7</v>
      </c>
    </row>
    <row r="557" spans="1:18" x14ac:dyDescent="0.2">
      <c r="A557" s="27" t="s">
        <v>517</v>
      </c>
      <c r="B557" s="6" t="s">
        <v>363</v>
      </c>
      <c r="C557" s="32">
        <v>34253.499000000003</v>
      </c>
      <c r="D557" s="32" t="s">
        <v>391</v>
      </c>
      <c r="E557" s="17">
        <f t="shared" si="70"/>
        <v>-6928.0019306502427</v>
      </c>
      <c r="F557">
        <f t="shared" si="71"/>
        <v>-6928</v>
      </c>
      <c r="G557">
        <f t="shared" si="68"/>
        <v>-2.1359999955166131E-3</v>
      </c>
      <c r="J557">
        <f t="shared" si="69"/>
        <v>-2.1359999955166131E-3</v>
      </c>
      <c r="O557">
        <f t="shared" ref="O557:O620" ca="1" si="74">+C$11+C$12*F557</f>
        <v>1.1260918230164975E-3</v>
      </c>
      <c r="P557" s="11">
        <f t="shared" si="72"/>
        <v>-4.9010980309777651E-3</v>
      </c>
      <c r="Q557" s="2">
        <f t="shared" si="73"/>
        <v>19234.999000000003</v>
      </c>
      <c r="R557">
        <f t="shared" si="67"/>
        <v>7.6457671457111226E-6</v>
      </c>
    </row>
    <row r="558" spans="1:18" x14ac:dyDescent="0.2">
      <c r="A558" s="27" t="s">
        <v>520</v>
      </c>
      <c r="B558" s="6" t="s">
        <v>363</v>
      </c>
      <c r="C558" s="32">
        <v>34273.413</v>
      </c>
      <c r="D558" s="32" t="s">
        <v>391</v>
      </c>
      <c r="E558" s="17">
        <f t="shared" si="70"/>
        <v>-6910.0024133128072</v>
      </c>
      <c r="F558">
        <f t="shared" si="71"/>
        <v>-6910</v>
      </c>
      <c r="G558">
        <f t="shared" si="68"/>
        <v>-2.670000001671724E-3</v>
      </c>
      <c r="J558">
        <f t="shared" si="69"/>
        <v>-2.670000001671724E-3</v>
      </c>
      <c r="O558">
        <f t="shared" ca="1" si="74"/>
        <v>1.1165834954173521E-3</v>
      </c>
      <c r="P558" s="11">
        <f t="shared" si="72"/>
        <v>-4.8783310943350039E-3</v>
      </c>
      <c r="Q558" s="2">
        <f t="shared" si="73"/>
        <v>19254.913</v>
      </c>
      <c r="R558">
        <f t="shared" si="67"/>
        <v>4.8767262148233955E-6</v>
      </c>
    </row>
    <row r="559" spans="1:18" x14ac:dyDescent="0.2">
      <c r="A559" s="27" t="s">
        <v>539</v>
      </c>
      <c r="B559" s="6" t="s">
        <v>363</v>
      </c>
      <c r="C559" s="32">
        <v>34513.497000000003</v>
      </c>
      <c r="D559" s="32" t="s">
        <v>391</v>
      </c>
      <c r="E559" s="17">
        <f t="shared" si="70"/>
        <v>-6692.9994947408723</v>
      </c>
      <c r="F559">
        <f t="shared" si="71"/>
        <v>-6693</v>
      </c>
      <c r="G559">
        <f t="shared" si="68"/>
        <v>5.5900000734254718E-4</v>
      </c>
      <c r="J559">
        <f t="shared" si="69"/>
        <v>5.5900000734254718E-4</v>
      </c>
      <c r="O559">
        <f t="shared" ca="1" si="74"/>
        <v>1.0019553238054353E-3</v>
      </c>
      <c r="P559" s="11">
        <f t="shared" si="72"/>
        <v>-4.6079754964166676E-3</v>
      </c>
      <c r="Q559" s="2">
        <f t="shared" si="73"/>
        <v>19494.997000000003</v>
      </c>
      <c r="R559">
        <f t="shared" si="67"/>
        <v>2.6697635856447792E-5</v>
      </c>
    </row>
    <row r="560" spans="1:18" x14ac:dyDescent="0.2">
      <c r="A560" s="27" t="s">
        <v>539</v>
      </c>
      <c r="B560" s="6" t="s">
        <v>363</v>
      </c>
      <c r="C560" s="32">
        <v>34606.425999999999</v>
      </c>
      <c r="D560" s="32" t="s">
        <v>391</v>
      </c>
      <c r="E560" s="17">
        <f t="shared" si="70"/>
        <v>-6609.0044587535904</v>
      </c>
      <c r="F560">
        <f t="shared" si="71"/>
        <v>-6609</v>
      </c>
      <c r="G560">
        <f t="shared" si="68"/>
        <v>-4.9329999965266325E-3</v>
      </c>
      <c r="J560">
        <f t="shared" si="69"/>
        <v>-4.9329999965266325E-3</v>
      </c>
      <c r="O560">
        <f t="shared" ca="1" si="74"/>
        <v>9.5758312834275756E-4</v>
      </c>
      <c r="P560" s="11">
        <f t="shared" si="72"/>
        <v>-4.5053607347583851E-3</v>
      </c>
      <c r="Q560" s="2">
        <f t="shared" si="73"/>
        <v>19587.925999999999</v>
      </c>
      <c r="R560">
        <f t="shared" si="67"/>
        <v>1.8287533820569156E-7</v>
      </c>
    </row>
    <row r="561" spans="1:18" x14ac:dyDescent="0.2">
      <c r="A561" s="27" t="s">
        <v>517</v>
      </c>
      <c r="B561" s="6" t="s">
        <v>363</v>
      </c>
      <c r="C561" s="32">
        <v>34698.256999999998</v>
      </c>
      <c r="D561" s="32" t="s">
        <v>391</v>
      </c>
      <c r="E561" s="17">
        <f t="shared" si="70"/>
        <v>-6526.0018637644253</v>
      </c>
      <c r="F561">
        <f t="shared" si="71"/>
        <v>-6526</v>
      </c>
      <c r="G561">
        <f t="shared" si="68"/>
        <v>-2.0619999995687976E-3</v>
      </c>
      <c r="J561">
        <f t="shared" si="69"/>
        <v>-2.0619999995687976E-3</v>
      </c>
      <c r="O561">
        <f t="shared" ca="1" si="74"/>
        <v>9.1373917330225471E-4</v>
      </c>
      <c r="P561" s="11">
        <f t="shared" si="72"/>
        <v>-4.4050853922690232E-3</v>
      </c>
      <c r="Q561" s="2">
        <f t="shared" si="73"/>
        <v>19679.756999999998</v>
      </c>
      <c r="R561">
        <f t="shared" ref="R561:R624" si="75">+(P561-G561)^2</f>
        <v>5.4900491574851706E-6</v>
      </c>
    </row>
    <row r="562" spans="1:18" x14ac:dyDescent="0.2">
      <c r="A562" s="27" t="s">
        <v>445</v>
      </c>
      <c r="B562" s="6" t="s">
        <v>363</v>
      </c>
      <c r="C562" s="32">
        <v>34930.595999999998</v>
      </c>
      <c r="D562" s="32" t="s">
        <v>391</v>
      </c>
      <c r="E562" s="17">
        <f t="shared" si="70"/>
        <v>-6315.9993600653679</v>
      </c>
      <c r="F562">
        <f t="shared" si="71"/>
        <v>-6316</v>
      </c>
      <c r="G562">
        <f t="shared" si="68"/>
        <v>7.0799999957671389E-4</v>
      </c>
      <c r="J562">
        <f t="shared" si="69"/>
        <v>7.0799999957671389E-4</v>
      </c>
      <c r="O562">
        <f t="shared" ca="1" si="74"/>
        <v>8.0280868464556064E-4</v>
      </c>
      <c r="P562" s="11">
        <f t="shared" si="72"/>
        <v>-4.1563387569214377E-3</v>
      </c>
      <c r="Q562" s="2">
        <f t="shared" si="73"/>
        <v>19912.095999999998</v>
      </c>
      <c r="R562">
        <f t="shared" si="75"/>
        <v>2.3661791537969984E-5</v>
      </c>
    </row>
    <row r="563" spans="1:18" x14ac:dyDescent="0.2">
      <c r="A563" s="27" t="s">
        <v>550</v>
      </c>
      <c r="B563" s="6" t="s">
        <v>363</v>
      </c>
      <c r="C563" s="32">
        <v>34960.462</v>
      </c>
      <c r="D563" s="32" t="s">
        <v>391</v>
      </c>
      <c r="E563" s="17">
        <f t="shared" si="70"/>
        <v>-6289.0046033715871</v>
      </c>
      <c r="F563">
        <f t="shared" si="71"/>
        <v>-6289</v>
      </c>
      <c r="G563">
        <f t="shared" si="68"/>
        <v>-5.0929999997606501E-3</v>
      </c>
      <c r="J563">
        <f t="shared" si="69"/>
        <v>-5.0929999997606501E-3</v>
      </c>
      <c r="O563">
        <f t="shared" ca="1" si="74"/>
        <v>7.8854619324684279E-4</v>
      </c>
      <c r="P563" s="11">
        <f t="shared" si="72"/>
        <v>-4.1248730914868852E-3</v>
      </c>
      <c r="Q563" s="2">
        <f t="shared" si="73"/>
        <v>19941.962</v>
      </c>
      <c r="R563">
        <f t="shared" si="75"/>
        <v>9.3726971052371892E-7</v>
      </c>
    </row>
    <row r="564" spans="1:18" x14ac:dyDescent="0.2">
      <c r="A564" s="27" t="s">
        <v>553</v>
      </c>
      <c r="B564" s="6" t="s">
        <v>363</v>
      </c>
      <c r="C564" s="32">
        <v>35042.332999999999</v>
      </c>
      <c r="D564" s="32" t="s">
        <v>391</v>
      </c>
      <c r="E564" s="17">
        <f t="shared" si="70"/>
        <v>-6215.0044786385661</v>
      </c>
      <c r="F564">
        <f t="shared" si="71"/>
        <v>-6215</v>
      </c>
      <c r="G564">
        <f t="shared" si="68"/>
        <v>-4.9549999966984615E-3</v>
      </c>
      <c r="J564">
        <f t="shared" si="69"/>
        <v>-4.9549999966984615E-3</v>
      </c>
      <c r="O564">
        <f t="shared" ca="1" si="74"/>
        <v>7.4945640200591284E-4</v>
      </c>
      <c r="P564" s="11">
        <f t="shared" si="72"/>
        <v>-4.0392365980701853E-3</v>
      </c>
      <c r="Q564" s="2">
        <f t="shared" si="73"/>
        <v>20023.832999999999</v>
      </c>
      <c r="R564">
        <f t="shared" si="75"/>
        <v>8.3862260226721109E-7</v>
      </c>
    </row>
    <row r="565" spans="1:18" x14ac:dyDescent="0.2">
      <c r="A565" s="27" t="s">
        <v>553</v>
      </c>
      <c r="B565" s="6" t="s">
        <v>363</v>
      </c>
      <c r="C565" s="32">
        <v>35052.296999999999</v>
      </c>
      <c r="D565" s="32" t="s">
        <v>391</v>
      </c>
      <c r="E565" s="17">
        <f t="shared" si="70"/>
        <v>-6205.9983929325181</v>
      </c>
      <c r="F565">
        <f t="shared" si="71"/>
        <v>-6206</v>
      </c>
      <c r="G565">
        <f t="shared" si="68"/>
        <v>1.777999998012092E-3</v>
      </c>
      <c r="J565">
        <f t="shared" si="69"/>
        <v>1.777999998012092E-3</v>
      </c>
      <c r="O565">
        <f t="shared" ca="1" si="74"/>
        <v>7.4470223820633993E-4</v>
      </c>
      <c r="P565" s="11">
        <f t="shared" si="72"/>
        <v>-4.0288815903904446E-3</v>
      </c>
      <c r="Q565" s="2">
        <f t="shared" si="73"/>
        <v>20033.796999999999</v>
      </c>
      <c r="R565">
        <f t="shared" si="75"/>
        <v>3.3719873781728369E-5</v>
      </c>
    </row>
    <row r="566" spans="1:18" x14ac:dyDescent="0.2">
      <c r="A566" s="27" t="s">
        <v>553</v>
      </c>
      <c r="B566" s="6" t="s">
        <v>363</v>
      </c>
      <c r="C566" s="32">
        <v>35283.531000000003</v>
      </c>
      <c r="D566" s="32" t="s">
        <v>391</v>
      </c>
      <c r="E566" s="17">
        <f t="shared" si="70"/>
        <v>-5996.9946572689032</v>
      </c>
      <c r="F566">
        <f t="shared" si="71"/>
        <v>-5997</v>
      </c>
      <c r="G566">
        <f t="shared" si="68"/>
        <v>5.9110000074724667E-3</v>
      </c>
      <c r="J566">
        <f t="shared" si="69"/>
        <v>5.9110000074724667E-3</v>
      </c>
      <c r="O566">
        <f t="shared" ca="1" si="74"/>
        <v>6.3429998997182073E-4</v>
      </c>
      <c r="P566" s="11">
        <f t="shared" si="72"/>
        <v>-3.7920896304105374E-3</v>
      </c>
      <c r="Q566" s="2">
        <f t="shared" si="73"/>
        <v>20265.031000000003</v>
      </c>
      <c r="R566">
        <f t="shared" si="75"/>
        <v>9.4149948520792545E-5</v>
      </c>
    </row>
    <row r="567" spans="1:18" x14ac:dyDescent="0.2">
      <c r="A567" s="27" t="s">
        <v>553</v>
      </c>
      <c r="B567" s="6" t="s">
        <v>363</v>
      </c>
      <c r="C567" s="32">
        <v>35313.402999999998</v>
      </c>
      <c r="D567" s="32" t="s">
        <v>391</v>
      </c>
      <c r="E567" s="17">
        <f t="shared" si="70"/>
        <v>-5969.9944774002743</v>
      </c>
      <c r="F567">
        <f t="shared" si="71"/>
        <v>-5970</v>
      </c>
      <c r="G567">
        <f t="shared" si="68"/>
        <v>6.110000002081506E-3</v>
      </c>
      <c r="J567">
        <f t="shared" si="69"/>
        <v>6.110000002081506E-3</v>
      </c>
      <c r="O567">
        <f t="shared" ca="1" si="74"/>
        <v>6.2003749857310287E-4</v>
      </c>
      <c r="P567" s="11">
        <f t="shared" si="72"/>
        <v>-3.7620131489337111E-3</v>
      </c>
      <c r="Q567" s="2">
        <f t="shared" si="73"/>
        <v>20294.902999999998</v>
      </c>
      <c r="R567">
        <f t="shared" si="75"/>
        <v>9.7456643653817389E-5</v>
      </c>
    </row>
    <row r="568" spans="1:18" x14ac:dyDescent="0.2">
      <c r="A568" s="27" t="s">
        <v>553</v>
      </c>
      <c r="B568" s="6" t="s">
        <v>363</v>
      </c>
      <c r="C568" s="32">
        <v>35355.43</v>
      </c>
      <c r="D568" s="32" t="s">
        <v>391</v>
      </c>
      <c r="E568" s="17">
        <f t="shared" si="70"/>
        <v>-5932.0078491417353</v>
      </c>
      <c r="F568">
        <f t="shared" si="71"/>
        <v>-5932</v>
      </c>
      <c r="G568">
        <f t="shared" si="68"/>
        <v>-8.6840000003576279E-3</v>
      </c>
      <c r="J568">
        <f t="shared" si="69"/>
        <v>-8.6840000003576279E-3</v>
      </c>
      <c r="O568">
        <f t="shared" ca="1" si="74"/>
        <v>5.9996436253046325E-4</v>
      </c>
      <c r="P568" s="11">
        <f t="shared" si="72"/>
        <v>-3.7198824782876767E-3</v>
      </c>
      <c r="Q568" s="2">
        <f t="shared" si="73"/>
        <v>20336.93</v>
      </c>
      <c r="R568">
        <f t="shared" si="75"/>
        <v>2.4642462772921911E-5</v>
      </c>
    </row>
    <row r="569" spans="1:18" x14ac:dyDescent="0.2">
      <c r="A569" s="27" t="s">
        <v>553</v>
      </c>
      <c r="B569" s="6" t="s">
        <v>363</v>
      </c>
      <c r="C569" s="32">
        <v>35355.438999999998</v>
      </c>
      <c r="D569" s="32" t="s">
        <v>391</v>
      </c>
      <c r="E569" s="17">
        <f t="shared" si="70"/>
        <v>-5931.9997143794571</v>
      </c>
      <c r="F569">
        <f t="shared" si="71"/>
        <v>-5932</v>
      </c>
      <c r="G569">
        <f t="shared" ref="G569:G632" si="76">+C569-(C$7+F569*C$8)</f>
        <v>3.1599999783793464E-4</v>
      </c>
      <c r="J569">
        <f t="shared" si="69"/>
        <v>3.1599999783793464E-4</v>
      </c>
      <c r="O569">
        <f t="shared" ca="1" si="74"/>
        <v>5.9996436253046325E-4</v>
      </c>
      <c r="P569" s="11">
        <f t="shared" si="72"/>
        <v>-3.7198824782876767E-3</v>
      </c>
      <c r="Q569" s="2">
        <f t="shared" si="73"/>
        <v>20336.938999999998</v>
      </c>
      <c r="R569">
        <f t="shared" si="75"/>
        <v>1.6288347361097796E-5</v>
      </c>
    </row>
    <row r="570" spans="1:18" x14ac:dyDescent="0.2">
      <c r="A570" s="27" t="s">
        <v>553</v>
      </c>
      <c r="B570" s="6" t="s">
        <v>363</v>
      </c>
      <c r="C570" s="32">
        <v>35365.39</v>
      </c>
      <c r="D570" s="32" t="s">
        <v>391</v>
      </c>
      <c r="E570" s="17">
        <f t="shared" si="70"/>
        <v>-5923.0053788855912</v>
      </c>
      <c r="F570">
        <f t="shared" si="71"/>
        <v>-5923</v>
      </c>
      <c r="G570">
        <f t="shared" si="76"/>
        <v>-5.9509999991860241E-3</v>
      </c>
      <c r="J570">
        <f t="shared" si="69"/>
        <v>-5.9509999991860241E-3</v>
      </c>
      <c r="O570">
        <f t="shared" ca="1" si="74"/>
        <v>5.9521019873089078E-4</v>
      </c>
      <c r="P570" s="11">
        <f t="shared" si="72"/>
        <v>-3.7099382742234398E-3</v>
      </c>
      <c r="Q570" s="2">
        <f t="shared" si="73"/>
        <v>20346.89</v>
      </c>
      <c r="R570">
        <f t="shared" si="75"/>
        <v>5.0223576550922739E-6</v>
      </c>
    </row>
    <row r="571" spans="1:18" x14ac:dyDescent="0.2">
      <c r="A571" s="27" t="s">
        <v>553</v>
      </c>
      <c r="B571" s="6" t="s">
        <v>363</v>
      </c>
      <c r="C571" s="32">
        <v>35365.402000000002</v>
      </c>
      <c r="D571" s="32" t="s">
        <v>391</v>
      </c>
      <c r="E571" s="17">
        <f t="shared" si="70"/>
        <v>-5922.9945325358822</v>
      </c>
      <c r="F571">
        <f t="shared" si="71"/>
        <v>-5923</v>
      </c>
      <c r="G571">
        <f t="shared" si="76"/>
        <v>6.0490000032586977E-3</v>
      </c>
      <c r="J571">
        <f t="shared" si="69"/>
        <v>6.0490000032586977E-3</v>
      </c>
      <c r="O571">
        <f t="shared" ca="1" si="74"/>
        <v>5.9521019873089078E-4</v>
      </c>
      <c r="P571" s="11">
        <f t="shared" si="72"/>
        <v>-3.7099382742234398E-3</v>
      </c>
      <c r="Q571" s="2">
        <f t="shared" si="73"/>
        <v>20346.902000000002</v>
      </c>
      <c r="R571">
        <f t="shared" si="75"/>
        <v>9.5236876303706039E-5</v>
      </c>
    </row>
    <row r="572" spans="1:18" x14ac:dyDescent="0.2">
      <c r="A572" s="27" t="s">
        <v>553</v>
      </c>
      <c r="B572" s="6" t="s">
        <v>363</v>
      </c>
      <c r="C572" s="32">
        <v>35375.341999999997</v>
      </c>
      <c r="D572" s="32" t="s">
        <v>391</v>
      </c>
      <c r="E572" s="17">
        <f t="shared" si="70"/>
        <v>-5914.0101395292513</v>
      </c>
      <c r="F572">
        <f t="shared" si="71"/>
        <v>-5914</v>
      </c>
      <c r="G572">
        <f t="shared" si="76"/>
        <v>-1.1217999999644235E-2</v>
      </c>
      <c r="J572">
        <f t="shared" si="69"/>
        <v>-1.1217999999644235E-2</v>
      </c>
      <c r="O572">
        <f t="shared" ca="1" si="74"/>
        <v>5.9045603493131787E-4</v>
      </c>
      <c r="P572" s="11">
        <f t="shared" si="72"/>
        <v>-3.7000071345851373E-3</v>
      </c>
      <c r="Q572" s="2">
        <f t="shared" si="73"/>
        <v>20356.841999999997</v>
      </c>
      <c r="R572">
        <f t="shared" si="75"/>
        <v>5.6520216719079498E-5</v>
      </c>
    </row>
    <row r="573" spans="1:18" x14ac:dyDescent="0.2">
      <c r="A573" s="27" t="s">
        <v>577</v>
      </c>
      <c r="B573" s="6" t="s">
        <v>363</v>
      </c>
      <c r="C573" s="32">
        <v>35376.457999999999</v>
      </c>
      <c r="D573" s="32" t="s">
        <v>391</v>
      </c>
      <c r="E573" s="17">
        <f t="shared" si="70"/>
        <v>-5913.0014290065737</v>
      </c>
      <c r="F573">
        <f t="shared" si="71"/>
        <v>-5913</v>
      </c>
      <c r="G573">
        <f t="shared" si="76"/>
        <v>-1.5809999968041666E-3</v>
      </c>
      <c r="J573">
        <f t="shared" si="69"/>
        <v>-1.5809999968041666E-3</v>
      </c>
      <c r="O573">
        <f t="shared" ca="1" si="74"/>
        <v>5.8992779450914344E-4</v>
      </c>
      <c r="P573" s="11">
        <f t="shared" si="72"/>
        <v>-3.6989044810713714E-3</v>
      </c>
      <c r="Q573" s="2">
        <f t="shared" si="73"/>
        <v>20357.957999999999</v>
      </c>
      <c r="R573">
        <f t="shared" si="75"/>
        <v>4.4855194044791345E-6</v>
      </c>
    </row>
    <row r="574" spans="1:18" x14ac:dyDescent="0.2">
      <c r="A574" s="27" t="s">
        <v>445</v>
      </c>
      <c r="B574" s="6" t="s">
        <v>363</v>
      </c>
      <c r="C574" s="32">
        <v>35398.589999999997</v>
      </c>
      <c r="D574" s="32" t="s">
        <v>391</v>
      </c>
      <c r="E574" s="17">
        <f t="shared" si="70"/>
        <v>-5892.9971446984418</v>
      </c>
      <c r="F574">
        <f t="shared" si="71"/>
        <v>-5893</v>
      </c>
      <c r="G574">
        <f t="shared" si="76"/>
        <v>3.1589999998686835E-3</v>
      </c>
      <c r="J574">
        <f t="shared" si="69"/>
        <v>3.1589999998686835E-3</v>
      </c>
      <c r="O574">
        <f t="shared" ca="1" si="74"/>
        <v>5.7936298606564877E-4</v>
      </c>
      <c r="P574" s="11">
        <f t="shared" si="72"/>
        <v>-3.676885281529956E-3</v>
      </c>
      <c r="Q574" s="2">
        <f t="shared" si="73"/>
        <v>20380.089999999997</v>
      </c>
      <c r="R574">
        <f t="shared" si="75"/>
        <v>4.6729327580442555E-5</v>
      </c>
    </row>
    <row r="575" spans="1:18" x14ac:dyDescent="0.2">
      <c r="A575" s="27" t="s">
        <v>553</v>
      </c>
      <c r="B575" s="6" t="s">
        <v>363</v>
      </c>
      <c r="C575" s="32">
        <v>35427.347999999998</v>
      </c>
      <c r="D575" s="32" t="s">
        <v>391</v>
      </c>
      <c r="E575" s="17">
        <f t="shared" si="70"/>
        <v>-5867.0038676275326</v>
      </c>
      <c r="F575">
        <f t="shared" si="71"/>
        <v>-5867</v>
      </c>
      <c r="G575">
        <f t="shared" si="76"/>
        <v>-4.2790000006789342E-3</v>
      </c>
      <c r="J575">
        <f t="shared" si="69"/>
        <v>-4.2790000006789342E-3</v>
      </c>
      <c r="O575">
        <f t="shared" ca="1" si="74"/>
        <v>5.6562873508910535E-4</v>
      </c>
      <c r="P575" s="11">
        <f t="shared" si="72"/>
        <v>-3.6483567730731404E-3</v>
      </c>
      <c r="Q575" s="2">
        <f t="shared" si="73"/>
        <v>20408.847999999998</v>
      </c>
      <c r="R575">
        <f t="shared" si="75"/>
        <v>3.9771088052505301E-7</v>
      </c>
    </row>
    <row r="576" spans="1:18" x14ac:dyDescent="0.2">
      <c r="A576" s="27" t="s">
        <v>585</v>
      </c>
      <c r="B576" s="6" t="s">
        <v>363</v>
      </c>
      <c r="C576" s="32">
        <v>35699.519999999997</v>
      </c>
      <c r="D576" s="32" t="s">
        <v>391</v>
      </c>
      <c r="E576" s="17">
        <f t="shared" si="70"/>
        <v>-5620.9978099412228</v>
      </c>
      <c r="F576">
        <f t="shared" si="71"/>
        <v>-5621</v>
      </c>
      <c r="G576">
        <f t="shared" si="76"/>
        <v>2.4229999980889261E-3</v>
      </c>
      <c r="J576">
        <f t="shared" si="69"/>
        <v>2.4229999980889261E-3</v>
      </c>
      <c r="O576">
        <f t="shared" ca="1" si="74"/>
        <v>4.3568159123412139E-4</v>
      </c>
      <c r="P576" s="11">
        <f t="shared" si="72"/>
        <v>-3.3838292848373279E-3</v>
      </c>
      <c r="Q576" s="2">
        <f t="shared" si="73"/>
        <v>20681.019999999997</v>
      </c>
      <c r="R576">
        <f t="shared" si="75"/>
        <v>3.3719266321049835E-5</v>
      </c>
    </row>
    <row r="577" spans="1:18" x14ac:dyDescent="0.2">
      <c r="A577" s="27" t="s">
        <v>585</v>
      </c>
      <c r="B577" s="6" t="s">
        <v>363</v>
      </c>
      <c r="C577" s="32">
        <v>35719.432000000001</v>
      </c>
      <c r="D577" s="32" t="s">
        <v>391</v>
      </c>
      <c r="E577" s="17">
        <f t="shared" si="70"/>
        <v>-5603.0001003287325</v>
      </c>
      <c r="F577">
        <f t="shared" si="71"/>
        <v>-5603</v>
      </c>
      <c r="G577">
        <f t="shared" si="76"/>
        <v>-1.1100000119768083E-4</v>
      </c>
      <c r="J577">
        <f t="shared" si="69"/>
        <v>-1.1100000119768083E-4</v>
      </c>
      <c r="O577">
        <f t="shared" ca="1" si="74"/>
        <v>4.2617326363497601E-4</v>
      </c>
      <c r="P577" s="11">
        <f t="shared" si="72"/>
        <v>-3.3648568381271669E-3</v>
      </c>
      <c r="Q577" s="2">
        <f t="shared" si="73"/>
        <v>20700.932000000001</v>
      </c>
      <c r="R577">
        <f t="shared" si="75"/>
        <v>1.058758431523276E-5</v>
      </c>
    </row>
    <row r="578" spans="1:18" x14ac:dyDescent="0.2">
      <c r="A578" s="27" t="s">
        <v>592</v>
      </c>
      <c r="B578" s="6" t="s">
        <v>363</v>
      </c>
      <c r="C578" s="32">
        <v>36052.447999999997</v>
      </c>
      <c r="D578" s="32" t="s">
        <v>391</v>
      </c>
      <c r="E578" s="17">
        <f t="shared" si="70"/>
        <v>-5301.999434182092</v>
      </c>
      <c r="F578">
        <f t="shared" si="71"/>
        <v>-5302</v>
      </c>
      <c r="G578">
        <f t="shared" si="76"/>
        <v>6.2600000092061237E-4</v>
      </c>
      <c r="J578">
        <f t="shared" si="69"/>
        <v>6.2600000092061237E-4</v>
      </c>
      <c r="O578">
        <f t="shared" ca="1" si="74"/>
        <v>2.6717289656038147E-4</v>
      </c>
      <c r="P578" s="11">
        <f t="shared" si="72"/>
        <v>-3.0553387824234744E-3</v>
      </c>
      <c r="Q578" s="2">
        <f t="shared" si="73"/>
        <v>21033.947999999997</v>
      </c>
      <c r="R578">
        <f t="shared" si="75"/>
        <v>1.3552255237753321E-5</v>
      </c>
    </row>
    <row r="579" spans="1:18" x14ac:dyDescent="0.2">
      <c r="A579" s="27" t="s">
        <v>553</v>
      </c>
      <c r="B579" s="6" t="s">
        <v>363</v>
      </c>
      <c r="C579" s="32">
        <v>36072.368999999999</v>
      </c>
      <c r="D579" s="32" t="s">
        <v>391</v>
      </c>
      <c r="E579" s="17">
        <f t="shared" si="70"/>
        <v>-5283.9935898073236</v>
      </c>
      <c r="F579">
        <f t="shared" si="71"/>
        <v>-5284</v>
      </c>
      <c r="G579">
        <f t="shared" si="76"/>
        <v>7.091999999829568E-3</v>
      </c>
      <c r="J579">
        <f t="shared" si="69"/>
        <v>7.091999999829568E-3</v>
      </c>
      <c r="O579">
        <f t="shared" ca="1" si="74"/>
        <v>2.5766456896123609E-4</v>
      </c>
      <c r="P579" s="11">
        <f t="shared" si="72"/>
        <v>-3.037292458351798E-3</v>
      </c>
      <c r="Q579" s="2">
        <f t="shared" si="73"/>
        <v>21053.868999999999</v>
      </c>
      <c r="R579">
        <f t="shared" si="75"/>
        <v>1.0260256570336989E-4</v>
      </c>
    </row>
    <row r="580" spans="1:18" x14ac:dyDescent="0.2">
      <c r="A580" s="27" t="s">
        <v>598</v>
      </c>
      <c r="B580" s="6" t="s">
        <v>363</v>
      </c>
      <c r="C580" s="32">
        <v>36073.466999999997</v>
      </c>
      <c r="D580" s="32" t="s">
        <v>391</v>
      </c>
      <c r="E580" s="17">
        <f t="shared" si="70"/>
        <v>-5283.0011488092077</v>
      </c>
      <c r="F580">
        <f t="shared" si="71"/>
        <v>-5283</v>
      </c>
      <c r="G580">
        <f t="shared" si="76"/>
        <v>-1.2710000009974465E-3</v>
      </c>
      <c r="J580">
        <f t="shared" si="69"/>
        <v>-1.2710000009974465E-3</v>
      </c>
      <c r="O580">
        <f t="shared" ca="1" si="74"/>
        <v>2.5713632853906123E-4</v>
      </c>
      <c r="P580" s="11">
        <f t="shared" si="72"/>
        <v>-3.0362914170397469E-3</v>
      </c>
      <c r="Q580" s="2">
        <f t="shared" si="73"/>
        <v>21054.966999999997</v>
      </c>
      <c r="R580">
        <f t="shared" si="75"/>
        <v>3.1162537835526304E-6</v>
      </c>
    </row>
    <row r="581" spans="1:18" x14ac:dyDescent="0.2">
      <c r="A581" s="27" t="s">
        <v>601</v>
      </c>
      <c r="B581" s="6" t="s">
        <v>363</v>
      </c>
      <c r="C581" s="32">
        <v>36073.468000000001</v>
      </c>
      <c r="D581" s="32" t="s">
        <v>391</v>
      </c>
      <c r="E581" s="17">
        <f t="shared" si="70"/>
        <v>-5283.0002449467283</v>
      </c>
      <c r="F581">
        <f t="shared" si="71"/>
        <v>-5283</v>
      </c>
      <c r="G581">
        <f t="shared" si="76"/>
        <v>-2.7099999715574086E-4</v>
      </c>
      <c r="J581">
        <f t="shared" si="69"/>
        <v>-2.7099999715574086E-4</v>
      </c>
      <c r="O581">
        <f t="shared" ca="1" si="74"/>
        <v>2.5713632853906123E-4</v>
      </c>
      <c r="P581" s="11">
        <f t="shared" si="72"/>
        <v>-3.0362914170397469E-3</v>
      </c>
      <c r="Q581" s="2">
        <f t="shared" si="73"/>
        <v>21054.968000000001</v>
      </c>
      <c r="R581">
        <f t="shared" si="75"/>
        <v>7.646836636884103E-6</v>
      </c>
    </row>
    <row r="582" spans="1:18" x14ac:dyDescent="0.2">
      <c r="A582" s="27" t="s">
        <v>553</v>
      </c>
      <c r="B582" s="6" t="s">
        <v>363</v>
      </c>
      <c r="C582" s="32">
        <v>36073.47</v>
      </c>
      <c r="D582" s="32" t="s">
        <v>391</v>
      </c>
      <c r="E582" s="17">
        <f t="shared" si="70"/>
        <v>-5282.9984372217768</v>
      </c>
      <c r="F582">
        <f t="shared" si="71"/>
        <v>-5283</v>
      </c>
      <c r="G582">
        <f t="shared" si="76"/>
        <v>1.7290000032517128E-3</v>
      </c>
      <c r="J582">
        <f t="shared" si="69"/>
        <v>1.7290000032517128E-3</v>
      </c>
      <c r="O582">
        <f t="shared" ca="1" si="74"/>
        <v>2.5713632853906123E-4</v>
      </c>
      <c r="P582" s="11">
        <f t="shared" si="72"/>
        <v>-3.0362914170397469E-3</v>
      </c>
      <c r="Q582" s="2">
        <f t="shared" si="73"/>
        <v>21054.97</v>
      </c>
      <c r="R582">
        <f t="shared" si="75"/>
        <v>2.2708002320303394E-5</v>
      </c>
    </row>
    <row r="583" spans="1:18" x14ac:dyDescent="0.2">
      <c r="A583" s="27" t="s">
        <v>553</v>
      </c>
      <c r="B583" s="6" t="s">
        <v>363</v>
      </c>
      <c r="C583" s="32">
        <v>36073.472999999998</v>
      </c>
      <c r="D583" s="32" t="s">
        <v>391</v>
      </c>
      <c r="E583" s="17">
        <f t="shared" si="70"/>
        <v>-5282.9957256343532</v>
      </c>
      <c r="F583">
        <f t="shared" si="71"/>
        <v>-5283</v>
      </c>
      <c r="G583">
        <f t="shared" si="76"/>
        <v>4.7290000002249144E-3</v>
      </c>
      <c r="J583">
        <f t="shared" si="69"/>
        <v>4.7290000002249144E-3</v>
      </c>
      <c r="O583">
        <f t="shared" ca="1" si="74"/>
        <v>2.5713632853906123E-4</v>
      </c>
      <c r="P583" s="11">
        <f t="shared" si="72"/>
        <v>-3.0362914170397469E-3</v>
      </c>
      <c r="Q583" s="2">
        <f t="shared" si="73"/>
        <v>21054.972999999998</v>
      </c>
      <c r="R583">
        <f t="shared" si="75"/>
        <v>6.0299750795044204E-5</v>
      </c>
    </row>
    <row r="584" spans="1:18" x14ac:dyDescent="0.2">
      <c r="A584" s="27" t="s">
        <v>610</v>
      </c>
      <c r="B584" s="6" t="s">
        <v>363</v>
      </c>
      <c r="C584" s="32">
        <v>36082.313999999998</v>
      </c>
      <c r="D584" s="32" t="s">
        <v>391</v>
      </c>
      <c r="E584" s="17">
        <f t="shared" si="70"/>
        <v>-5275.0046774883103</v>
      </c>
      <c r="F584">
        <f t="shared" si="71"/>
        <v>-5275</v>
      </c>
      <c r="G584">
        <f t="shared" si="76"/>
        <v>-5.1749999984167516E-3</v>
      </c>
      <c r="J584">
        <f t="shared" si="69"/>
        <v>-5.1749999984167516E-3</v>
      </c>
      <c r="O584">
        <f t="shared" ca="1" si="74"/>
        <v>2.5291040516166362E-4</v>
      </c>
      <c r="P584" s="11">
        <f t="shared" si="72"/>
        <v>-3.028288892954862E-3</v>
      </c>
      <c r="Q584" s="2">
        <f t="shared" si="73"/>
        <v>21063.813999999998</v>
      </c>
      <c r="R584">
        <f t="shared" si="75"/>
        <v>4.608368570313408E-6</v>
      </c>
    </row>
    <row r="585" spans="1:18" x14ac:dyDescent="0.2">
      <c r="A585" s="27" t="s">
        <v>614</v>
      </c>
      <c r="B585" s="6" t="s">
        <v>363</v>
      </c>
      <c r="C585" s="32">
        <v>36082.324999999997</v>
      </c>
      <c r="D585" s="32" t="s">
        <v>391</v>
      </c>
      <c r="E585" s="17">
        <f t="shared" si="70"/>
        <v>-5274.9947350010816</v>
      </c>
      <c r="F585">
        <f t="shared" si="71"/>
        <v>-5275</v>
      </c>
      <c r="G585">
        <f t="shared" si="76"/>
        <v>5.8250000001862645E-3</v>
      </c>
      <c r="J585">
        <f t="shared" si="69"/>
        <v>5.8250000001862645E-3</v>
      </c>
      <c r="O585">
        <f t="shared" ca="1" si="74"/>
        <v>2.5291040516166362E-4</v>
      </c>
      <c r="P585" s="11">
        <f t="shared" si="72"/>
        <v>-3.028288892954862E-3</v>
      </c>
      <c r="Q585" s="2">
        <f t="shared" si="73"/>
        <v>21063.824999999997</v>
      </c>
      <c r="R585">
        <f t="shared" si="75"/>
        <v>7.8380724225416025E-5</v>
      </c>
    </row>
    <row r="586" spans="1:18" x14ac:dyDescent="0.2">
      <c r="A586" s="27" t="s">
        <v>617</v>
      </c>
      <c r="B586" s="6" t="s">
        <v>363</v>
      </c>
      <c r="C586" s="32">
        <v>36344.527999999998</v>
      </c>
      <c r="D586" s="32" t="s">
        <v>391</v>
      </c>
      <c r="E586" s="17">
        <f t="shared" si="70"/>
        <v>-5037.9992823331941</v>
      </c>
      <c r="F586">
        <f t="shared" si="71"/>
        <v>-5038</v>
      </c>
      <c r="G586">
        <f t="shared" si="76"/>
        <v>7.9399999958695844E-4</v>
      </c>
      <c r="J586">
        <f t="shared" si="69"/>
        <v>7.9399999958695844E-4</v>
      </c>
      <c r="O586">
        <f t="shared" ca="1" si="74"/>
        <v>1.277174251062517E-4</v>
      </c>
      <c r="P586" s="11">
        <f t="shared" si="72"/>
        <v>-2.7958967459025051E-3</v>
      </c>
      <c r="Q586" s="2">
        <f t="shared" si="73"/>
        <v>21326.027999999998</v>
      </c>
      <c r="R586">
        <f t="shared" si="75"/>
        <v>1.2887358643275843E-5</v>
      </c>
    </row>
    <row r="587" spans="1:18" x14ac:dyDescent="0.2">
      <c r="A587" s="27" t="s">
        <v>592</v>
      </c>
      <c r="B587" s="6" t="s">
        <v>363</v>
      </c>
      <c r="C587" s="32">
        <v>36396.493999999999</v>
      </c>
      <c r="D587" s="32" t="s">
        <v>391</v>
      </c>
      <c r="E587" s="17">
        <f t="shared" si="70"/>
        <v>-4991.0291649304972</v>
      </c>
      <c r="F587">
        <f t="shared" si="71"/>
        <v>-4991</v>
      </c>
      <c r="G587">
        <f t="shared" si="76"/>
        <v>-3.2267000002320856E-2</v>
      </c>
      <c r="J587">
        <f t="shared" si="69"/>
        <v>-3.2267000002320856E-2</v>
      </c>
      <c r="O587">
        <f t="shared" ca="1" si="74"/>
        <v>1.0289012526403917E-4</v>
      </c>
      <c r="P587" s="11">
        <f t="shared" si="72"/>
        <v>-2.7508869837063717E-3</v>
      </c>
      <c r="Q587" s="2">
        <f t="shared" si="73"/>
        <v>21377.993999999999</v>
      </c>
      <c r="R587">
        <f t="shared" si="75"/>
        <v>8.7120092772762349E-4</v>
      </c>
    </row>
    <row r="588" spans="1:18" x14ac:dyDescent="0.2">
      <c r="A588" s="27" t="s">
        <v>624</v>
      </c>
      <c r="B588" s="6" t="s">
        <v>363</v>
      </c>
      <c r="C588" s="32">
        <v>36447.417000000001</v>
      </c>
      <c r="D588" s="32" t="s">
        <v>391</v>
      </c>
      <c r="E588" s="17">
        <f t="shared" si="70"/>
        <v>-4945.0017760897617</v>
      </c>
      <c r="F588">
        <f t="shared" si="71"/>
        <v>-4945</v>
      </c>
      <c r="G588">
        <f t="shared" si="76"/>
        <v>-1.9649999958346598E-3</v>
      </c>
      <c r="J588">
        <f t="shared" ref="J588:J651" si="77">G588</f>
        <v>-1.9649999958346598E-3</v>
      </c>
      <c r="O588">
        <f t="shared" ca="1" si="74"/>
        <v>7.8591065844001509E-5</v>
      </c>
      <c r="P588" s="11">
        <f t="shared" si="72"/>
        <v>-2.7071798736432525E-3</v>
      </c>
      <c r="Q588" s="2">
        <f t="shared" si="73"/>
        <v>21428.917000000001</v>
      </c>
      <c r="R588">
        <f t="shared" si="75"/>
        <v>5.5083097102397759E-7</v>
      </c>
    </row>
    <row r="589" spans="1:18" x14ac:dyDescent="0.2">
      <c r="A589" s="27" t="s">
        <v>617</v>
      </c>
      <c r="B589" s="6" t="s">
        <v>363</v>
      </c>
      <c r="C589" s="32">
        <v>36487.249000000003</v>
      </c>
      <c r="D589" s="32" t="s">
        <v>391</v>
      </c>
      <c r="E589" s="17">
        <f t="shared" si="70"/>
        <v>-4908.9991259649814</v>
      </c>
      <c r="F589">
        <f t="shared" si="71"/>
        <v>-4909</v>
      </c>
      <c r="G589">
        <f t="shared" si="76"/>
        <v>9.670000072219409E-4</v>
      </c>
      <c r="J589">
        <f t="shared" si="77"/>
        <v>9.670000072219409E-4</v>
      </c>
      <c r="O589">
        <f t="shared" ca="1" si="74"/>
        <v>5.9574410645711184E-5</v>
      </c>
      <c r="P589" s="11">
        <f t="shared" si="72"/>
        <v>-2.6732123721186175E-3</v>
      </c>
      <c r="Q589" s="2">
        <f t="shared" si="73"/>
        <v>21468.749000000003</v>
      </c>
      <c r="R589">
        <f t="shared" si="75"/>
        <v>1.3251146166704249E-5</v>
      </c>
    </row>
    <row r="590" spans="1:18" x14ac:dyDescent="0.2">
      <c r="A590" s="27" t="s">
        <v>629</v>
      </c>
      <c r="B590" s="6" t="s">
        <v>363</v>
      </c>
      <c r="C590" s="32">
        <v>36759.413999999997</v>
      </c>
      <c r="D590" s="32" t="s">
        <v>391</v>
      </c>
      <c r="E590" s="17">
        <f t="shared" si="70"/>
        <v>-4662.9993953160047</v>
      </c>
      <c r="F590">
        <f t="shared" si="71"/>
        <v>-4663</v>
      </c>
      <c r="G590">
        <f t="shared" si="76"/>
        <v>6.6900000092573464E-4</v>
      </c>
      <c r="J590">
        <f t="shared" si="77"/>
        <v>6.6900000092573464E-4</v>
      </c>
      <c r="O590">
        <f t="shared" ca="1" si="74"/>
        <v>-7.0372733209273213E-5</v>
      </c>
      <c r="P590" s="11">
        <f t="shared" si="72"/>
        <v>-2.446695589206108E-3</v>
      </c>
      <c r="Q590" s="2">
        <f t="shared" si="73"/>
        <v>21740.913999999997</v>
      </c>
      <c r="R590">
        <f t="shared" si="75"/>
        <v>9.7075590103670103E-6</v>
      </c>
    </row>
    <row r="591" spans="1:18" x14ac:dyDescent="0.2">
      <c r="A591" s="27" t="s">
        <v>592</v>
      </c>
      <c r="B591" s="6" t="s">
        <v>363</v>
      </c>
      <c r="C591" s="32">
        <v>36780.43</v>
      </c>
      <c r="D591" s="32" t="s">
        <v>391</v>
      </c>
      <c r="E591" s="17">
        <f t="shared" si="70"/>
        <v>-4644.0038215305449</v>
      </c>
      <c r="F591">
        <f t="shared" si="71"/>
        <v>-4644</v>
      </c>
      <c r="G591">
        <f t="shared" si="76"/>
        <v>-4.2279999979655258E-3</v>
      </c>
      <c r="J591">
        <f t="shared" si="77"/>
        <v>-4.2279999979655258E-3</v>
      </c>
      <c r="O591">
        <f t="shared" ca="1" si="74"/>
        <v>-8.0409301230593023E-5</v>
      </c>
      <c r="P591" s="11">
        <f t="shared" si="72"/>
        <v>-2.4296064361097095E-3</v>
      </c>
      <c r="Q591" s="2">
        <f t="shared" si="73"/>
        <v>21761.93</v>
      </c>
      <c r="R591">
        <f t="shared" si="75"/>
        <v>3.2342194033244501E-6</v>
      </c>
    </row>
    <row r="592" spans="1:18" x14ac:dyDescent="0.2">
      <c r="A592" s="27" t="s">
        <v>624</v>
      </c>
      <c r="B592" s="6" t="s">
        <v>363</v>
      </c>
      <c r="C592" s="32">
        <v>36821.375</v>
      </c>
      <c r="D592" s="32" t="s">
        <v>391</v>
      </c>
      <c r="E592" s="17">
        <f t="shared" si="70"/>
        <v>-4606.995172470517</v>
      </c>
      <c r="F592">
        <f t="shared" si="71"/>
        <v>-4607</v>
      </c>
      <c r="G592">
        <f t="shared" si="76"/>
        <v>5.3410000036819838E-3</v>
      </c>
      <c r="J592">
        <f t="shared" si="77"/>
        <v>5.3410000036819838E-3</v>
      </c>
      <c r="O592">
        <f t="shared" ca="1" si="74"/>
        <v>-9.9954196851058212E-5</v>
      </c>
      <c r="P592" s="11">
        <f t="shared" si="72"/>
        <v>-2.3964946546478462E-3</v>
      </c>
      <c r="Q592" s="2">
        <f t="shared" si="73"/>
        <v>21802.875</v>
      </c>
      <c r="R592">
        <f t="shared" si="75"/>
        <v>5.9868823587682655E-5</v>
      </c>
    </row>
    <row r="593" spans="1:18" x14ac:dyDescent="0.2">
      <c r="A593" s="27" t="s">
        <v>638</v>
      </c>
      <c r="B593" s="6" t="s">
        <v>363</v>
      </c>
      <c r="C593" s="32">
        <v>36821.387999999999</v>
      </c>
      <c r="D593" s="32" t="s">
        <v>261</v>
      </c>
      <c r="E593" s="17">
        <f t="shared" si="70"/>
        <v>-4606.9834222583358</v>
      </c>
      <c r="F593">
        <f t="shared" si="71"/>
        <v>-4607</v>
      </c>
      <c r="G593">
        <f t="shared" si="76"/>
        <v>1.8341000002692454E-2</v>
      </c>
      <c r="J593">
        <f t="shared" si="77"/>
        <v>1.8341000002692454E-2</v>
      </c>
      <c r="O593">
        <f t="shared" ca="1" si="74"/>
        <v>-9.9954196851058212E-5</v>
      </c>
      <c r="P593" s="11">
        <f t="shared" si="72"/>
        <v>-2.3964946546478462E-3</v>
      </c>
      <c r="Q593" s="2">
        <f t="shared" si="73"/>
        <v>21802.887999999999</v>
      </c>
      <c r="R593">
        <f t="shared" si="75"/>
        <v>4.3004368466321747E-4</v>
      </c>
    </row>
    <row r="594" spans="1:18" x14ac:dyDescent="0.2">
      <c r="A594" s="27" t="s">
        <v>638</v>
      </c>
      <c r="B594" s="6" t="s">
        <v>363</v>
      </c>
      <c r="C594" s="32">
        <v>36841.317999999999</v>
      </c>
      <c r="D594" s="32" t="s">
        <v>261</v>
      </c>
      <c r="E594" s="17">
        <f t="shared" si="70"/>
        <v>-4588.9694431212893</v>
      </c>
      <c r="F594">
        <f t="shared" si="71"/>
        <v>-4589</v>
      </c>
      <c r="G594">
        <f t="shared" si="76"/>
        <v>3.3806999999796972E-2</v>
      </c>
      <c r="J594">
        <f t="shared" si="77"/>
        <v>3.3806999999796972E-2</v>
      </c>
      <c r="O594">
        <f t="shared" ca="1" si="74"/>
        <v>-1.0946252445020359E-4</v>
      </c>
      <c r="P594" s="11">
        <f t="shared" si="72"/>
        <v>-2.3804660585816464E-3</v>
      </c>
      <c r="Q594" s="2">
        <f t="shared" si="73"/>
        <v>21822.817999999999</v>
      </c>
      <c r="R594">
        <f t="shared" si="75"/>
        <v>1.3095326997263044E-3</v>
      </c>
    </row>
    <row r="595" spans="1:18" x14ac:dyDescent="0.2">
      <c r="A595" s="27" t="s">
        <v>638</v>
      </c>
      <c r="B595" s="6" t="s">
        <v>363</v>
      </c>
      <c r="C595" s="32">
        <v>36842.383999999998</v>
      </c>
      <c r="D595" s="32" t="s">
        <v>261</v>
      </c>
      <c r="E595" s="17">
        <f t="shared" si="70"/>
        <v>-4588.0059257223893</v>
      </c>
      <c r="F595">
        <f t="shared" si="71"/>
        <v>-4588</v>
      </c>
      <c r="G595">
        <f t="shared" si="76"/>
        <v>-6.5560000002733432E-3</v>
      </c>
      <c r="J595">
        <f t="shared" si="77"/>
        <v>-6.5560000002733432E-3</v>
      </c>
      <c r="O595">
        <f t="shared" ca="1" si="74"/>
        <v>-1.0999076487237802E-4</v>
      </c>
      <c r="P595" s="11">
        <f t="shared" si="72"/>
        <v>-2.379577113269899E-3</v>
      </c>
      <c r="Q595" s="2">
        <f t="shared" si="73"/>
        <v>21823.883999999998</v>
      </c>
      <c r="R595">
        <f t="shared" si="75"/>
        <v>1.7442508131086178E-5</v>
      </c>
    </row>
    <row r="596" spans="1:18" x14ac:dyDescent="0.2">
      <c r="A596" s="27" t="s">
        <v>650</v>
      </c>
      <c r="B596" s="6" t="s">
        <v>363</v>
      </c>
      <c r="C596" s="32">
        <v>37499.571000000004</v>
      </c>
      <c r="D596" s="32" t="s">
        <v>423</v>
      </c>
      <c r="E596" s="17">
        <f t="shared" si="70"/>
        <v>-3993.9992570250402</v>
      </c>
      <c r="F596">
        <f t="shared" si="71"/>
        <v>-3994</v>
      </c>
      <c r="G596">
        <f t="shared" si="76"/>
        <v>8.220000090659596E-4</v>
      </c>
      <c r="J596">
        <f t="shared" si="77"/>
        <v>8.220000090659596E-4</v>
      </c>
      <c r="O596">
        <f t="shared" ca="1" si="74"/>
        <v>-4.2376557564416948E-4</v>
      </c>
      <c r="P596" s="11">
        <f t="shared" si="72"/>
        <v>-1.8800458206730318E-3</v>
      </c>
      <c r="Q596" s="2">
        <f t="shared" si="73"/>
        <v>22481.071000000004</v>
      </c>
      <c r="R596">
        <f t="shared" si="75"/>
        <v>7.3010516660098731E-6</v>
      </c>
    </row>
    <row r="597" spans="1:18" x14ac:dyDescent="0.2">
      <c r="A597" s="27" t="s">
        <v>592</v>
      </c>
      <c r="B597" s="6" t="s">
        <v>363</v>
      </c>
      <c r="C597" s="32">
        <v>37560.402999999998</v>
      </c>
      <c r="D597" s="32" t="s">
        <v>261</v>
      </c>
      <c r="E597" s="17">
        <f t="shared" ref="E597:E660" si="78">+(C597-C$7)/C$8</f>
        <v>-3939.0154949144176</v>
      </c>
      <c r="F597">
        <f t="shared" ref="F597:F660" si="79">ROUND(2*E597,0)/2</f>
        <v>-3939</v>
      </c>
      <c r="G597">
        <f t="shared" si="76"/>
        <v>-1.7142999997304287E-2</v>
      </c>
      <c r="J597">
        <f t="shared" si="77"/>
        <v>-1.7142999997304287E-2</v>
      </c>
      <c r="O597">
        <f t="shared" ca="1" si="74"/>
        <v>-4.5281879886378005E-4</v>
      </c>
      <c r="P597" s="11">
        <f t="shared" ref="P597:P660" si="80">D$11+D$12*F597+D$13*F597^2</f>
        <v>-1.8366715323692505E-3</v>
      </c>
      <c r="Q597" s="2">
        <f t="shared" ref="Q597:Q660" si="81">+C597-15018.5</f>
        <v>22541.902999999998</v>
      </c>
      <c r="R597">
        <f t="shared" si="75"/>
        <v>2.3428369107648053E-4</v>
      </c>
    </row>
    <row r="598" spans="1:18" x14ac:dyDescent="0.2">
      <c r="A598" s="27" t="s">
        <v>658</v>
      </c>
      <c r="B598" s="6" t="s">
        <v>363</v>
      </c>
      <c r="C598" s="32">
        <v>37790.550999999999</v>
      </c>
      <c r="D598" s="32" t="s">
        <v>391</v>
      </c>
      <c r="E598" s="17">
        <f t="shared" si="78"/>
        <v>-3730.9933538992163</v>
      </c>
      <c r="F598">
        <f t="shared" si="79"/>
        <v>-3731</v>
      </c>
      <c r="G598">
        <f t="shared" si="76"/>
        <v>7.3530000008759089E-3</v>
      </c>
      <c r="J598">
        <f t="shared" si="77"/>
        <v>7.3530000008759089E-3</v>
      </c>
      <c r="O598">
        <f t="shared" ca="1" si="74"/>
        <v>-5.6269280667612439E-4</v>
      </c>
      <c r="P598" s="11">
        <f t="shared" si="80"/>
        <v>-1.6770494426850916E-3</v>
      </c>
      <c r="Q598" s="2">
        <f t="shared" si="81"/>
        <v>22772.050999999999</v>
      </c>
      <c r="R598">
        <f t="shared" si="75"/>
        <v>8.154179295315634E-5</v>
      </c>
    </row>
    <row r="599" spans="1:18" x14ac:dyDescent="0.2">
      <c r="A599" s="27" t="s">
        <v>658</v>
      </c>
      <c r="B599" s="6" t="s">
        <v>363</v>
      </c>
      <c r="C599" s="32">
        <v>37790.552000000003</v>
      </c>
      <c r="D599" s="32" t="s">
        <v>391</v>
      </c>
      <c r="E599" s="17">
        <f t="shared" si="78"/>
        <v>-3730.9924500367374</v>
      </c>
      <c r="F599">
        <f t="shared" si="79"/>
        <v>-3731</v>
      </c>
      <c r="G599">
        <f t="shared" si="76"/>
        <v>8.3530000047176145E-3</v>
      </c>
      <c r="J599">
        <f t="shared" si="77"/>
        <v>8.3530000047176145E-3</v>
      </c>
      <c r="O599">
        <f t="shared" ca="1" si="74"/>
        <v>-5.6269280667612439E-4</v>
      </c>
      <c r="P599" s="11">
        <f t="shared" si="80"/>
        <v>-1.6770494426850916E-3</v>
      </c>
      <c r="Q599" s="2">
        <f t="shared" si="81"/>
        <v>22772.052000000003</v>
      </c>
      <c r="R599">
        <f t="shared" si="75"/>
        <v>1.0060189191734333E-4</v>
      </c>
    </row>
    <row r="600" spans="1:18" x14ac:dyDescent="0.2">
      <c r="A600" s="27" t="s">
        <v>658</v>
      </c>
      <c r="B600" s="6" t="s">
        <v>363</v>
      </c>
      <c r="C600" s="32">
        <v>37862.464999999997</v>
      </c>
      <c r="D600" s="32" t="s">
        <v>391</v>
      </c>
      <c r="E600" s="17">
        <f t="shared" si="78"/>
        <v>-3665.9929878349167</v>
      </c>
      <c r="F600">
        <f t="shared" si="79"/>
        <v>-3666</v>
      </c>
      <c r="G600">
        <f t="shared" si="76"/>
        <v>7.7579999997396953E-3</v>
      </c>
      <c r="J600">
        <f t="shared" si="77"/>
        <v>7.7579999997396953E-3</v>
      </c>
      <c r="O600">
        <f t="shared" ca="1" si="74"/>
        <v>-5.9702843411748208E-4</v>
      </c>
      <c r="P600" s="11">
        <f t="shared" si="80"/>
        <v>-1.6285985781662729E-3</v>
      </c>
      <c r="Q600" s="2">
        <f t="shared" si="81"/>
        <v>22843.964999999997</v>
      </c>
      <c r="R600">
        <f t="shared" si="75"/>
        <v>8.8108232862746356E-5</v>
      </c>
    </row>
    <row r="601" spans="1:18" x14ac:dyDescent="0.2">
      <c r="A601" s="27" t="s">
        <v>670</v>
      </c>
      <c r="B601" s="6" t="s">
        <v>363</v>
      </c>
      <c r="C601" s="32">
        <v>37893.447999999997</v>
      </c>
      <c r="D601" s="32" t="s">
        <v>391</v>
      </c>
      <c r="E601" s="17">
        <f t="shared" si="78"/>
        <v>-3637.9886167559848</v>
      </c>
      <c r="F601">
        <f t="shared" si="79"/>
        <v>-3638</v>
      </c>
      <c r="G601">
        <f t="shared" si="76"/>
        <v>1.2593999999808148E-2</v>
      </c>
      <c r="J601">
        <f t="shared" si="77"/>
        <v>1.2593999999808148E-2</v>
      </c>
      <c r="O601">
        <f t="shared" ca="1" si="74"/>
        <v>-6.1181916593837458E-4</v>
      </c>
      <c r="P601" s="11">
        <f t="shared" si="80"/>
        <v>-1.6079374350776074E-3</v>
      </c>
      <c r="Q601" s="2">
        <f t="shared" si="81"/>
        <v>22874.947999999997</v>
      </c>
      <c r="R601">
        <f t="shared" si="75"/>
        <v>2.0169502690440939E-4</v>
      </c>
    </row>
    <row r="602" spans="1:18" x14ac:dyDescent="0.2">
      <c r="A602" s="27" t="s">
        <v>670</v>
      </c>
      <c r="B602" s="6" t="s">
        <v>363</v>
      </c>
      <c r="C602" s="32">
        <v>37903.394999999997</v>
      </c>
      <c r="D602" s="32" t="s">
        <v>391</v>
      </c>
      <c r="E602" s="17">
        <f t="shared" si="78"/>
        <v>-3628.997896712021</v>
      </c>
      <c r="F602">
        <f t="shared" si="79"/>
        <v>-3629</v>
      </c>
      <c r="G602">
        <f t="shared" si="76"/>
        <v>2.3270000019692816E-3</v>
      </c>
      <c r="J602">
        <f t="shared" si="77"/>
        <v>2.3270000019692816E-3</v>
      </c>
      <c r="O602">
        <f t="shared" ca="1" si="74"/>
        <v>-6.1657332973794727E-4</v>
      </c>
      <c r="P602" s="11">
        <f t="shared" si="80"/>
        <v>-1.6013232080238468E-3</v>
      </c>
      <c r="Q602" s="2">
        <f t="shared" si="81"/>
        <v>22884.894999999997</v>
      </c>
      <c r="R602">
        <f t="shared" si="75"/>
        <v>1.5431723242170714E-5</v>
      </c>
    </row>
    <row r="603" spans="1:18" x14ac:dyDescent="0.2">
      <c r="A603" s="27" t="s">
        <v>677</v>
      </c>
      <c r="B603" s="6" t="s">
        <v>363</v>
      </c>
      <c r="C603" s="32">
        <v>37903.396000000001</v>
      </c>
      <c r="D603" s="32" t="s">
        <v>391</v>
      </c>
      <c r="E603" s="17">
        <f t="shared" si="78"/>
        <v>-3628.9969928495416</v>
      </c>
      <c r="F603">
        <f t="shared" si="79"/>
        <v>-3629</v>
      </c>
      <c r="G603">
        <f t="shared" si="76"/>
        <v>3.3270000058109872E-3</v>
      </c>
      <c r="J603">
        <f t="shared" si="77"/>
        <v>3.3270000058109872E-3</v>
      </c>
      <c r="O603">
        <f t="shared" ca="1" si="74"/>
        <v>-6.1657332973794727E-4</v>
      </c>
      <c r="P603" s="11">
        <f t="shared" si="80"/>
        <v>-1.6013232080238468E-3</v>
      </c>
      <c r="Q603" s="2">
        <f t="shared" si="81"/>
        <v>22884.896000000001</v>
      </c>
      <c r="R603">
        <f t="shared" si="75"/>
        <v>2.4288369700023303E-5</v>
      </c>
    </row>
    <row r="604" spans="1:18" x14ac:dyDescent="0.2">
      <c r="A604" s="27" t="s">
        <v>670</v>
      </c>
      <c r="B604" s="6" t="s">
        <v>363</v>
      </c>
      <c r="C604" s="32">
        <v>37903.404000000002</v>
      </c>
      <c r="D604" s="32" t="s">
        <v>391</v>
      </c>
      <c r="E604" s="17">
        <f t="shared" si="78"/>
        <v>-3628.989761949736</v>
      </c>
      <c r="F604">
        <f t="shared" si="79"/>
        <v>-3629</v>
      </c>
      <c r="G604">
        <f t="shared" si="76"/>
        <v>1.1327000007440802E-2</v>
      </c>
      <c r="J604">
        <f t="shared" si="77"/>
        <v>1.1327000007440802E-2</v>
      </c>
      <c r="O604">
        <f t="shared" ca="1" si="74"/>
        <v>-6.1657332973794727E-4</v>
      </c>
      <c r="P604" s="11">
        <f t="shared" si="80"/>
        <v>-1.6013232080238468E-3</v>
      </c>
      <c r="Q604" s="2">
        <f t="shared" si="81"/>
        <v>22884.904000000002</v>
      </c>
      <c r="R604">
        <f t="shared" si="75"/>
        <v>1.6714154116352219E-4</v>
      </c>
    </row>
    <row r="605" spans="1:18" x14ac:dyDescent="0.2">
      <c r="A605" s="27" t="s">
        <v>592</v>
      </c>
      <c r="B605" s="6" t="s">
        <v>363</v>
      </c>
      <c r="C605" s="32">
        <v>37903.411999999997</v>
      </c>
      <c r="D605" s="32" t="s">
        <v>391</v>
      </c>
      <c r="E605" s="17">
        <f t="shared" si="78"/>
        <v>-3628.9825310499373</v>
      </c>
      <c r="F605">
        <f t="shared" si="79"/>
        <v>-3629</v>
      </c>
      <c r="G605">
        <f t="shared" si="76"/>
        <v>1.9327000001794659E-2</v>
      </c>
      <c r="J605">
        <f t="shared" si="77"/>
        <v>1.9327000001794659E-2</v>
      </c>
      <c r="O605">
        <f t="shared" ca="1" si="74"/>
        <v>-6.1657332973794727E-4</v>
      </c>
      <c r="P605" s="11">
        <f t="shared" si="80"/>
        <v>-1.6013232080238468E-3</v>
      </c>
      <c r="Q605" s="2">
        <f t="shared" si="81"/>
        <v>22884.911999999997</v>
      </c>
      <c r="R605">
        <f t="shared" si="75"/>
        <v>4.3799471237462791E-4</v>
      </c>
    </row>
    <row r="606" spans="1:18" x14ac:dyDescent="0.2">
      <c r="A606" s="27" t="s">
        <v>677</v>
      </c>
      <c r="B606" s="6" t="s">
        <v>363</v>
      </c>
      <c r="C606" s="32">
        <v>37934.370000000003</v>
      </c>
      <c r="D606" s="32" t="s">
        <v>391</v>
      </c>
      <c r="E606" s="17">
        <f t="shared" si="78"/>
        <v>-3601.0007565328879</v>
      </c>
      <c r="F606">
        <f t="shared" si="79"/>
        <v>-3601</v>
      </c>
      <c r="G606">
        <f t="shared" si="76"/>
        <v>-8.369999923161231E-4</v>
      </c>
      <c r="J606">
        <f t="shared" si="77"/>
        <v>-8.369999923161231E-4</v>
      </c>
      <c r="O606">
        <f t="shared" ca="1" si="74"/>
        <v>-6.3136406155883977E-4</v>
      </c>
      <c r="P606" s="11">
        <f t="shared" si="80"/>
        <v>-1.5808291605557785E-3</v>
      </c>
      <c r="Q606" s="2">
        <f t="shared" si="81"/>
        <v>22915.870000000003</v>
      </c>
      <c r="R606">
        <f t="shared" si="75"/>
        <v>5.5328183152409752E-7</v>
      </c>
    </row>
    <row r="607" spans="1:18" x14ac:dyDescent="0.2">
      <c r="A607" s="27" t="s">
        <v>658</v>
      </c>
      <c r="B607" s="6" t="s">
        <v>363</v>
      </c>
      <c r="C607" s="32">
        <v>37934.372000000003</v>
      </c>
      <c r="D607" s="32" t="s">
        <v>391</v>
      </c>
      <c r="E607" s="17">
        <f t="shared" si="78"/>
        <v>-3600.9989488079368</v>
      </c>
      <c r="F607">
        <f t="shared" si="79"/>
        <v>-3601</v>
      </c>
      <c r="G607">
        <f t="shared" si="76"/>
        <v>1.1630000080913305E-3</v>
      </c>
      <c r="J607">
        <f t="shared" si="77"/>
        <v>1.1630000080913305E-3</v>
      </c>
      <c r="O607">
        <f t="shared" ca="1" si="74"/>
        <v>-6.3136406155883977E-4</v>
      </c>
      <c r="P607" s="11">
        <f t="shared" si="80"/>
        <v>-1.5808291605557785E-3</v>
      </c>
      <c r="Q607" s="2">
        <f t="shared" si="81"/>
        <v>22915.872000000003</v>
      </c>
      <c r="R607">
        <f t="shared" si="75"/>
        <v>7.5285985067186851E-6</v>
      </c>
    </row>
    <row r="608" spans="1:18" x14ac:dyDescent="0.2">
      <c r="A608" s="27" t="s">
        <v>658</v>
      </c>
      <c r="B608" s="6" t="s">
        <v>363</v>
      </c>
      <c r="C608" s="32">
        <v>37934.377</v>
      </c>
      <c r="D608" s="32" t="s">
        <v>391</v>
      </c>
      <c r="E608" s="17">
        <f t="shared" si="78"/>
        <v>-3600.9944294955612</v>
      </c>
      <c r="F608">
        <f t="shared" si="79"/>
        <v>-3601</v>
      </c>
      <c r="G608">
        <f t="shared" si="76"/>
        <v>6.1630000054719858E-3</v>
      </c>
      <c r="J608">
        <f t="shared" si="77"/>
        <v>6.1630000054719858E-3</v>
      </c>
      <c r="O608">
        <f t="shared" ca="1" si="74"/>
        <v>-6.3136406155883977E-4</v>
      </c>
      <c r="P608" s="11">
        <f t="shared" si="80"/>
        <v>-1.5808291605557785E-3</v>
      </c>
      <c r="Q608" s="2">
        <f t="shared" si="81"/>
        <v>22915.877</v>
      </c>
      <c r="R608">
        <f t="shared" si="75"/>
        <v>5.9966890152622262E-5</v>
      </c>
    </row>
    <row r="609" spans="1:18" x14ac:dyDescent="0.2">
      <c r="A609" s="27" t="s">
        <v>658</v>
      </c>
      <c r="B609" s="6" t="s">
        <v>363</v>
      </c>
      <c r="C609" s="32">
        <v>37934.377999999997</v>
      </c>
      <c r="D609" s="32" t="s">
        <v>391</v>
      </c>
      <c r="E609" s="17">
        <f t="shared" si="78"/>
        <v>-3600.9935256330891</v>
      </c>
      <c r="F609">
        <f t="shared" si="79"/>
        <v>-3601</v>
      </c>
      <c r="G609">
        <f t="shared" si="76"/>
        <v>7.1630000020377338E-3</v>
      </c>
      <c r="J609">
        <f t="shared" si="77"/>
        <v>7.1630000020377338E-3</v>
      </c>
      <c r="O609">
        <f t="shared" ca="1" si="74"/>
        <v>-6.3136406155883977E-4</v>
      </c>
      <c r="P609" s="11">
        <f t="shared" si="80"/>
        <v>-1.5808291605557785E-3</v>
      </c>
      <c r="Q609" s="2">
        <f t="shared" si="81"/>
        <v>22915.877999999997</v>
      </c>
      <c r="R609">
        <f t="shared" si="75"/>
        <v>7.6454548424620777E-5</v>
      </c>
    </row>
    <row r="610" spans="1:18" x14ac:dyDescent="0.2">
      <c r="A610" s="27" t="s">
        <v>658</v>
      </c>
      <c r="B610" s="6" t="s">
        <v>363</v>
      </c>
      <c r="C610" s="32">
        <v>37944.332000000002</v>
      </c>
      <c r="D610" s="32" t="s">
        <v>391</v>
      </c>
      <c r="E610" s="17">
        <f t="shared" si="78"/>
        <v>-3591.9964785517918</v>
      </c>
      <c r="F610">
        <f t="shared" si="79"/>
        <v>-3592</v>
      </c>
      <c r="G610">
        <f t="shared" si="76"/>
        <v>3.8960000019869767E-3</v>
      </c>
      <c r="J610">
        <f t="shared" si="77"/>
        <v>3.8960000019869767E-3</v>
      </c>
      <c r="O610">
        <f t="shared" ca="1" si="74"/>
        <v>-6.3611822535841224E-4</v>
      </c>
      <c r="P610" s="11">
        <f t="shared" si="80"/>
        <v>-1.5742686428086381E-3</v>
      </c>
      <c r="Q610" s="2">
        <f t="shared" si="81"/>
        <v>22925.832000000002</v>
      </c>
      <c r="R610">
        <f t="shared" si="75"/>
        <v>2.9923839046234053E-5</v>
      </c>
    </row>
    <row r="611" spans="1:18" x14ac:dyDescent="0.2">
      <c r="A611" s="27" t="s">
        <v>700</v>
      </c>
      <c r="B611" s="6" t="s">
        <v>363</v>
      </c>
      <c r="C611" s="32">
        <v>38288.410000000003</v>
      </c>
      <c r="D611" s="32" t="s">
        <v>391</v>
      </c>
      <c r="E611" s="17">
        <f t="shared" si="78"/>
        <v>-3280.9972857009811</v>
      </c>
      <c r="F611">
        <f t="shared" si="79"/>
        <v>-3281</v>
      </c>
      <c r="G611">
        <f t="shared" si="76"/>
        <v>3.0030000052647665E-3</v>
      </c>
      <c r="J611">
        <f t="shared" si="77"/>
        <v>3.0030000052647665E-3</v>
      </c>
      <c r="O611">
        <f t="shared" ca="1" si="74"/>
        <v>-8.0040099665475433E-4</v>
      </c>
      <c r="P611" s="11">
        <f t="shared" si="80"/>
        <v>-1.3555920583674915E-3</v>
      </c>
      <c r="Q611" s="2">
        <f t="shared" si="81"/>
        <v>23269.910000000003</v>
      </c>
      <c r="R611">
        <f t="shared" si="75"/>
        <v>1.8997324777158107E-5</v>
      </c>
    </row>
    <row r="612" spans="1:18" x14ac:dyDescent="0.2">
      <c r="A612" s="27" t="s">
        <v>592</v>
      </c>
      <c r="B612" s="6" t="s">
        <v>363</v>
      </c>
      <c r="C612" s="32">
        <v>38339.292000000001</v>
      </c>
      <c r="D612" s="32" t="s">
        <v>391</v>
      </c>
      <c r="E612" s="17">
        <f t="shared" si="78"/>
        <v>-3235.0069552217465</v>
      </c>
      <c r="F612">
        <f t="shared" si="79"/>
        <v>-3235</v>
      </c>
      <c r="G612">
        <f t="shared" si="76"/>
        <v>-7.6950000002398156E-3</v>
      </c>
      <c r="J612">
        <f t="shared" si="77"/>
        <v>-7.6950000002398156E-3</v>
      </c>
      <c r="O612">
        <f t="shared" ca="1" si="74"/>
        <v>-8.2470005607479199E-4</v>
      </c>
      <c r="P612" s="11">
        <f t="shared" si="80"/>
        <v>-1.3245719574898835E-3</v>
      </c>
      <c r="Q612" s="2">
        <f t="shared" si="81"/>
        <v>23320.792000000001</v>
      </c>
      <c r="R612">
        <f t="shared" si="75"/>
        <v>4.058235344785473E-5</v>
      </c>
    </row>
    <row r="613" spans="1:18" x14ac:dyDescent="0.2">
      <c r="A613" s="27" t="s">
        <v>592</v>
      </c>
      <c r="B613" s="6" t="s">
        <v>363</v>
      </c>
      <c r="C613" s="32">
        <v>38549.502</v>
      </c>
      <c r="D613" s="32" t="s">
        <v>391</v>
      </c>
      <c r="E613" s="17">
        <f t="shared" si="78"/>
        <v>-3045.0060242433974</v>
      </c>
      <c r="F613">
        <f t="shared" si="79"/>
        <v>-3045</v>
      </c>
      <c r="G613">
        <f t="shared" si="76"/>
        <v>-6.6650000007939525E-3</v>
      </c>
      <c r="J613">
        <f t="shared" si="77"/>
        <v>-6.6650000007939525E-3</v>
      </c>
      <c r="O613">
        <f t="shared" ca="1" si="74"/>
        <v>-9.2506573628799139E-4</v>
      </c>
      <c r="P613" s="11">
        <f t="shared" si="80"/>
        <v>-1.2000615579323484E-3</v>
      </c>
      <c r="Q613" s="2">
        <f t="shared" si="81"/>
        <v>23531.002</v>
      </c>
      <c r="R613">
        <f t="shared" si="75"/>
        <v>2.9865552184266613E-5</v>
      </c>
    </row>
    <row r="614" spans="1:18" x14ac:dyDescent="0.2">
      <c r="A614" s="27" t="s">
        <v>708</v>
      </c>
      <c r="B614" s="6" t="s">
        <v>363</v>
      </c>
      <c r="C614" s="32">
        <v>38559.470999999998</v>
      </c>
      <c r="D614" s="32" t="s">
        <v>391</v>
      </c>
      <c r="E614" s="17">
        <f t="shared" si="78"/>
        <v>-3035.9954192249747</v>
      </c>
      <c r="F614">
        <f t="shared" si="79"/>
        <v>-3036</v>
      </c>
      <c r="G614">
        <f t="shared" si="76"/>
        <v>5.0679999985732138E-3</v>
      </c>
      <c r="J614">
        <f t="shared" si="77"/>
        <v>5.0679999985732138E-3</v>
      </c>
      <c r="O614">
        <f t="shared" ca="1" si="74"/>
        <v>-9.2981990008756386E-4</v>
      </c>
      <c r="P614" s="11">
        <f t="shared" si="80"/>
        <v>-1.1943081313873986E-3</v>
      </c>
      <c r="Q614" s="2">
        <f t="shared" si="81"/>
        <v>23540.970999999998</v>
      </c>
      <c r="R614">
        <f t="shared" si="75"/>
        <v>3.9216503114570789E-5</v>
      </c>
    </row>
    <row r="615" spans="1:18" x14ac:dyDescent="0.2">
      <c r="A615" s="27" t="s">
        <v>713</v>
      </c>
      <c r="B615" s="6" t="s">
        <v>363</v>
      </c>
      <c r="C615" s="32">
        <v>38620.332999999999</v>
      </c>
      <c r="D615" s="32" t="s">
        <v>391</v>
      </c>
      <c r="E615" s="17">
        <f t="shared" si="78"/>
        <v>-2980.9845412400809</v>
      </c>
      <c r="F615">
        <f t="shared" si="79"/>
        <v>-2981</v>
      </c>
      <c r="G615">
        <f t="shared" si="76"/>
        <v>1.7102999998314772E-2</v>
      </c>
      <c r="J615">
        <f t="shared" si="77"/>
        <v>1.7102999998314772E-2</v>
      </c>
      <c r="O615">
        <f t="shared" ca="1" si="74"/>
        <v>-9.5887312330717421E-4</v>
      </c>
      <c r="P615" s="11">
        <f t="shared" si="80"/>
        <v>-1.1594321715095591E-3</v>
      </c>
      <c r="Q615" s="2">
        <f t="shared" si="81"/>
        <v>23601.832999999999</v>
      </c>
      <c r="R615">
        <f t="shared" si="75"/>
        <v>3.3351642875743462E-4</v>
      </c>
    </row>
    <row r="616" spans="1:18" x14ac:dyDescent="0.2">
      <c r="A616" s="27" t="s">
        <v>713</v>
      </c>
      <c r="B616" s="6" t="s">
        <v>363</v>
      </c>
      <c r="C616" s="32">
        <v>38620.332999999999</v>
      </c>
      <c r="D616" s="32" t="s">
        <v>391</v>
      </c>
      <c r="E616" s="17">
        <f t="shared" si="78"/>
        <v>-2980.9845412400809</v>
      </c>
      <c r="F616">
        <f t="shared" si="79"/>
        <v>-2981</v>
      </c>
      <c r="G616">
        <f t="shared" si="76"/>
        <v>1.7102999998314772E-2</v>
      </c>
      <c r="J616">
        <f t="shared" si="77"/>
        <v>1.7102999998314772E-2</v>
      </c>
      <c r="O616">
        <f t="shared" ca="1" si="74"/>
        <v>-9.5887312330717421E-4</v>
      </c>
      <c r="P616" s="11">
        <f t="shared" si="80"/>
        <v>-1.1594321715095591E-3</v>
      </c>
      <c r="Q616" s="2">
        <f t="shared" si="81"/>
        <v>23601.832999999999</v>
      </c>
      <c r="R616">
        <f t="shared" si="75"/>
        <v>3.3351642875743462E-4</v>
      </c>
    </row>
    <row r="617" spans="1:18" x14ac:dyDescent="0.2">
      <c r="A617" s="27" t="s">
        <v>718</v>
      </c>
      <c r="B617" s="6" t="s">
        <v>363</v>
      </c>
      <c r="C617" s="32">
        <v>38652.404999999999</v>
      </c>
      <c r="D617" s="32" t="s">
        <v>391</v>
      </c>
      <c r="E617" s="17">
        <f t="shared" si="78"/>
        <v>-2951.9958639253114</v>
      </c>
      <c r="F617">
        <f t="shared" si="79"/>
        <v>-2952</v>
      </c>
      <c r="G617">
        <f t="shared" si="76"/>
        <v>4.5759999993606471E-3</v>
      </c>
      <c r="J617">
        <f t="shared" si="77"/>
        <v>4.5759999993606471E-3</v>
      </c>
      <c r="O617">
        <f t="shared" ca="1" si="74"/>
        <v>-9.7419209555024157E-4</v>
      </c>
      <c r="P617" s="11">
        <f t="shared" si="80"/>
        <v>-1.1412394792851648E-3</v>
      </c>
      <c r="Q617" s="2">
        <f t="shared" si="81"/>
        <v>23633.904999999999</v>
      </c>
      <c r="R617">
        <f t="shared" si="75"/>
        <v>3.2686827256186234E-5</v>
      </c>
    </row>
    <row r="618" spans="1:18" x14ac:dyDescent="0.2">
      <c r="A618" s="27" t="s">
        <v>713</v>
      </c>
      <c r="B618" s="6" t="s">
        <v>363</v>
      </c>
      <c r="C618" s="32">
        <v>38652.408000000003</v>
      </c>
      <c r="D618" s="32" t="s">
        <v>391</v>
      </c>
      <c r="E618" s="17">
        <f t="shared" si="78"/>
        <v>-2951.9931523378809</v>
      </c>
      <c r="F618">
        <f t="shared" si="79"/>
        <v>-2952</v>
      </c>
      <c r="G618">
        <f t="shared" si="76"/>
        <v>7.5760000036098063E-3</v>
      </c>
      <c r="J618">
        <f t="shared" si="77"/>
        <v>7.5760000036098063E-3</v>
      </c>
      <c r="O618">
        <f t="shared" ca="1" si="74"/>
        <v>-9.7419209555024157E-4</v>
      </c>
      <c r="P618" s="11">
        <f t="shared" si="80"/>
        <v>-1.1412394792851648E-3</v>
      </c>
      <c r="Q618" s="2">
        <f t="shared" si="81"/>
        <v>23633.908000000003</v>
      </c>
      <c r="R618">
        <f t="shared" si="75"/>
        <v>7.5990264202142974E-5</v>
      </c>
    </row>
    <row r="619" spans="1:18" x14ac:dyDescent="0.2">
      <c r="A619" s="27" t="s">
        <v>718</v>
      </c>
      <c r="B619" s="6" t="s">
        <v>363</v>
      </c>
      <c r="C619" s="32">
        <v>38673.427000000003</v>
      </c>
      <c r="D619" s="32" t="s">
        <v>391</v>
      </c>
      <c r="E619" s="17">
        <f t="shared" si="78"/>
        <v>-2932.9948669649971</v>
      </c>
      <c r="F619">
        <f t="shared" si="79"/>
        <v>-2933</v>
      </c>
      <c r="G619">
        <f t="shared" si="76"/>
        <v>5.6790000016917475E-3</v>
      </c>
      <c r="J619">
        <f t="shared" si="77"/>
        <v>5.6790000016917475E-3</v>
      </c>
      <c r="O619">
        <f t="shared" ca="1" si="74"/>
        <v>-9.8422866357156138E-4</v>
      </c>
      <c r="P619" s="11">
        <f t="shared" si="80"/>
        <v>-1.1293936770864494E-3</v>
      </c>
      <c r="Q619" s="2">
        <f t="shared" si="81"/>
        <v>23654.927000000003</v>
      </c>
      <c r="R619">
        <f t="shared" si="75"/>
        <v>4.6354224485226913E-5</v>
      </c>
    </row>
    <row r="620" spans="1:18" x14ac:dyDescent="0.2">
      <c r="A620" s="27" t="s">
        <v>724</v>
      </c>
      <c r="B620" s="6" t="s">
        <v>363</v>
      </c>
      <c r="C620" s="32">
        <v>38673.427000000003</v>
      </c>
      <c r="D620" s="32" t="s">
        <v>391</v>
      </c>
      <c r="E620" s="17">
        <f t="shared" si="78"/>
        <v>-2932.9948669649971</v>
      </c>
      <c r="F620">
        <f t="shared" si="79"/>
        <v>-2933</v>
      </c>
      <c r="G620">
        <f t="shared" si="76"/>
        <v>5.6790000016917475E-3</v>
      </c>
      <c r="J620">
        <f t="shared" si="77"/>
        <v>5.6790000016917475E-3</v>
      </c>
      <c r="O620">
        <f t="shared" ca="1" si="74"/>
        <v>-9.8422866357156138E-4</v>
      </c>
      <c r="P620" s="11">
        <f t="shared" si="80"/>
        <v>-1.1293936770864494E-3</v>
      </c>
      <c r="Q620" s="2">
        <f t="shared" si="81"/>
        <v>23654.927000000003</v>
      </c>
      <c r="R620">
        <f t="shared" si="75"/>
        <v>4.6354224485226913E-5</v>
      </c>
    </row>
    <row r="621" spans="1:18" x14ac:dyDescent="0.2">
      <c r="A621" s="27" t="s">
        <v>713</v>
      </c>
      <c r="B621" s="6" t="s">
        <v>363</v>
      </c>
      <c r="C621" s="32">
        <v>38964.400999999998</v>
      </c>
      <c r="D621" s="32" t="s">
        <v>391</v>
      </c>
      <c r="E621" s="17">
        <f t="shared" si="78"/>
        <v>-2669.9943870140273</v>
      </c>
      <c r="F621">
        <f t="shared" si="79"/>
        <v>-2670</v>
      </c>
      <c r="G621">
        <f t="shared" si="76"/>
        <v>6.2099999995552935E-3</v>
      </c>
      <c r="J621">
        <f t="shared" si="77"/>
        <v>6.2099999995552935E-3</v>
      </c>
      <c r="O621">
        <f t="shared" ref="O621:O684" ca="1" si="82">+C$11+C$12*F621</f>
        <v>-1.1231558946035163E-3</v>
      </c>
      <c r="P621" s="11">
        <f t="shared" si="80"/>
        <v>-9.714039238652596E-4</v>
      </c>
      <c r="Q621" s="2">
        <f t="shared" si="81"/>
        <v>23945.900999999998</v>
      </c>
      <c r="R621">
        <f t="shared" si="75"/>
        <v>5.1572562311320113E-5</v>
      </c>
    </row>
    <row r="622" spans="1:18" x14ac:dyDescent="0.2">
      <c r="A622" s="27" t="s">
        <v>713</v>
      </c>
      <c r="B622" s="6" t="s">
        <v>363</v>
      </c>
      <c r="C622" s="32">
        <v>38964.402000000002</v>
      </c>
      <c r="D622" s="32" t="s">
        <v>391</v>
      </c>
      <c r="E622" s="17">
        <f t="shared" si="78"/>
        <v>-2669.9934831515484</v>
      </c>
      <c r="F622">
        <f t="shared" si="79"/>
        <v>-2670</v>
      </c>
      <c r="G622">
        <f t="shared" si="76"/>
        <v>7.2100000033969991E-3</v>
      </c>
      <c r="J622">
        <f t="shared" si="77"/>
        <v>7.2100000033969991E-3</v>
      </c>
      <c r="O622">
        <f t="shared" ca="1" si="82"/>
        <v>-1.1231558946035163E-3</v>
      </c>
      <c r="P622" s="11">
        <f t="shared" si="80"/>
        <v>-9.714039238652596E-4</v>
      </c>
      <c r="Q622" s="2">
        <f t="shared" si="81"/>
        <v>23945.902000000002</v>
      </c>
      <c r="R622">
        <f t="shared" si="75"/>
        <v>6.6935370221022305E-5</v>
      </c>
    </row>
    <row r="623" spans="1:18" x14ac:dyDescent="0.2">
      <c r="A623" s="27" t="s">
        <v>724</v>
      </c>
      <c r="B623" s="6" t="s">
        <v>363</v>
      </c>
      <c r="C623" s="32">
        <v>39036.309000000001</v>
      </c>
      <c r="D623" s="32" t="s">
        <v>391</v>
      </c>
      <c r="E623" s="17">
        <f t="shared" si="78"/>
        <v>-2604.9994441245749</v>
      </c>
      <c r="F623">
        <f t="shared" si="79"/>
        <v>-2605</v>
      </c>
      <c r="G623">
        <f t="shared" si="76"/>
        <v>6.1500000447267666E-4</v>
      </c>
      <c r="J623">
        <f t="shared" si="77"/>
        <v>6.1500000447267666E-4</v>
      </c>
      <c r="O623">
        <f t="shared" ca="1" si="82"/>
        <v>-1.157491522044874E-3</v>
      </c>
      <c r="P623" s="11">
        <f t="shared" si="80"/>
        <v>-9.340763696500103E-4</v>
      </c>
      <c r="Q623" s="2">
        <f t="shared" si="81"/>
        <v>24017.809000000001</v>
      </c>
      <c r="R623">
        <f t="shared" si="75"/>
        <v>2.3996376128650908E-6</v>
      </c>
    </row>
    <row r="624" spans="1:18" x14ac:dyDescent="0.2">
      <c r="A624" s="27" t="s">
        <v>718</v>
      </c>
      <c r="B624" s="6" t="s">
        <v>363</v>
      </c>
      <c r="C624" s="32">
        <v>39046.262000000002</v>
      </c>
      <c r="D624" s="32" t="s">
        <v>391</v>
      </c>
      <c r="E624" s="17">
        <f t="shared" si="78"/>
        <v>-2596.003300905757</v>
      </c>
      <c r="F624">
        <f t="shared" si="79"/>
        <v>-2596</v>
      </c>
      <c r="G624">
        <f t="shared" si="76"/>
        <v>-3.651999999419786E-3</v>
      </c>
      <c r="J624">
        <f t="shared" si="77"/>
        <v>-3.651999999419786E-3</v>
      </c>
      <c r="O624">
        <f t="shared" ca="1" si="82"/>
        <v>-1.1622456858444465E-3</v>
      </c>
      <c r="P624" s="11">
        <f t="shared" si="80"/>
        <v>-9.2896164837298102E-4</v>
      </c>
      <c r="Q624" s="2">
        <f t="shared" si="81"/>
        <v>24027.762000000002</v>
      </c>
      <c r="R624">
        <f t="shared" si="75"/>
        <v>7.4149378612717027E-6</v>
      </c>
    </row>
    <row r="625" spans="1:18" x14ac:dyDescent="0.2">
      <c r="A625" s="27" t="s">
        <v>718</v>
      </c>
      <c r="B625" s="6" t="s">
        <v>363</v>
      </c>
      <c r="C625" s="32">
        <v>39057.322999999997</v>
      </c>
      <c r="D625" s="32" t="s">
        <v>391</v>
      </c>
      <c r="E625" s="17">
        <f t="shared" si="78"/>
        <v>-2586.0056780640725</v>
      </c>
      <c r="F625">
        <f t="shared" si="79"/>
        <v>-2586</v>
      </c>
      <c r="G625">
        <f t="shared" si="76"/>
        <v>-6.2820000021019951E-3</v>
      </c>
      <c r="J625">
        <f t="shared" si="77"/>
        <v>-6.2820000021019951E-3</v>
      </c>
      <c r="O625">
        <f t="shared" ca="1" si="82"/>
        <v>-1.1675280900661938E-3</v>
      </c>
      <c r="P625" s="11">
        <f t="shared" si="80"/>
        <v>-9.2329394720669909E-4</v>
      </c>
      <c r="Q625" s="2">
        <f t="shared" si="81"/>
        <v>24038.822999999997</v>
      </c>
      <c r="R625">
        <f t="shared" ref="R625:R688" si="83">+(P625-G625)^2</f>
        <v>2.8715730582771508E-5</v>
      </c>
    </row>
    <row r="626" spans="1:18" x14ac:dyDescent="0.2">
      <c r="A626" s="27" t="s">
        <v>718</v>
      </c>
      <c r="B626" s="6" t="s">
        <v>363</v>
      </c>
      <c r="C626" s="32">
        <v>39057.336000000003</v>
      </c>
      <c r="D626" s="32" t="s">
        <v>391</v>
      </c>
      <c r="E626" s="17">
        <f t="shared" si="78"/>
        <v>-2585.993927851885</v>
      </c>
      <c r="F626">
        <f t="shared" si="79"/>
        <v>-2586</v>
      </c>
      <c r="G626">
        <f t="shared" si="76"/>
        <v>6.7180000041844323E-3</v>
      </c>
      <c r="J626">
        <f t="shared" si="77"/>
        <v>6.7180000041844323E-3</v>
      </c>
      <c r="O626">
        <f t="shared" ca="1" si="82"/>
        <v>-1.1675280900661938E-3</v>
      </c>
      <c r="P626" s="11">
        <f t="shared" si="80"/>
        <v>-9.2329394720669909E-4</v>
      </c>
      <c r="Q626" s="2">
        <f t="shared" si="81"/>
        <v>24038.836000000003</v>
      </c>
      <c r="R626">
        <f t="shared" si="83"/>
        <v>5.8389373251566685E-5</v>
      </c>
    </row>
    <row r="627" spans="1:18" x14ac:dyDescent="0.2">
      <c r="A627" s="27" t="s">
        <v>718</v>
      </c>
      <c r="B627" s="6" t="s">
        <v>363</v>
      </c>
      <c r="C627" s="32">
        <v>39057.336000000003</v>
      </c>
      <c r="D627" s="32" t="s">
        <v>391</v>
      </c>
      <c r="E627" s="17">
        <f t="shared" si="78"/>
        <v>-2585.993927851885</v>
      </c>
      <c r="F627">
        <f t="shared" si="79"/>
        <v>-2586</v>
      </c>
      <c r="G627">
        <f t="shared" si="76"/>
        <v>6.7180000041844323E-3</v>
      </c>
      <c r="J627">
        <f t="shared" si="77"/>
        <v>6.7180000041844323E-3</v>
      </c>
      <c r="O627">
        <f t="shared" ca="1" si="82"/>
        <v>-1.1675280900661938E-3</v>
      </c>
      <c r="P627" s="11">
        <f t="shared" si="80"/>
        <v>-9.2329394720669909E-4</v>
      </c>
      <c r="Q627" s="2">
        <f t="shared" si="81"/>
        <v>24038.836000000003</v>
      </c>
      <c r="R627">
        <f t="shared" si="83"/>
        <v>5.8389373251566685E-5</v>
      </c>
    </row>
    <row r="628" spans="1:18" x14ac:dyDescent="0.2">
      <c r="A628" s="27" t="s">
        <v>779</v>
      </c>
      <c r="B628" s="6" t="s">
        <v>363</v>
      </c>
      <c r="C628" s="32">
        <v>39360.474999999999</v>
      </c>
      <c r="D628" s="32" t="s">
        <v>391</v>
      </c>
      <c r="E628" s="17">
        <f t="shared" si="78"/>
        <v>-2311.997960886255</v>
      </c>
      <c r="F628">
        <f t="shared" si="79"/>
        <v>-2312</v>
      </c>
      <c r="G628">
        <f t="shared" si="76"/>
        <v>2.2559999997611158E-3</v>
      </c>
      <c r="J628">
        <f t="shared" si="77"/>
        <v>2.2559999997611158E-3</v>
      </c>
      <c r="O628">
        <f t="shared" ca="1" si="82"/>
        <v>-1.3122659657420707E-3</v>
      </c>
      <c r="P628" s="11">
        <f t="shared" si="80"/>
        <v>-7.7427437579710105E-4</v>
      </c>
      <c r="Q628" s="2">
        <f t="shared" si="81"/>
        <v>24341.974999999999</v>
      </c>
      <c r="R628">
        <f t="shared" si="83"/>
        <v>9.1825627911647413E-6</v>
      </c>
    </row>
    <row r="629" spans="1:18" x14ac:dyDescent="0.2">
      <c r="A629" s="27" t="s">
        <v>779</v>
      </c>
      <c r="B629" s="6" t="s">
        <v>363</v>
      </c>
      <c r="C629" s="32">
        <v>39703.453999999998</v>
      </c>
      <c r="D629" s="32" t="s">
        <v>391</v>
      </c>
      <c r="E629" s="17">
        <f t="shared" si="78"/>
        <v>-2001.9921128960389</v>
      </c>
      <c r="F629">
        <f t="shared" si="79"/>
        <v>-2002</v>
      </c>
      <c r="G629">
        <f t="shared" si="76"/>
        <v>8.7260000000242144E-3</v>
      </c>
      <c r="J629">
        <f t="shared" si="77"/>
        <v>8.7260000000242144E-3</v>
      </c>
      <c r="O629">
        <f t="shared" ca="1" si="82"/>
        <v>-1.4760204966162379E-3</v>
      </c>
      <c r="P629" s="11">
        <f t="shared" si="80"/>
        <v>-6.2027548983074931E-4</v>
      </c>
      <c r="Q629" s="2">
        <f t="shared" si="81"/>
        <v>24684.953999999998</v>
      </c>
      <c r="R629">
        <f t="shared" si="83"/>
        <v>8.7352865532263631E-5</v>
      </c>
    </row>
    <row r="630" spans="1:18" x14ac:dyDescent="0.2">
      <c r="A630" s="27" t="s">
        <v>783</v>
      </c>
      <c r="B630" s="6" t="s">
        <v>363</v>
      </c>
      <c r="C630" s="32">
        <v>40067.428999999996</v>
      </c>
      <c r="D630" s="32" t="s">
        <v>391</v>
      </c>
      <c r="E630" s="17">
        <f t="shared" si="78"/>
        <v>-1673.0087683698766</v>
      </c>
      <c r="F630">
        <f t="shared" si="79"/>
        <v>-1673</v>
      </c>
      <c r="G630">
        <f t="shared" si="76"/>
        <v>-9.7010000026784837E-3</v>
      </c>
      <c r="J630">
        <f t="shared" si="77"/>
        <v>-9.7010000026784837E-3</v>
      </c>
      <c r="O630">
        <f t="shared" ca="1" si="82"/>
        <v>-1.6498115955117252E-3</v>
      </c>
      <c r="P630" s="11">
        <f t="shared" si="80"/>
        <v>-4.7379195832254403E-4</v>
      </c>
      <c r="Q630" s="2">
        <f t="shared" si="81"/>
        <v>25048.928999999996</v>
      </c>
      <c r="R630">
        <f t="shared" si="83"/>
        <v>8.5141368293826971E-5</v>
      </c>
    </row>
    <row r="631" spans="1:18" x14ac:dyDescent="0.2">
      <c r="A631" s="27" t="s">
        <v>783</v>
      </c>
      <c r="B631" s="6" t="s">
        <v>363</v>
      </c>
      <c r="C631" s="32">
        <v>40067.440000000002</v>
      </c>
      <c r="D631" s="32" t="s">
        <v>391</v>
      </c>
      <c r="E631" s="17">
        <f t="shared" si="78"/>
        <v>-1672.9988258826406</v>
      </c>
      <c r="F631">
        <f t="shared" si="79"/>
        <v>-1673</v>
      </c>
      <c r="G631">
        <f t="shared" si="76"/>
        <v>1.29900000320049E-3</v>
      </c>
      <c r="J631">
        <f t="shared" si="77"/>
        <v>1.29900000320049E-3</v>
      </c>
      <c r="O631">
        <f t="shared" ca="1" si="82"/>
        <v>-1.6498115955117252E-3</v>
      </c>
      <c r="P631" s="11">
        <f t="shared" si="80"/>
        <v>-4.7379195832254403E-4</v>
      </c>
      <c r="Q631" s="2">
        <f t="shared" si="81"/>
        <v>25048.940000000002</v>
      </c>
      <c r="R631">
        <f t="shared" si="83"/>
        <v>3.1427913388406865E-6</v>
      </c>
    </row>
    <row r="632" spans="1:18" x14ac:dyDescent="0.2">
      <c r="A632" s="27" t="s">
        <v>818</v>
      </c>
      <c r="B632" s="6" t="s">
        <v>363</v>
      </c>
      <c r="C632" s="32">
        <v>40067.440999999999</v>
      </c>
      <c r="D632" s="32" t="s">
        <v>391</v>
      </c>
      <c r="E632" s="17">
        <f t="shared" si="78"/>
        <v>-1672.9979220201683</v>
      </c>
      <c r="F632">
        <f t="shared" si="79"/>
        <v>-1673</v>
      </c>
      <c r="G632">
        <f t="shared" si="76"/>
        <v>2.298999999766238E-3</v>
      </c>
      <c r="J632">
        <f t="shared" si="77"/>
        <v>2.298999999766238E-3</v>
      </c>
      <c r="O632">
        <f t="shared" ca="1" si="82"/>
        <v>-1.6498115955117252E-3</v>
      </c>
      <c r="P632" s="11">
        <f t="shared" si="80"/>
        <v>-4.7379195832254403E-4</v>
      </c>
      <c r="Q632" s="2">
        <f t="shared" si="81"/>
        <v>25048.940999999999</v>
      </c>
      <c r="R632">
        <f t="shared" si="83"/>
        <v>7.6883752428418226E-6</v>
      </c>
    </row>
    <row r="633" spans="1:18" x14ac:dyDescent="0.2">
      <c r="A633" s="27" t="s">
        <v>818</v>
      </c>
      <c r="B633" s="6" t="s">
        <v>363</v>
      </c>
      <c r="C633" s="32">
        <v>40129.396999999997</v>
      </c>
      <c r="D633" s="32" t="s">
        <v>391</v>
      </c>
      <c r="E633" s="17">
        <f t="shared" si="78"/>
        <v>-1616.9982184870616</v>
      </c>
      <c r="F633">
        <f t="shared" si="79"/>
        <v>-1617</v>
      </c>
      <c r="G633">
        <f t="shared" ref="G633:G696" si="84">+C633-(C$7+F633*C$8)</f>
        <v>1.9709999978658743E-3</v>
      </c>
      <c r="J633">
        <f t="shared" si="77"/>
        <v>1.9709999978658743E-3</v>
      </c>
      <c r="O633">
        <f t="shared" ca="1" si="82"/>
        <v>-1.6793930591535102E-3</v>
      </c>
      <c r="P633" s="11">
        <f t="shared" si="80"/>
        <v>-4.5059728893110111E-4</v>
      </c>
      <c r="Q633" s="2">
        <f t="shared" si="81"/>
        <v>25110.896999999997</v>
      </c>
      <c r="R633">
        <f t="shared" si="83"/>
        <v>5.8641334194224718E-6</v>
      </c>
    </row>
    <row r="634" spans="1:18" x14ac:dyDescent="0.2">
      <c r="A634" s="27" t="s">
        <v>839</v>
      </c>
      <c r="B634" s="6" t="s">
        <v>363</v>
      </c>
      <c r="C634" s="32">
        <v>40442.487000000001</v>
      </c>
      <c r="D634" s="32" t="s">
        <v>391</v>
      </c>
      <c r="E634" s="17">
        <f t="shared" si="78"/>
        <v>-1334.0079160275582</v>
      </c>
      <c r="F634">
        <f t="shared" si="79"/>
        <v>-1334</v>
      </c>
      <c r="G634">
        <f t="shared" si="84"/>
        <v>-8.7579999963054433E-3</v>
      </c>
      <c r="J634">
        <f t="shared" si="77"/>
        <v>-8.7579999963054433E-3</v>
      </c>
      <c r="O634">
        <f t="shared" ca="1" si="82"/>
        <v>-1.8288850986289597E-3</v>
      </c>
      <c r="P634" s="11">
        <f t="shared" si="80"/>
        <v>-3.4111817182465873E-4</v>
      </c>
      <c r="Q634" s="2">
        <f t="shared" si="81"/>
        <v>25423.987000000001</v>
      </c>
      <c r="R634">
        <f t="shared" si="83"/>
        <v>7.0843899647274984E-5</v>
      </c>
    </row>
    <row r="635" spans="1:18" x14ac:dyDescent="0.2">
      <c r="A635" s="27" t="s">
        <v>859</v>
      </c>
      <c r="B635" s="6" t="s">
        <v>363</v>
      </c>
      <c r="C635" s="32">
        <v>40483.434999999998</v>
      </c>
      <c r="D635" s="32" t="s">
        <v>391</v>
      </c>
      <c r="E635" s="17">
        <f t="shared" si="78"/>
        <v>-1296.9965553801062</v>
      </c>
      <c r="F635">
        <f t="shared" si="79"/>
        <v>-1297</v>
      </c>
      <c r="G635">
        <f t="shared" si="84"/>
        <v>3.8110000023152679E-3</v>
      </c>
      <c r="J635">
        <f t="shared" si="77"/>
        <v>3.8110000023152679E-3</v>
      </c>
      <c r="O635">
        <f t="shared" ca="1" si="82"/>
        <v>-1.8484299942494249E-3</v>
      </c>
      <c r="P635" s="11">
        <f t="shared" si="80"/>
        <v>-3.2775947979769946E-4</v>
      </c>
      <c r="Q635" s="2">
        <f t="shared" si="81"/>
        <v>25464.934999999998</v>
      </c>
      <c r="R635">
        <f t="shared" si="83"/>
        <v>1.7129330050779995E-5</v>
      </c>
    </row>
    <row r="636" spans="1:18" x14ac:dyDescent="0.2">
      <c r="A636" s="27" t="s">
        <v>901</v>
      </c>
      <c r="B636" s="6" t="s">
        <v>363</v>
      </c>
      <c r="C636" s="32">
        <v>40798.748</v>
      </c>
      <c r="D636" s="32" t="s">
        <v>391</v>
      </c>
      <c r="E636" s="17">
        <f t="shared" si="78"/>
        <v>-1011.9969666375309</v>
      </c>
      <c r="F636">
        <f t="shared" si="79"/>
        <v>-1012</v>
      </c>
      <c r="G636">
        <f t="shared" si="84"/>
        <v>3.3560000010766089E-3</v>
      </c>
      <c r="J636">
        <f t="shared" si="77"/>
        <v>3.3560000010766089E-3</v>
      </c>
      <c r="O636">
        <f t="shared" ca="1" si="82"/>
        <v>-1.9989785145692238E-3</v>
      </c>
      <c r="P636" s="11">
        <f t="shared" si="80"/>
        <v>-2.3226220197528215E-4</v>
      </c>
      <c r="Q636" s="2">
        <f t="shared" si="81"/>
        <v>25780.248</v>
      </c>
      <c r="R636">
        <f t="shared" si="83"/>
        <v>1.287562563785081E-5</v>
      </c>
    </row>
    <row r="637" spans="1:18" x14ac:dyDescent="0.2">
      <c r="A637" s="27" t="s">
        <v>839</v>
      </c>
      <c r="B637" s="6" t="s">
        <v>363</v>
      </c>
      <c r="C637" s="32">
        <v>40836.36</v>
      </c>
      <c r="D637" s="32" t="s">
        <v>391</v>
      </c>
      <c r="E637" s="17">
        <f t="shared" si="78"/>
        <v>-978.00089120839868</v>
      </c>
      <c r="F637">
        <f t="shared" si="79"/>
        <v>-978</v>
      </c>
      <c r="G637">
        <f t="shared" si="84"/>
        <v>-9.8599999910220504E-4</v>
      </c>
      <c r="J637">
        <f t="shared" si="77"/>
        <v>-9.8599999910220504E-4</v>
      </c>
      <c r="O637">
        <f t="shared" ca="1" si="82"/>
        <v>-2.0169386889231648E-3</v>
      </c>
      <c r="P637" s="11">
        <f t="shared" si="80"/>
        <v>-2.2174421565094278E-4</v>
      </c>
      <c r="Q637" s="2">
        <f t="shared" si="81"/>
        <v>25817.86</v>
      </c>
      <c r="R637">
        <f t="shared" si="83"/>
        <v>5.8408690253870265E-7</v>
      </c>
    </row>
    <row r="638" spans="1:18" x14ac:dyDescent="0.2">
      <c r="A638" s="27" t="s">
        <v>901</v>
      </c>
      <c r="B638" s="6" t="s">
        <v>363</v>
      </c>
      <c r="C638" s="32">
        <v>40850.75</v>
      </c>
      <c r="D638" s="32" t="s">
        <v>391</v>
      </c>
      <c r="E638" s="17">
        <f t="shared" si="78"/>
        <v>-964.99431018571499</v>
      </c>
      <c r="F638">
        <f t="shared" si="79"/>
        <v>-965</v>
      </c>
      <c r="G638">
        <f t="shared" si="84"/>
        <v>6.2949999992270023E-3</v>
      </c>
      <c r="J638">
        <f t="shared" si="77"/>
        <v>6.2949999992270023E-3</v>
      </c>
      <c r="O638">
        <f t="shared" ca="1" si="82"/>
        <v>-2.0238058144114363E-3</v>
      </c>
      <c r="P638" s="11">
        <f t="shared" si="80"/>
        <v>-2.1777190649794885E-4</v>
      </c>
      <c r="Q638" s="2">
        <f t="shared" si="81"/>
        <v>25832.25</v>
      </c>
      <c r="R638">
        <f t="shared" si="83"/>
        <v>4.2416197896000214E-5</v>
      </c>
    </row>
    <row r="639" spans="1:18" x14ac:dyDescent="0.2">
      <c r="A639" s="27" t="s">
        <v>901</v>
      </c>
      <c r="B639" s="6" t="s">
        <v>363</v>
      </c>
      <c r="C639" s="32">
        <v>40857.377999999997</v>
      </c>
      <c r="D639" s="32" t="s">
        <v>391</v>
      </c>
      <c r="E639" s="17">
        <f t="shared" si="78"/>
        <v>-959.00350969799354</v>
      </c>
      <c r="F639">
        <f t="shared" si="79"/>
        <v>-959</v>
      </c>
      <c r="G639">
        <f t="shared" si="84"/>
        <v>-3.8829999975860119E-3</v>
      </c>
      <c r="J639">
        <f t="shared" si="77"/>
        <v>-3.8829999975860119E-3</v>
      </c>
      <c r="O639">
        <f t="shared" ca="1" si="82"/>
        <v>-2.0269752569444847E-3</v>
      </c>
      <c r="P639" s="11">
        <f t="shared" si="80"/>
        <v>-2.1594772652763791E-4</v>
      </c>
      <c r="Q639" s="2">
        <f t="shared" si="81"/>
        <v>25838.877999999997</v>
      </c>
      <c r="R639">
        <f t="shared" si="83"/>
        <v>1.344727235867438E-5</v>
      </c>
    </row>
    <row r="640" spans="1:18" x14ac:dyDescent="0.2">
      <c r="A640" s="27" t="s">
        <v>901</v>
      </c>
      <c r="B640" s="6" t="s">
        <v>363</v>
      </c>
      <c r="C640" s="32">
        <v>40869.56</v>
      </c>
      <c r="D640" s="32" t="s">
        <v>391</v>
      </c>
      <c r="E640" s="17">
        <f t="shared" si="78"/>
        <v>-947.99265702124944</v>
      </c>
      <c r="F640">
        <f t="shared" si="79"/>
        <v>-948</v>
      </c>
      <c r="G640">
        <f t="shared" si="84"/>
        <v>8.1239999999525025E-3</v>
      </c>
      <c r="J640">
        <f t="shared" si="77"/>
        <v>8.1239999999525025E-3</v>
      </c>
      <c r="O640">
        <f t="shared" ca="1" si="82"/>
        <v>-2.0327859015884069E-3</v>
      </c>
      <c r="P640" s="11">
        <f t="shared" si="80"/>
        <v>-2.1261847712311598E-4</v>
      </c>
      <c r="Q640" s="2">
        <f t="shared" si="81"/>
        <v>25851.059999999998</v>
      </c>
      <c r="R640">
        <f t="shared" si="83"/>
        <v>6.9499207632318612E-5</v>
      </c>
    </row>
    <row r="641" spans="1:18" x14ac:dyDescent="0.2">
      <c r="A641" s="27" t="s">
        <v>901</v>
      </c>
      <c r="B641" s="6" t="s">
        <v>363</v>
      </c>
      <c r="C641" s="32">
        <v>40877.292000000001</v>
      </c>
      <c r="D641" s="32" t="s">
        <v>391</v>
      </c>
      <c r="E641" s="17">
        <f t="shared" si="78"/>
        <v>-941.00399236055159</v>
      </c>
      <c r="F641">
        <f t="shared" si="79"/>
        <v>-941</v>
      </c>
      <c r="G641">
        <f t="shared" si="84"/>
        <v>-4.4169999964651652E-3</v>
      </c>
      <c r="J641">
        <f t="shared" si="77"/>
        <v>-4.4169999964651652E-3</v>
      </c>
      <c r="O641">
        <f t="shared" ca="1" si="82"/>
        <v>-2.03648358454363E-3</v>
      </c>
      <c r="P641" s="11">
        <f t="shared" si="80"/>
        <v>-2.1051002508586439E-4</v>
      </c>
      <c r="Q641" s="2">
        <f t="shared" si="81"/>
        <v>25858.792000000001</v>
      </c>
      <c r="R641">
        <f t="shared" si="83"/>
        <v>1.7694557879314631E-5</v>
      </c>
    </row>
    <row r="642" spans="1:18" x14ac:dyDescent="0.2">
      <c r="A642" s="27" t="s">
        <v>939</v>
      </c>
      <c r="B642" s="6" t="s">
        <v>363</v>
      </c>
      <c r="C642" s="32">
        <v>41121.796999999999</v>
      </c>
      <c r="D642" s="32" t="s">
        <v>391</v>
      </c>
      <c r="E642" s="17">
        <f t="shared" si="78"/>
        <v>-720.00509778436151</v>
      </c>
      <c r="F642">
        <f t="shared" si="79"/>
        <v>-720</v>
      </c>
      <c r="G642">
        <f t="shared" si="84"/>
        <v>-5.6400000030407682E-3</v>
      </c>
      <c r="J642">
        <f t="shared" si="77"/>
        <v>-5.6400000030407682E-3</v>
      </c>
      <c r="O642">
        <f t="shared" ca="1" si="82"/>
        <v>-2.1532247178442459E-3</v>
      </c>
      <c r="P642" s="11">
        <f t="shared" si="80"/>
        <v>-1.4800670252882361E-4</v>
      </c>
      <c r="Q642" s="2">
        <f t="shared" si="81"/>
        <v>26103.296999999999</v>
      </c>
      <c r="R642">
        <f t="shared" si="83"/>
        <v>3.0161990412868087E-5</v>
      </c>
    </row>
    <row r="643" spans="1:18" x14ac:dyDescent="0.2">
      <c r="A643" s="27" t="s">
        <v>839</v>
      </c>
      <c r="B643" s="6" t="s">
        <v>363</v>
      </c>
      <c r="C643" s="32">
        <v>41149.470999999998</v>
      </c>
      <c r="D643" s="32" t="s">
        <v>391</v>
      </c>
      <c r="E643" s="17">
        <f t="shared" si="78"/>
        <v>-694.99160763691521</v>
      </c>
      <c r="F643">
        <f t="shared" si="79"/>
        <v>-695</v>
      </c>
      <c r="G643">
        <f t="shared" si="84"/>
        <v>9.285000000090804E-3</v>
      </c>
      <c r="J643">
        <f t="shared" si="77"/>
        <v>9.285000000090804E-3</v>
      </c>
      <c r="O643">
        <f t="shared" ca="1" si="82"/>
        <v>-2.166430728398614E-3</v>
      </c>
      <c r="P643" s="11">
        <f t="shared" si="80"/>
        <v>-1.4143215524524118E-4</v>
      </c>
      <c r="Q643" s="2">
        <f t="shared" si="81"/>
        <v>26130.970999999998</v>
      </c>
      <c r="R643">
        <f t="shared" si="83"/>
        <v>8.8857623179153347E-5</v>
      </c>
    </row>
    <row r="644" spans="1:18" x14ac:dyDescent="0.2">
      <c r="A644" s="27" t="s">
        <v>839</v>
      </c>
      <c r="B644" s="6" t="s">
        <v>363</v>
      </c>
      <c r="C644" s="32">
        <v>41159.425999999999</v>
      </c>
      <c r="D644" s="32" t="s">
        <v>391</v>
      </c>
      <c r="E644" s="17">
        <f t="shared" si="78"/>
        <v>-685.99365669314568</v>
      </c>
      <c r="F644">
        <f t="shared" si="79"/>
        <v>-686</v>
      </c>
      <c r="G644">
        <f t="shared" si="84"/>
        <v>7.0180000038817525E-3</v>
      </c>
      <c r="J644">
        <f t="shared" si="77"/>
        <v>7.0180000038817525E-3</v>
      </c>
      <c r="O644">
        <f t="shared" ca="1" si="82"/>
        <v>-2.1711848921981869E-3</v>
      </c>
      <c r="P644" s="11">
        <f t="shared" si="80"/>
        <v>-1.3908999547213935E-4</v>
      </c>
      <c r="Q644" s="2">
        <f t="shared" si="81"/>
        <v>26140.925999999999</v>
      </c>
      <c r="R644">
        <f t="shared" si="83"/>
        <v>5.1223937258851484E-5</v>
      </c>
    </row>
    <row r="645" spans="1:18" x14ac:dyDescent="0.2">
      <c r="A645" s="27" t="s">
        <v>839</v>
      </c>
      <c r="B645" s="6" t="s">
        <v>363</v>
      </c>
      <c r="C645" s="32">
        <v>41180.442000000003</v>
      </c>
      <c r="D645" s="32" t="s">
        <v>391</v>
      </c>
      <c r="E645" s="17">
        <f t="shared" si="78"/>
        <v>-666.99808290768533</v>
      </c>
      <c r="F645">
        <f t="shared" si="79"/>
        <v>-667</v>
      </c>
      <c r="G645">
        <f t="shared" si="84"/>
        <v>2.121000004990492E-3</v>
      </c>
      <c r="J645">
        <f t="shared" si="77"/>
        <v>2.121000004990492E-3</v>
      </c>
      <c r="O645">
        <f t="shared" ca="1" si="82"/>
        <v>-2.1812214602195067E-3</v>
      </c>
      <c r="P645" s="11">
        <f t="shared" si="80"/>
        <v>-1.3418833888075943E-4</v>
      </c>
      <c r="Q645" s="2">
        <f t="shared" si="81"/>
        <v>26161.942000000003</v>
      </c>
      <c r="R645">
        <f t="shared" si="83"/>
        <v>5.0858744663327571E-6</v>
      </c>
    </row>
    <row r="646" spans="1:18" x14ac:dyDescent="0.2">
      <c r="A646" s="27" t="s">
        <v>939</v>
      </c>
      <c r="B646" s="6" t="s">
        <v>363</v>
      </c>
      <c r="C646" s="32">
        <v>41193.714999999997</v>
      </c>
      <c r="D646" s="32" t="s">
        <v>391</v>
      </c>
      <c r="E646" s="17">
        <f t="shared" si="78"/>
        <v>-655.00111627015883</v>
      </c>
      <c r="F646">
        <f t="shared" si="79"/>
        <v>-655</v>
      </c>
      <c r="G646">
        <f t="shared" si="84"/>
        <v>-1.2350000033620745E-3</v>
      </c>
      <c r="J646">
        <f t="shared" si="77"/>
        <v>-1.2350000033620745E-3</v>
      </c>
      <c r="O646">
        <f t="shared" ca="1" si="82"/>
        <v>-2.1875603452856033E-3</v>
      </c>
      <c r="P646" s="11">
        <f t="shared" si="80"/>
        <v>-1.311225555633014E-4</v>
      </c>
      <c r="Q646" s="2">
        <f t="shared" si="81"/>
        <v>26175.214999999997</v>
      </c>
      <c r="R646">
        <f t="shared" si="83"/>
        <v>1.2185454197587331E-6</v>
      </c>
    </row>
    <row r="647" spans="1:18" x14ac:dyDescent="0.2">
      <c r="A647" s="27" t="s">
        <v>839</v>
      </c>
      <c r="B647" s="6" t="s">
        <v>363</v>
      </c>
      <c r="C647" s="32">
        <v>41211.410000000003</v>
      </c>
      <c r="D647" s="32" t="s">
        <v>391</v>
      </c>
      <c r="E647" s="17">
        <f t="shared" si="78"/>
        <v>-639.00726976588578</v>
      </c>
      <c r="F647">
        <f t="shared" si="79"/>
        <v>-639</v>
      </c>
      <c r="G647">
        <f t="shared" si="84"/>
        <v>-8.0429999943589792E-3</v>
      </c>
      <c r="J647">
        <f t="shared" si="77"/>
        <v>-8.0429999943589792E-3</v>
      </c>
      <c r="O647">
        <f t="shared" ca="1" si="82"/>
        <v>-2.196012192040399E-3</v>
      </c>
      <c r="P647" s="11">
        <f t="shared" si="80"/>
        <v>-1.270709732561892E-4</v>
      </c>
      <c r="Q647" s="2">
        <f t="shared" si="81"/>
        <v>26192.910000000003</v>
      </c>
      <c r="R647">
        <f t="shared" si="83"/>
        <v>6.2661932267137378E-5</v>
      </c>
    </row>
    <row r="648" spans="1:18" x14ac:dyDescent="0.2">
      <c r="A648" s="27" t="s">
        <v>839</v>
      </c>
      <c r="B648" s="6" t="s">
        <v>363</v>
      </c>
      <c r="C648" s="32">
        <v>41231.334999999999</v>
      </c>
      <c r="D648" s="32" t="s">
        <v>391</v>
      </c>
      <c r="E648" s="17">
        <f t="shared" si="78"/>
        <v>-620.99780994122102</v>
      </c>
      <c r="F648">
        <f t="shared" si="79"/>
        <v>-621</v>
      </c>
      <c r="G648">
        <f t="shared" si="84"/>
        <v>2.4229999980889261E-3</v>
      </c>
      <c r="J648">
        <f t="shared" si="77"/>
        <v>2.4229999980889261E-3</v>
      </c>
      <c r="O648">
        <f t="shared" ca="1" si="82"/>
        <v>-2.2055205196395444E-3</v>
      </c>
      <c r="P648" s="11">
        <f t="shared" si="80"/>
        <v>-1.2256229765866366E-4</v>
      </c>
      <c r="Q648" s="2">
        <f t="shared" si="81"/>
        <v>26212.834999999999</v>
      </c>
      <c r="R648">
        <f t="shared" si="83"/>
        <v>6.479887401531741E-6</v>
      </c>
    </row>
    <row r="649" spans="1:18" x14ac:dyDescent="0.2">
      <c r="A649" s="27" t="s">
        <v>939</v>
      </c>
      <c r="B649" s="6" t="s">
        <v>363</v>
      </c>
      <c r="C649" s="32">
        <v>41234.658000000003</v>
      </c>
      <c r="D649" s="32" t="s">
        <v>391</v>
      </c>
      <c r="E649" s="17">
        <f t="shared" si="78"/>
        <v>-617.99427493507562</v>
      </c>
      <c r="F649">
        <f t="shared" si="79"/>
        <v>-618</v>
      </c>
      <c r="G649">
        <f t="shared" si="84"/>
        <v>6.3340000051539391E-3</v>
      </c>
      <c r="J649">
        <f t="shared" si="77"/>
        <v>6.3340000051539391E-3</v>
      </c>
      <c r="O649">
        <f t="shared" ca="1" si="82"/>
        <v>-2.2071052409060685E-3</v>
      </c>
      <c r="P649" s="11">
        <f t="shared" si="80"/>
        <v>-1.2181593233582847E-4</v>
      </c>
      <c r="Q649" s="2">
        <f t="shared" si="81"/>
        <v>26216.158000000003</v>
      </c>
      <c r="R649">
        <f t="shared" si="83"/>
        <v>4.1677559418746882E-5</v>
      </c>
    </row>
    <row r="650" spans="1:18" x14ac:dyDescent="0.2">
      <c r="A650" s="27" t="s">
        <v>939</v>
      </c>
      <c r="B650" s="6" t="s">
        <v>363</v>
      </c>
      <c r="C650" s="32">
        <v>41505.71</v>
      </c>
      <c r="D650" s="32" t="s">
        <v>391</v>
      </c>
      <c r="E650" s="17">
        <f t="shared" si="78"/>
        <v>-373.00054322134696</v>
      </c>
      <c r="F650">
        <f t="shared" si="79"/>
        <v>-373</v>
      </c>
      <c r="G650">
        <f t="shared" si="84"/>
        <v>-6.0099999973317608E-4</v>
      </c>
      <c r="J650">
        <f t="shared" si="77"/>
        <v>-6.0099999973317608E-4</v>
      </c>
      <c r="O650">
        <f t="shared" ca="1" si="82"/>
        <v>-2.3365241443388781E-3</v>
      </c>
      <c r="P650" s="11">
        <f t="shared" si="80"/>
        <v>-6.5762730475859432E-5</v>
      </c>
      <c r="Q650" s="2">
        <f t="shared" si="81"/>
        <v>26487.21</v>
      </c>
      <c r="R650">
        <f t="shared" si="83"/>
        <v>2.8647893440202932E-7</v>
      </c>
    </row>
    <row r="651" spans="1:18" x14ac:dyDescent="0.2">
      <c r="A651" s="27" t="s">
        <v>939</v>
      </c>
      <c r="B651" s="6" t="s">
        <v>363</v>
      </c>
      <c r="C651" s="32">
        <v>41595.328000000001</v>
      </c>
      <c r="D651" s="32" t="s">
        <v>391</v>
      </c>
      <c r="E651" s="17">
        <f t="shared" si="78"/>
        <v>-291.99819589049605</v>
      </c>
      <c r="F651">
        <f t="shared" si="79"/>
        <v>-292</v>
      </c>
      <c r="G651">
        <f t="shared" si="84"/>
        <v>1.9960000063292682E-3</v>
      </c>
      <c r="J651">
        <f t="shared" si="77"/>
        <v>1.9960000063292682E-3</v>
      </c>
      <c r="O651">
        <f t="shared" ca="1" si="82"/>
        <v>-2.3793116185350316E-3</v>
      </c>
      <c r="P651" s="11">
        <f t="shared" si="80"/>
        <v>-4.9360357002578705E-5</v>
      </c>
      <c r="Q651" s="2">
        <f t="shared" si="81"/>
        <v>26576.828000000001</v>
      </c>
      <c r="R651">
        <f t="shared" si="83"/>
        <v>4.1834990158889841E-6</v>
      </c>
    </row>
    <row r="652" spans="1:18" x14ac:dyDescent="0.2">
      <c r="A652" s="27" t="s">
        <v>939</v>
      </c>
      <c r="B652" s="6" t="s">
        <v>363</v>
      </c>
      <c r="C652" s="32">
        <v>41598.65</v>
      </c>
      <c r="D652" s="32" t="s">
        <v>391</v>
      </c>
      <c r="E652" s="17">
        <f t="shared" si="78"/>
        <v>-288.9955647468297</v>
      </c>
      <c r="F652">
        <f t="shared" si="79"/>
        <v>-289</v>
      </c>
      <c r="G652">
        <f t="shared" si="84"/>
        <v>4.907000002276618E-3</v>
      </c>
      <c r="J652">
        <f t="shared" ref="J652:J715" si="85">G652</f>
        <v>4.907000002276618E-3</v>
      </c>
      <c r="O652">
        <f t="shared" ca="1" si="82"/>
        <v>-2.3808963398015558E-3</v>
      </c>
      <c r="P652" s="11">
        <f t="shared" si="80"/>
        <v>-4.8773184129096419E-5</v>
      </c>
      <c r="Q652" s="2">
        <f t="shared" si="81"/>
        <v>26580.15</v>
      </c>
      <c r="R652">
        <f t="shared" si="83"/>
        <v>2.4559687875097852E-5</v>
      </c>
    </row>
    <row r="653" spans="1:18" x14ac:dyDescent="0.2">
      <c r="A653" s="27" t="s">
        <v>939</v>
      </c>
      <c r="B653" s="6" t="s">
        <v>363</v>
      </c>
      <c r="C653" s="32">
        <v>41605.283000000003</v>
      </c>
      <c r="D653" s="32" t="s">
        <v>391</v>
      </c>
      <c r="E653" s="17">
        <f t="shared" si="78"/>
        <v>-283.00024494672647</v>
      </c>
      <c r="F653">
        <f t="shared" si="79"/>
        <v>-283</v>
      </c>
      <c r="G653">
        <f t="shared" si="84"/>
        <v>-2.7099999715574086E-4</v>
      </c>
      <c r="J653">
        <f t="shared" si="85"/>
        <v>-2.7099999715574086E-4</v>
      </c>
      <c r="O653">
        <f t="shared" ca="1" si="82"/>
        <v>-2.3840657823346041E-3</v>
      </c>
      <c r="P653" s="11">
        <f t="shared" si="80"/>
        <v>-4.7603193190776749E-5</v>
      </c>
      <c r="Q653" s="2">
        <f t="shared" si="81"/>
        <v>26586.783000000003</v>
      </c>
      <c r="R653">
        <f t="shared" si="83"/>
        <v>4.99061320217606E-8</v>
      </c>
    </row>
    <row r="654" spans="1:18" x14ac:dyDescent="0.2">
      <c r="A654" s="27" t="s">
        <v>1053</v>
      </c>
      <c r="B654" s="6" t="s">
        <v>363</v>
      </c>
      <c r="C654" s="32">
        <v>41606.392</v>
      </c>
      <c r="D654" s="32" t="s">
        <v>391</v>
      </c>
      <c r="E654" s="17">
        <f t="shared" si="78"/>
        <v>-281.99786146138143</v>
      </c>
      <c r="F654">
        <f t="shared" si="79"/>
        <v>-282</v>
      </c>
      <c r="G654">
        <f t="shared" si="84"/>
        <v>2.3660000006202608E-3</v>
      </c>
      <c r="J654">
        <f t="shared" si="85"/>
        <v>2.3660000006202608E-3</v>
      </c>
      <c r="O654">
        <f t="shared" ca="1" si="82"/>
        <v>-2.384594022756779E-3</v>
      </c>
      <c r="P654" s="11">
        <f t="shared" si="80"/>
        <v>-4.7408759213288555E-5</v>
      </c>
      <c r="Q654" s="2">
        <f t="shared" si="81"/>
        <v>26587.892</v>
      </c>
      <c r="R654">
        <f t="shared" si="83"/>
        <v>5.8245418420413113E-6</v>
      </c>
    </row>
    <row r="655" spans="1:18" x14ac:dyDescent="0.2">
      <c r="A655" s="27" t="s">
        <v>939</v>
      </c>
      <c r="B655" s="6" t="s">
        <v>363</v>
      </c>
      <c r="C655" s="32">
        <v>41650.648000000001</v>
      </c>
      <c r="D655" s="32" t="s">
        <v>391</v>
      </c>
      <c r="E655" s="17">
        <f t="shared" si="78"/>
        <v>-241.9965237449166</v>
      </c>
      <c r="F655">
        <f t="shared" si="79"/>
        <v>-242</v>
      </c>
      <c r="G655">
        <f t="shared" si="84"/>
        <v>3.8459999996121041E-3</v>
      </c>
      <c r="J655">
        <f t="shared" si="85"/>
        <v>3.8459999996121041E-3</v>
      </c>
      <c r="O655">
        <f t="shared" ca="1" si="82"/>
        <v>-2.4057236396437683E-3</v>
      </c>
      <c r="P655" s="11">
        <f t="shared" si="80"/>
        <v>-3.9763657265198788E-5</v>
      </c>
      <c r="Q655" s="2">
        <f t="shared" si="81"/>
        <v>26632.148000000001</v>
      </c>
      <c r="R655">
        <f t="shared" si="83"/>
        <v>1.5099159197108471E-5</v>
      </c>
    </row>
    <row r="656" spans="1:18" x14ac:dyDescent="0.2">
      <c r="A656" s="27" t="s">
        <v>1079</v>
      </c>
      <c r="B656" s="6" t="s">
        <v>363</v>
      </c>
      <c r="C656" s="32">
        <v>41870.805</v>
      </c>
      <c r="D656" s="32" t="s">
        <v>391</v>
      </c>
      <c r="E656" s="17">
        <f t="shared" si="78"/>
        <v>-43.004872722603615</v>
      </c>
      <c r="F656">
        <f t="shared" si="79"/>
        <v>-43</v>
      </c>
      <c r="G656">
        <f t="shared" si="84"/>
        <v>-5.3909999987808987E-3</v>
      </c>
      <c r="J656">
        <f t="shared" si="85"/>
        <v>-5.3909999987808987E-3</v>
      </c>
      <c r="O656">
        <f t="shared" ca="1" si="82"/>
        <v>-2.5108434836565402E-3</v>
      </c>
      <c r="P656" s="11">
        <f t="shared" si="80"/>
        <v>-5.564813109760947E-6</v>
      </c>
      <c r="Q656" s="2">
        <f t="shared" si="81"/>
        <v>26852.305</v>
      </c>
      <c r="R656">
        <f t="shared" si="83"/>
        <v>2.9002912139064727E-5</v>
      </c>
    </row>
    <row r="657" spans="1:18" x14ac:dyDescent="0.2">
      <c r="A657" s="27" t="s">
        <v>1079</v>
      </c>
      <c r="B657" s="6" t="s">
        <v>363</v>
      </c>
      <c r="C657" s="32">
        <v>41890.722999999998</v>
      </c>
      <c r="D657" s="32" t="s">
        <v>391</v>
      </c>
      <c r="E657" s="17">
        <f t="shared" si="78"/>
        <v>-25.001739935265423</v>
      </c>
      <c r="F657">
        <f t="shared" si="79"/>
        <v>-25</v>
      </c>
      <c r="G657">
        <f t="shared" si="84"/>
        <v>-1.9249999968451448E-3</v>
      </c>
      <c r="J657">
        <f t="shared" si="85"/>
        <v>-1.9249999968451448E-3</v>
      </c>
      <c r="O657">
        <f t="shared" ca="1" si="82"/>
        <v>-2.5203518112556856E-3</v>
      </c>
      <c r="P657" s="11">
        <f t="shared" si="80"/>
        <v>-2.7864481471472164E-6</v>
      </c>
      <c r="Q657" s="2">
        <f t="shared" si="81"/>
        <v>26872.222999999998</v>
      </c>
      <c r="R657">
        <f t="shared" si="83"/>
        <v>3.6949049267981488E-6</v>
      </c>
    </row>
    <row r="658" spans="1:18" x14ac:dyDescent="0.2">
      <c r="A658" s="27" t="s">
        <v>1079</v>
      </c>
      <c r="B658" s="6" t="s">
        <v>363</v>
      </c>
      <c r="C658" s="32">
        <v>41941.616000000002</v>
      </c>
      <c r="D658" s="32" t="s">
        <v>391</v>
      </c>
      <c r="E658" s="17">
        <f t="shared" si="78"/>
        <v>20.998533031205497</v>
      </c>
      <c r="F658">
        <f t="shared" si="79"/>
        <v>21</v>
      </c>
      <c r="G658">
        <f t="shared" si="84"/>
        <v>-1.6229999964707531E-3</v>
      </c>
      <c r="J658">
        <f t="shared" si="85"/>
        <v>-1.6229999964707531E-3</v>
      </c>
      <c r="O658">
        <f t="shared" ca="1" si="82"/>
        <v>-2.5446508706757232E-3</v>
      </c>
      <c r="P658" s="11">
        <f t="shared" si="80"/>
        <v>4.0764001526689487E-6</v>
      </c>
      <c r="Q658" s="2">
        <f t="shared" si="81"/>
        <v>26923.116000000002</v>
      </c>
      <c r="R658">
        <f t="shared" si="83"/>
        <v>2.6473776004490595E-6</v>
      </c>
    </row>
    <row r="659" spans="1:18" x14ac:dyDescent="0.2">
      <c r="A659" s="27" t="s">
        <v>1079</v>
      </c>
      <c r="B659" s="6" t="s">
        <v>363</v>
      </c>
      <c r="C659" s="32">
        <v>41961.53</v>
      </c>
      <c r="D659" s="32" t="s">
        <v>391</v>
      </c>
      <c r="E659" s="17">
        <f t="shared" si="78"/>
        <v>38.998050368640889</v>
      </c>
      <c r="F659">
        <f t="shared" si="79"/>
        <v>39</v>
      </c>
      <c r="G659">
        <f t="shared" si="84"/>
        <v>-2.157000002625864E-3</v>
      </c>
      <c r="J659">
        <f t="shared" si="85"/>
        <v>-2.157000002625864E-3</v>
      </c>
      <c r="O659">
        <f t="shared" ca="1" si="82"/>
        <v>-2.5541591982748682E-3</v>
      </c>
      <c r="P659" s="11">
        <f t="shared" si="80"/>
        <v>6.6689599464330881E-6</v>
      </c>
      <c r="Q659" s="2">
        <f t="shared" si="81"/>
        <v>26943.03</v>
      </c>
      <c r="R659">
        <f t="shared" si="83"/>
        <v>4.6814633795986806E-6</v>
      </c>
    </row>
    <row r="660" spans="1:18" x14ac:dyDescent="0.2">
      <c r="A660" s="27" t="s">
        <v>1079</v>
      </c>
      <c r="B660" s="6" t="s">
        <v>363</v>
      </c>
      <c r="C660" s="32">
        <v>41972.597000000002</v>
      </c>
      <c r="D660" s="32" t="s">
        <v>391</v>
      </c>
      <c r="E660" s="17">
        <f t="shared" si="78"/>
        <v>49.001096385185853</v>
      </c>
      <c r="F660">
        <f t="shared" si="79"/>
        <v>49</v>
      </c>
      <c r="G660">
        <f t="shared" si="84"/>
        <v>1.2130000031902455E-3</v>
      </c>
      <c r="J660">
        <f t="shared" si="85"/>
        <v>1.2130000031902455E-3</v>
      </c>
      <c r="O660">
        <f t="shared" ca="1" si="82"/>
        <v>-2.5594416024966155E-3</v>
      </c>
      <c r="P660" s="11">
        <f t="shared" si="80"/>
        <v>8.0866904536988064E-6</v>
      </c>
      <c r="Q660" s="2">
        <f t="shared" si="81"/>
        <v>26954.097000000002</v>
      </c>
      <c r="R660">
        <f t="shared" si="83"/>
        <v>1.4518160912097591E-6</v>
      </c>
    </row>
    <row r="661" spans="1:18" x14ac:dyDescent="0.2">
      <c r="A661" s="27" t="s">
        <v>1079</v>
      </c>
      <c r="B661" s="6" t="s">
        <v>363</v>
      </c>
      <c r="C661" s="32">
        <v>41982.552000000003</v>
      </c>
      <c r="D661" s="32" t="s">
        <v>391</v>
      </c>
      <c r="E661" s="17">
        <f t="shared" ref="E661:E724" si="86">+(C661-C$7)/C$8</f>
        <v>57.999047328955434</v>
      </c>
      <c r="F661">
        <f t="shared" ref="F661:F724" si="87">ROUND(2*E661,0)/2</f>
        <v>58</v>
      </c>
      <c r="G661">
        <f t="shared" si="84"/>
        <v>-1.053999993018806E-3</v>
      </c>
      <c r="J661">
        <f t="shared" si="85"/>
        <v>-1.053999993018806E-3</v>
      </c>
      <c r="O661">
        <f t="shared" ca="1" si="82"/>
        <v>-2.5641957662961884E-3</v>
      </c>
      <c r="P661" s="11">
        <f t="shared" ref="P661:P724" si="88">D$11+D$12*F661+D$13*F661^2</f>
        <v>9.3488576828623956E-6</v>
      </c>
      <c r="Q661" s="2">
        <f t="shared" ref="Q661:Q724" si="89">+C661-15018.5</f>
        <v>26964.052000000003</v>
      </c>
      <c r="R661">
        <f t="shared" si="83"/>
        <v>1.1307107782885591E-6</v>
      </c>
    </row>
    <row r="662" spans="1:18" x14ac:dyDescent="0.2">
      <c r="A662" s="27" t="s">
        <v>1343</v>
      </c>
      <c r="B662" s="6" t="s">
        <v>363</v>
      </c>
      <c r="C662" s="32">
        <v>44821.472000000002</v>
      </c>
      <c r="D662" s="32" t="s">
        <v>391</v>
      </c>
      <c r="E662" s="17">
        <f t="shared" si="86"/>
        <v>2623.9923063226115</v>
      </c>
      <c r="F662">
        <f t="shared" si="87"/>
        <v>2624</v>
      </c>
      <c r="G662">
        <f t="shared" si="84"/>
        <v>-8.5119999930611812E-3</v>
      </c>
      <c r="J662">
        <f t="shared" si="85"/>
        <v>-8.5119999930611812E-3</v>
      </c>
      <c r="O662">
        <f t="shared" ca="1" si="82"/>
        <v>-3.9196606895965536E-3</v>
      </c>
      <c r="P662" s="11">
        <f t="shared" si="88"/>
        <v>-1.6364843343978533E-4</v>
      </c>
      <c r="Q662" s="2">
        <f t="shared" si="89"/>
        <v>29802.972000000002</v>
      </c>
      <c r="R662">
        <f t="shared" si="83"/>
        <v>6.9694973763033004E-5</v>
      </c>
    </row>
    <row r="663" spans="1:18" x14ac:dyDescent="0.2">
      <c r="A663" s="27" t="s">
        <v>1343</v>
      </c>
      <c r="B663" s="6" t="s">
        <v>363</v>
      </c>
      <c r="C663" s="32">
        <v>44821.474000000002</v>
      </c>
      <c r="D663" s="32" t="s">
        <v>391</v>
      </c>
      <c r="E663" s="17">
        <f t="shared" si="86"/>
        <v>2623.994114047563</v>
      </c>
      <c r="F663">
        <f t="shared" si="87"/>
        <v>2624</v>
      </c>
      <c r="G663">
        <f t="shared" si="84"/>
        <v>-6.5119999926537275E-3</v>
      </c>
      <c r="J663">
        <f t="shared" si="85"/>
        <v>-6.5119999926537275E-3</v>
      </c>
      <c r="O663">
        <f t="shared" ca="1" si="82"/>
        <v>-3.9196606895965536E-3</v>
      </c>
      <c r="P663" s="11">
        <f t="shared" si="88"/>
        <v>-1.6364843343978533E-4</v>
      </c>
      <c r="Q663" s="2">
        <f t="shared" si="89"/>
        <v>29802.974000000002</v>
      </c>
      <c r="R663">
        <f t="shared" si="83"/>
        <v>4.0301567519374091E-5</v>
      </c>
    </row>
    <row r="664" spans="1:18" x14ac:dyDescent="0.2">
      <c r="A664" s="27" t="s">
        <v>1343</v>
      </c>
      <c r="B664" s="6" t="s">
        <v>363</v>
      </c>
      <c r="C664" s="32">
        <v>44821.476000000002</v>
      </c>
      <c r="D664" s="32" t="s">
        <v>391</v>
      </c>
      <c r="E664" s="17">
        <f t="shared" si="86"/>
        <v>2623.9959217725141</v>
      </c>
      <c r="F664">
        <f t="shared" si="87"/>
        <v>2624</v>
      </c>
      <c r="G664">
        <f t="shared" si="84"/>
        <v>-4.5119999922462739E-3</v>
      </c>
      <c r="J664">
        <f t="shared" si="85"/>
        <v>-4.5119999922462739E-3</v>
      </c>
      <c r="O664">
        <f t="shared" ca="1" si="82"/>
        <v>-3.9196606895965536E-3</v>
      </c>
      <c r="P664" s="11">
        <f t="shared" si="88"/>
        <v>-1.6364843343978533E-4</v>
      </c>
      <c r="Q664" s="2">
        <f t="shared" si="89"/>
        <v>29802.976000000002</v>
      </c>
      <c r="R664">
        <f t="shared" si="83"/>
        <v>1.8908161278974817E-5</v>
      </c>
    </row>
    <row r="665" spans="1:18" x14ac:dyDescent="0.2">
      <c r="A665" s="27" t="s">
        <v>1343</v>
      </c>
      <c r="B665" s="6" t="s">
        <v>363</v>
      </c>
      <c r="C665" s="32">
        <v>44821.476000000002</v>
      </c>
      <c r="D665" s="32" t="s">
        <v>391</v>
      </c>
      <c r="E665" s="17">
        <f t="shared" si="86"/>
        <v>2623.9959217725141</v>
      </c>
      <c r="F665">
        <f t="shared" si="87"/>
        <v>2624</v>
      </c>
      <c r="G665">
        <f t="shared" si="84"/>
        <v>-4.5119999922462739E-3</v>
      </c>
      <c r="J665">
        <f t="shared" si="85"/>
        <v>-4.5119999922462739E-3</v>
      </c>
      <c r="O665">
        <f t="shared" ca="1" si="82"/>
        <v>-3.9196606895965536E-3</v>
      </c>
      <c r="P665" s="11">
        <f t="shared" si="88"/>
        <v>-1.6364843343978533E-4</v>
      </c>
      <c r="Q665" s="2">
        <f t="shared" si="89"/>
        <v>29802.976000000002</v>
      </c>
      <c r="R665">
        <f t="shared" si="83"/>
        <v>1.8908161278974817E-5</v>
      </c>
    </row>
    <row r="666" spans="1:18" x14ac:dyDescent="0.2">
      <c r="A666" s="27" t="s">
        <v>1343</v>
      </c>
      <c r="B666" s="6" t="s">
        <v>363</v>
      </c>
      <c r="C666" s="32">
        <v>44821.48</v>
      </c>
      <c r="D666" s="32" t="s">
        <v>391</v>
      </c>
      <c r="E666" s="17">
        <f t="shared" si="86"/>
        <v>2623.9995372224171</v>
      </c>
      <c r="F666">
        <f t="shared" si="87"/>
        <v>2624</v>
      </c>
      <c r="G666">
        <f t="shared" si="84"/>
        <v>-5.1199999143136665E-4</v>
      </c>
      <c r="J666">
        <f t="shared" si="85"/>
        <v>-5.1199999143136665E-4</v>
      </c>
      <c r="O666">
        <f t="shared" ca="1" si="82"/>
        <v>-3.9196606895965536E-3</v>
      </c>
      <c r="P666" s="11">
        <f t="shared" si="88"/>
        <v>-1.6364843343978533E-4</v>
      </c>
      <c r="Q666" s="2">
        <f t="shared" si="89"/>
        <v>29802.980000000003</v>
      </c>
      <c r="R666">
        <f t="shared" si="83"/>
        <v>1.2134880795516205E-7</v>
      </c>
    </row>
    <row r="667" spans="1:18" x14ac:dyDescent="0.2">
      <c r="A667" s="27" t="s">
        <v>1343</v>
      </c>
      <c r="B667" s="6" t="s">
        <v>363</v>
      </c>
      <c r="C667" s="32">
        <v>44821.481</v>
      </c>
      <c r="D667" s="32" t="s">
        <v>391</v>
      </c>
      <c r="E667" s="17">
        <f t="shared" si="86"/>
        <v>2624.0004410848896</v>
      </c>
      <c r="F667">
        <f t="shared" si="87"/>
        <v>2624</v>
      </c>
      <c r="G667">
        <f t="shared" si="84"/>
        <v>4.8800000513438135E-4</v>
      </c>
      <c r="J667">
        <f t="shared" si="85"/>
        <v>4.8800000513438135E-4</v>
      </c>
      <c r="O667">
        <f t="shared" ca="1" si="82"/>
        <v>-3.9196606895965536E-3</v>
      </c>
      <c r="P667" s="11">
        <f t="shared" si="88"/>
        <v>-1.6364843343978533E-4</v>
      </c>
      <c r="Q667" s="2">
        <f t="shared" si="89"/>
        <v>29802.981</v>
      </c>
      <c r="R667">
        <f t="shared" si="83"/>
        <v>4.246456874961495E-7</v>
      </c>
    </row>
    <row r="668" spans="1:18" x14ac:dyDescent="0.2">
      <c r="A668" s="27" t="s">
        <v>1343</v>
      </c>
      <c r="B668" s="6" t="s">
        <v>363</v>
      </c>
      <c r="C668" s="32">
        <v>44821.481</v>
      </c>
      <c r="D668" s="32" t="s">
        <v>391</v>
      </c>
      <c r="E668" s="17">
        <f t="shared" si="86"/>
        <v>2624.0004410848896</v>
      </c>
      <c r="F668">
        <f t="shared" si="87"/>
        <v>2624</v>
      </c>
      <c r="G668">
        <f t="shared" si="84"/>
        <v>4.8800000513438135E-4</v>
      </c>
      <c r="J668">
        <f t="shared" si="85"/>
        <v>4.8800000513438135E-4</v>
      </c>
      <c r="O668">
        <f t="shared" ca="1" si="82"/>
        <v>-3.9196606895965536E-3</v>
      </c>
      <c r="P668" s="11">
        <f t="shared" si="88"/>
        <v>-1.6364843343978533E-4</v>
      </c>
      <c r="Q668" s="2">
        <f t="shared" si="89"/>
        <v>29802.981</v>
      </c>
      <c r="R668">
        <f t="shared" si="83"/>
        <v>4.246456874961495E-7</v>
      </c>
    </row>
    <row r="669" spans="1:18" x14ac:dyDescent="0.2">
      <c r="A669" s="27" t="s">
        <v>1343</v>
      </c>
      <c r="B669" s="6" t="s">
        <v>363</v>
      </c>
      <c r="C669" s="32">
        <v>44821.481</v>
      </c>
      <c r="D669" s="32" t="s">
        <v>391</v>
      </c>
      <c r="E669" s="17">
        <f t="shared" si="86"/>
        <v>2624.0004410848896</v>
      </c>
      <c r="F669">
        <f t="shared" si="87"/>
        <v>2624</v>
      </c>
      <c r="G669">
        <f t="shared" si="84"/>
        <v>4.8800000513438135E-4</v>
      </c>
      <c r="J669">
        <f t="shared" si="85"/>
        <v>4.8800000513438135E-4</v>
      </c>
      <c r="O669">
        <f t="shared" ca="1" si="82"/>
        <v>-3.9196606895965536E-3</v>
      </c>
      <c r="P669" s="11">
        <f t="shared" si="88"/>
        <v>-1.6364843343978533E-4</v>
      </c>
      <c r="Q669" s="2">
        <f t="shared" si="89"/>
        <v>29802.981</v>
      </c>
      <c r="R669">
        <f t="shared" si="83"/>
        <v>4.246456874961495E-7</v>
      </c>
    </row>
    <row r="670" spans="1:18" x14ac:dyDescent="0.2">
      <c r="A670" s="27" t="s">
        <v>1343</v>
      </c>
      <c r="B670" s="6" t="s">
        <v>363</v>
      </c>
      <c r="C670" s="32">
        <v>44821.482000000004</v>
      </c>
      <c r="D670" s="32" t="s">
        <v>391</v>
      </c>
      <c r="E670" s="17">
        <f t="shared" si="86"/>
        <v>2624.0013449473686</v>
      </c>
      <c r="F670">
        <f t="shared" si="87"/>
        <v>2624</v>
      </c>
      <c r="G670">
        <f t="shared" si="84"/>
        <v>1.488000008976087E-3</v>
      </c>
      <c r="J670">
        <f t="shared" si="85"/>
        <v>1.488000008976087E-3</v>
      </c>
      <c r="O670">
        <f t="shared" ca="1" si="82"/>
        <v>-3.9196606895965536E-3</v>
      </c>
      <c r="P670" s="11">
        <f t="shared" si="88"/>
        <v>-1.6364843343978533E-4</v>
      </c>
      <c r="Q670" s="2">
        <f t="shared" si="89"/>
        <v>29802.982000000004</v>
      </c>
      <c r="R670">
        <f t="shared" si="83"/>
        <v>2.727942577334777E-6</v>
      </c>
    </row>
    <row r="671" spans="1:18" x14ac:dyDescent="0.2">
      <c r="A671" s="27" t="s">
        <v>1343</v>
      </c>
      <c r="B671" s="6" t="s">
        <v>363</v>
      </c>
      <c r="C671" s="32">
        <v>44821.483</v>
      </c>
      <c r="D671" s="32" t="s">
        <v>391</v>
      </c>
      <c r="E671" s="17">
        <f t="shared" si="86"/>
        <v>2624.0022488098407</v>
      </c>
      <c r="F671">
        <f t="shared" si="87"/>
        <v>2624</v>
      </c>
      <c r="G671">
        <f t="shared" si="84"/>
        <v>2.488000005541835E-3</v>
      </c>
      <c r="J671">
        <f t="shared" si="85"/>
        <v>2.488000005541835E-3</v>
      </c>
      <c r="O671">
        <f t="shared" ca="1" si="82"/>
        <v>-3.9196606895965536E-3</v>
      </c>
      <c r="P671" s="11">
        <f t="shared" si="88"/>
        <v>-1.6364843343978533E-4</v>
      </c>
      <c r="Q671" s="2">
        <f t="shared" si="89"/>
        <v>29802.983</v>
      </c>
      <c r="R671">
        <f t="shared" si="83"/>
        <v>7.0312394439536648E-6</v>
      </c>
    </row>
    <row r="672" spans="1:18" x14ac:dyDescent="0.2">
      <c r="A672" s="27" t="s">
        <v>1343</v>
      </c>
      <c r="B672" s="6" t="s">
        <v>363</v>
      </c>
      <c r="C672" s="32">
        <v>44821.485000000001</v>
      </c>
      <c r="D672" s="32" t="s">
        <v>391</v>
      </c>
      <c r="E672" s="17">
        <f t="shared" si="86"/>
        <v>2624.0040565347922</v>
      </c>
      <c r="F672">
        <f t="shared" si="87"/>
        <v>2624</v>
      </c>
      <c r="G672">
        <f t="shared" si="84"/>
        <v>4.4880000059492886E-3</v>
      </c>
      <c r="J672">
        <f t="shared" si="85"/>
        <v>4.4880000059492886E-3</v>
      </c>
      <c r="O672">
        <f t="shared" ca="1" si="82"/>
        <v>-3.9196606895965536E-3</v>
      </c>
      <c r="P672" s="11">
        <f t="shared" si="88"/>
        <v>-1.6364843343978533E-4</v>
      </c>
      <c r="Q672" s="2">
        <f t="shared" si="89"/>
        <v>29802.985000000001</v>
      </c>
      <c r="R672">
        <f t="shared" si="83"/>
        <v>2.1637833203670809E-5</v>
      </c>
    </row>
    <row r="673" spans="1:18" x14ac:dyDescent="0.2">
      <c r="A673" s="27" t="s">
        <v>1343</v>
      </c>
      <c r="B673" s="6" t="s">
        <v>363</v>
      </c>
      <c r="C673" s="32">
        <v>44821.485000000001</v>
      </c>
      <c r="D673" s="32" t="s">
        <v>391</v>
      </c>
      <c r="E673" s="17">
        <f t="shared" si="86"/>
        <v>2624.0040565347922</v>
      </c>
      <c r="F673">
        <f t="shared" si="87"/>
        <v>2624</v>
      </c>
      <c r="G673">
        <f t="shared" si="84"/>
        <v>4.4880000059492886E-3</v>
      </c>
      <c r="J673">
        <f t="shared" si="85"/>
        <v>4.4880000059492886E-3</v>
      </c>
      <c r="O673">
        <f t="shared" ca="1" si="82"/>
        <v>-3.9196606895965536E-3</v>
      </c>
      <c r="P673" s="11">
        <f t="shared" si="88"/>
        <v>-1.6364843343978533E-4</v>
      </c>
      <c r="Q673" s="2">
        <f t="shared" si="89"/>
        <v>29802.985000000001</v>
      </c>
      <c r="R673">
        <f t="shared" si="83"/>
        <v>2.1637833203670809E-5</v>
      </c>
    </row>
    <row r="674" spans="1:18" x14ac:dyDescent="0.2">
      <c r="A674" s="27" t="s">
        <v>1343</v>
      </c>
      <c r="B674" s="6" t="s">
        <v>363</v>
      </c>
      <c r="C674" s="32">
        <v>44821.487000000001</v>
      </c>
      <c r="D674" s="32" t="s">
        <v>391</v>
      </c>
      <c r="E674" s="17">
        <f t="shared" si="86"/>
        <v>2624.0058642597437</v>
      </c>
      <c r="F674">
        <f t="shared" si="87"/>
        <v>2624</v>
      </c>
      <c r="G674">
        <f t="shared" si="84"/>
        <v>6.4880000063567422E-3</v>
      </c>
      <c r="J674">
        <f t="shared" si="85"/>
        <v>6.4880000063567422E-3</v>
      </c>
      <c r="O674">
        <f t="shared" ca="1" si="82"/>
        <v>-3.9196606895965536E-3</v>
      </c>
      <c r="P674" s="11">
        <f t="shared" si="88"/>
        <v>-1.6364843343978533E-4</v>
      </c>
      <c r="Q674" s="2">
        <f t="shared" si="89"/>
        <v>29802.987000000001</v>
      </c>
      <c r="R674">
        <f t="shared" si="83"/>
        <v>4.4244426966647583E-5</v>
      </c>
    </row>
    <row r="675" spans="1:18" x14ac:dyDescent="0.2">
      <c r="A675" s="27" t="s">
        <v>1516</v>
      </c>
      <c r="B675" s="6" t="s">
        <v>363</v>
      </c>
      <c r="C675" s="32">
        <v>46263.074000000001</v>
      </c>
      <c r="D675" s="32" t="s">
        <v>391</v>
      </c>
      <c r="E675" s="17">
        <f t="shared" si="86"/>
        <v>3927.0022587523285</v>
      </c>
      <c r="F675">
        <f t="shared" si="87"/>
        <v>3927</v>
      </c>
      <c r="G675">
        <f t="shared" si="84"/>
        <v>2.4990000019897707E-3</v>
      </c>
      <c r="J675">
        <f t="shared" si="85"/>
        <v>2.4990000019897707E-3</v>
      </c>
      <c r="O675">
        <f t="shared" ca="1" si="82"/>
        <v>-4.6079579596902311E-3</v>
      </c>
      <c r="P675" s="11">
        <f t="shared" si="88"/>
        <v>-6.5804966942648176E-4</v>
      </c>
      <c r="Q675" s="2">
        <f t="shared" si="89"/>
        <v>31244.574000000001</v>
      </c>
      <c r="R675">
        <f t="shared" si="83"/>
        <v>9.9669626277894674E-6</v>
      </c>
    </row>
    <row r="676" spans="1:18" x14ac:dyDescent="0.2">
      <c r="A676" s="27" t="s">
        <v>1690</v>
      </c>
      <c r="B676" s="6" t="s">
        <v>363</v>
      </c>
      <c r="C676" s="32">
        <v>47734.527999999998</v>
      </c>
      <c r="D676" s="32" t="s">
        <v>391</v>
      </c>
      <c r="E676" s="17">
        <f t="shared" si="86"/>
        <v>5256.9943138011668</v>
      </c>
      <c r="F676">
        <f t="shared" si="87"/>
        <v>5257</v>
      </c>
      <c r="G676">
        <f t="shared" si="84"/>
        <v>-6.2909999978728592E-3</v>
      </c>
      <c r="J676">
        <f t="shared" si="85"/>
        <v>-6.2909999978728592E-3</v>
      </c>
      <c r="O676">
        <f t="shared" ca="1" si="82"/>
        <v>-5.3105177211826256E-3</v>
      </c>
      <c r="P676" s="11">
        <f t="shared" si="88"/>
        <v>-1.4451041313561102E-3</v>
      </c>
      <c r="Q676" s="2">
        <f t="shared" si="89"/>
        <v>32716.027999999998</v>
      </c>
      <c r="R676">
        <f t="shared" si="83"/>
        <v>2.3482706749124115E-5</v>
      </c>
    </row>
    <row r="677" spans="1:18" x14ac:dyDescent="0.2">
      <c r="A677" s="27" t="s">
        <v>1875</v>
      </c>
      <c r="B677" s="6" t="s">
        <v>363</v>
      </c>
      <c r="C677" s="32">
        <v>49907.427600000003</v>
      </c>
      <c r="D677" s="32" t="s">
        <v>391</v>
      </c>
      <c r="E677" s="17">
        <f t="shared" si="86"/>
        <v>7220.996725306255</v>
      </c>
      <c r="F677">
        <f t="shared" si="87"/>
        <v>7221</v>
      </c>
      <c r="G677">
        <f t="shared" si="84"/>
        <v>-3.6229999968782067E-3</v>
      </c>
      <c r="J677">
        <f t="shared" si="85"/>
        <v>-3.6229999968782067E-3</v>
      </c>
      <c r="O677">
        <f t="shared" ca="1" si="82"/>
        <v>-6.3479819103338022E-3</v>
      </c>
      <c r="P677" s="11">
        <f t="shared" si="88"/>
        <v>-3.1290644407096693E-3</v>
      </c>
      <c r="Q677" s="2">
        <f t="shared" si="89"/>
        <v>34888.927600000003</v>
      </c>
      <c r="R677">
        <f t="shared" si="83"/>
        <v>2.4397233364752246E-7</v>
      </c>
    </row>
    <row r="678" spans="1:18" x14ac:dyDescent="0.2">
      <c r="A678" s="27" t="s">
        <v>1875</v>
      </c>
      <c r="B678" s="6" t="s">
        <v>363</v>
      </c>
      <c r="C678" s="32">
        <v>50292.438300000002</v>
      </c>
      <c r="D678" s="32" t="s">
        <v>391</v>
      </c>
      <c r="E678" s="17">
        <f t="shared" si="86"/>
        <v>7568.9934497086433</v>
      </c>
      <c r="F678">
        <f t="shared" si="87"/>
        <v>7569</v>
      </c>
      <c r="G678">
        <f t="shared" si="84"/>
        <v>-7.2469999940949492E-3</v>
      </c>
      <c r="J678">
        <f t="shared" si="85"/>
        <v>-7.2469999940949492E-3</v>
      </c>
      <c r="O678">
        <f t="shared" ca="1" si="82"/>
        <v>-6.5318095772506088E-3</v>
      </c>
      <c r="P678" s="11">
        <f t="shared" si="88"/>
        <v>-3.4923290866629348E-3</v>
      </c>
      <c r="Q678" s="2">
        <f t="shared" si="89"/>
        <v>35273.938300000002</v>
      </c>
      <c r="R678">
        <f t="shared" si="83"/>
        <v>1.4097553623116347E-5</v>
      </c>
    </row>
    <row r="679" spans="1:18" x14ac:dyDescent="0.2">
      <c r="A679" s="27" t="s">
        <v>1875</v>
      </c>
      <c r="B679" s="6" t="s">
        <v>363</v>
      </c>
      <c r="C679" s="32">
        <v>50292.438999999998</v>
      </c>
      <c r="D679" s="32" t="s">
        <v>391</v>
      </c>
      <c r="E679" s="17">
        <f t="shared" si="86"/>
        <v>7568.9940824123732</v>
      </c>
      <c r="F679">
        <f t="shared" si="87"/>
        <v>7569</v>
      </c>
      <c r="G679">
        <f t="shared" si="84"/>
        <v>-6.5469999972265214E-3</v>
      </c>
      <c r="J679">
        <f t="shared" si="85"/>
        <v>-6.5469999972265214E-3</v>
      </c>
      <c r="O679">
        <f t="shared" ca="1" si="82"/>
        <v>-6.5318095772506088E-3</v>
      </c>
      <c r="P679" s="11">
        <f t="shared" si="88"/>
        <v>-3.4923290866629348E-3</v>
      </c>
      <c r="Q679" s="2">
        <f t="shared" si="89"/>
        <v>35273.938999999998</v>
      </c>
      <c r="R679">
        <f t="shared" si="83"/>
        <v>9.3310143718433702E-6</v>
      </c>
    </row>
    <row r="680" spans="1:18" x14ac:dyDescent="0.2">
      <c r="A680" s="27" t="s">
        <v>1875</v>
      </c>
      <c r="B680" s="6" t="s">
        <v>363</v>
      </c>
      <c r="C680" s="32">
        <v>50604.4398</v>
      </c>
      <c r="D680" s="32" t="s">
        <v>391</v>
      </c>
      <c r="E680" s="17">
        <f t="shared" si="86"/>
        <v>7850.9998978635422</v>
      </c>
      <c r="F680">
        <f t="shared" si="87"/>
        <v>7851</v>
      </c>
      <c r="G680">
        <f t="shared" si="84"/>
        <v>-1.1299999459879473E-4</v>
      </c>
      <c r="J680">
        <f t="shared" si="85"/>
        <v>-1.1299999459879473E-4</v>
      </c>
      <c r="O680">
        <f t="shared" ca="1" si="82"/>
        <v>-6.6807733763038831E-3</v>
      </c>
      <c r="P680" s="11">
        <f t="shared" si="88"/>
        <v>-3.80102603399786E-3</v>
      </c>
      <c r="Q680" s="2">
        <f t="shared" si="89"/>
        <v>35585.9398</v>
      </c>
      <c r="R680">
        <f t="shared" si="83"/>
        <v>1.3601536067285555E-5</v>
      </c>
    </row>
    <row r="681" spans="1:18" x14ac:dyDescent="0.2">
      <c r="A681" s="27" t="s">
        <v>1875</v>
      </c>
      <c r="B681" s="6" t="s">
        <v>363</v>
      </c>
      <c r="C681" s="32">
        <v>50667.482100000001</v>
      </c>
      <c r="D681" s="32" t="s">
        <v>391</v>
      </c>
      <c r="E681" s="17">
        <f t="shared" si="86"/>
        <v>7907.9814672038046</v>
      </c>
      <c r="F681">
        <f t="shared" si="87"/>
        <v>7908</v>
      </c>
      <c r="G681">
        <f t="shared" si="84"/>
        <v>-2.0503999992797617E-2</v>
      </c>
      <c r="J681">
        <f t="shared" si="85"/>
        <v>-2.0503999992797617E-2</v>
      </c>
      <c r="O681">
        <f t="shared" ca="1" si="82"/>
        <v>-6.7108830803678434E-3</v>
      </c>
      <c r="P681" s="11">
        <f t="shared" si="88"/>
        <v>-3.8649805211738888E-3</v>
      </c>
      <c r="Q681" s="2">
        <f t="shared" si="89"/>
        <v>35648.982100000001</v>
      </c>
      <c r="R681">
        <f t="shared" si="83"/>
        <v>2.7685696897707357E-4</v>
      </c>
    </row>
    <row r="682" spans="1:18" x14ac:dyDescent="0.2">
      <c r="A682" s="27" t="s">
        <v>1875</v>
      </c>
      <c r="B682" s="6" t="s">
        <v>363</v>
      </c>
      <c r="C682" s="32">
        <v>50667.489699999998</v>
      </c>
      <c r="D682" s="32" t="s">
        <v>391</v>
      </c>
      <c r="E682" s="17">
        <f t="shared" si="86"/>
        <v>7907.9883365586165</v>
      </c>
      <c r="F682">
        <f t="shared" si="87"/>
        <v>7908</v>
      </c>
      <c r="G682">
        <f t="shared" si="84"/>
        <v>-1.2903999995614868E-2</v>
      </c>
      <c r="J682">
        <f t="shared" si="85"/>
        <v>-1.2903999995614868E-2</v>
      </c>
      <c r="O682">
        <f t="shared" ca="1" si="82"/>
        <v>-6.7108830803678434E-3</v>
      </c>
      <c r="P682" s="11">
        <f t="shared" si="88"/>
        <v>-3.8649805211738888E-3</v>
      </c>
      <c r="Q682" s="2">
        <f t="shared" si="89"/>
        <v>35648.989699999998</v>
      </c>
      <c r="R682">
        <f t="shared" si="83"/>
        <v>8.1703873059323255E-5</v>
      </c>
    </row>
    <row r="683" spans="1:18" x14ac:dyDescent="0.2">
      <c r="A683" s="27" t="s">
        <v>1875</v>
      </c>
      <c r="B683" s="6" t="s">
        <v>363</v>
      </c>
      <c r="C683" s="32">
        <v>50667.499400000001</v>
      </c>
      <c r="D683" s="32" t="s">
        <v>391</v>
      </c>
      <c r="E683" s="17">
        <f t="shared" si="86"/>
        <v>7907.997104024631</v>
      </c>
      <c r="F683">
        <f t="shared" si="87"/>
        <v>7908</v>
      </c>
      <c r="G683">
        <f t="shared" si="84"/>
        <v>-3.2039999932749197E-3</v>
      </c>
      <c r="J683">
        <f t="shared" si="85"/>
        <v>-3.2039999932749197E-3</v>
      </c>
      <c r="O683">
        <f t="shared" ca="1" si="82"/>
        <v>-6.7108830803678434E-3</v>
      </c>
      <c r="P683" s="11">
        <f t="shared" si="88"/>
        <v>-3.8649805211738888E-3</v>
      </c>
      <c r="Q683" s="2">
        <f t="shared" si="89"/>
        <v>35648.999400000001</v>
      </c>
      <c r="R683">
        <f t="shared" si="83"/>
        <v>4.3689525826159994E-7</v>
      </c>
    </row>
    <row r="684" spans="1:18" x14ac:dyDescent="0.2">
      <c r="A684" s="27" t="s">
        <v>1875</v>
      </c>
      <c r="B684" s="6" t="s">
        <v>363</v>
      </c>
      <c r="C684" s="32">
        <v>50667.499400000001</v>
      </c>
      <c r="D684" s="32" t="s">
        <v>391</v>
      </c>
      <c r="E684" s="17">
        <f t="shared" si="86"/>
        <v>7907.997104024631</v>
      </c>
      <c r="F684">
        <f t="shared" si="87"/>
        <v>7908</v>
      </c>
      <c r="G684">
        <f t="shared" si="84"/>
        <v>-3.2039999932749197E-3</v>
      </c>
      <c r="J684">
        <f t="shared" si="85"/>
        <v>-3.2039999932749197E-3</v>
      </c>
      <c r="O684">
        <f t="shared" ca="1" si="82"/>
        <v>-6.7108830803678434E-3</v>
      </c>
      <c r="P684" s="11">
        <f t="shared" si="88"/>
        <v>-3.8649805211738888E-3</v>
      </c>
      <c r="Q684" s="2">
        <f t="shared" si="89"/>
        <v>35648.999400000001</v>
      </c>
      <c r="R684">
        <f t="shared" si="83"/>
        <v>4.3689525826159994E-7</v>
      </c>
    </row>
    <row r="685" spans="1:18" x14ac:dyDescent="0.2">
      <c r="A685" s="27" t="s">
        <v>1875</v>
      </c>
      <c r="B685" s="6" t="s">
        <v>363</v>
      </c>
      <c r="C685" s="32">
        <v>50687.407299999999</v>
      </c>
      <c r="D685" s="32" t="s">
        <v>391</v>
      </c>
      <c r="E685" s="17">
        <f t="shared" si="86"/>
        <v>7925.9911078009663</v>
      </c>
      <c r="F685">
        <f t="shared" si="87"/>
        <v>7926</v>
      </c>
      <c r="G685">
        <f t="shared" si="84"/>
        <v>-9.837999998126179E-3</v>
      </c>
      <c r="J685">
        <f t="shared" si="85"/>
        <v>-9.837999998126179E-3</v>
      </c>
      <c r="O685">
        <f t="shared" ref="O685:O747" ca="1" si="90">+C$11+C$12*F685</f>
        <v>-6.7203914079669884E-3</v>
      </c>
      <c r="P685" s="11">
        <f t="shared" si="88"/>
        <v>-3.8852855452350741E-3</v>
      </c>
      <c r="Q685" s="2">
        <f t="shared" si="89"/>
        <v>35668.907299999999</v>
      </c>
      <c r="R685">
        <f t="shared" si="83"/>
        <v>3.5434809357658638E-5</v>
      </c>
    </row>
    <row r="686" spans="1:18" x14ac:dyDescent="0.2">
      <c r="A686" s="27" t="s">
        <v>1875</v>
      </c>
      <c r="B686" s="6" t="s">
        <v>363</v>
      </c>
      <c r="C686" s="32">
        <v>50687.415000000001</v>
      </c>
      <c r="D686" s="32" t="s">
        <v>391</v>
      </c>
      <c r="E686" s="17">
        <f t="shared" si="86"/>
        <v>7925.9980675420302</v>
      </c>
      <c r="F686">
        <f t="shared" si="87"/>
        <v>7926</v>
      </c>
      <c r="G686">
        <f t="shared" si="84"/>
        <v>-2.1379999961936846E-3</v>
      </c>
      <c r="J686">
        <f t="shared" si="85"/>
        <v>-2.1379999961936846E-3</v>
      </c>
      <c r="O686">
        <f t="shared" ca="1" si="90"/>
        <v>-6.7203914079669884E-3</v>
      </c>
      <c r="P686" s="11">
        <f t="shared" si="88"/>
        <v>-3.8852855452350741E-3</v>
      </c>
      <c r="Q686" s="2">
        <f t="shared" si="89"/>
        <v>35668.915000000001</v>
      </c>
      <c r="R686">
        <f t="shared" si="83"/>
        <v>3.0530067898888698E-6</v>
      </c>
    </row>
    <row r="687" spans="1:18" x14ac:dyDescent="0.2">
      <c r="A687" s="27" t="s">
        <v>1875</v>
      </c>
      <c r="B687" s="6" t="s">
        <v>363</v>
      </c>
      <c r="C687" s="32">
        <v>50687.417099999999</v>
      </c>
      <c r="D687" s="32" t="s">
        <v>391</v>
      </c>
      <c r="E687" s="17">
        <f t="shared" si="86"/>
        <v>7925.9999656532264</v>
      </c>
      <c r="F687">
        <f t="shared" si="87"/>
        <v>7926</v>
      </c>
      <c r="G687">
        <f t="shared" si="84"/>
        <v>-3.7999998312443495E-5</v>
      </c>
      <c r="J687">
        <f t="shared" si="85"/>
        <v>-3.7999998312443495E-5</v>
      </c>
      <c r="O687">
        <f t="shared" ca="1" si="90"/>
        <v>-6.7203914079669884E-3</v>
      </c>
      <c r="P687" s="11">
        <f t="shared" si="88"/>
        <v>-3.8852855452350741E-3</v>
      </c>
      <c r="Q687" s="2">
        <f t="shared" si="89"/>
        <v>35668.917099999999</v>
      </c>
      <c r="R687">
        <f t="shared" si="83"/>
        <v>1.4801606079559766E-5</v>
      </c>
    </row>
    <row r="688" spans="1:18" x14ac:dyDescent="0.2">
      <c r="A688" s="27" t="s">
        <v>1875</v>
      </c>
      <c r="B688" s="6" t="s">
        <v>363</v>
      </c>
      <c r="C688" s="32">
        <v>50718.388299999999</v>
      </c>
      <c r="D688" s="32" t="s">
        <v>391</v>
      </c>
      <c r="E688" s="17">
        <f t="shared" si="86"/>
        <v>7953.9936711549472</v>
      </c>
      <c r="F688">
        <f t="shared" si="87"/>
        <v>7954</v>
      </c>
      <c r="G688">
        <f t="shared" si="84"/>
        <v>-7.0019999984651804E-3</v>
      </c>
      <c r="J688">
        <f t="shared" si="85"/>
        <v>-7.0019999984651804E-3</v>
      </c>
      <c r="O688">
        <f t="shared" ca="1" si="90"/>
        <v>-6.7351821397878811E-3</v>
      </c>
      <c r="P688" s="11">
        <f t="shared" si="88"/>
        <v>-3.9169750084697801E-3</v>
      </c>
      <c r="Q688" s="2">
        <f t="shared" si="89"/>
        <v>35699.888299999999</v>
      </c>
      <c r="R688">
        <f t="shared" si="83"/>
        <v>9.5173791888961202E-6</v>
      </c>
    </row>
    <row r="689" spans="1:18" x14ac:dyDescent="0.2">
      <c r="A689" s="27" t="s">
        <v>1990</v>
      </c>
      <c r="B689" s="6" t="s">
        <v>363</v>
      </c>
      <c r="C689" s="32">
        <v>51040.339200000002</v>
      </c>
      <c r="D689" s="32" t="s">
        <v>391</v>
      </c>
      <c r="E689" s="17">
        <f t="shared" si="86"/>
        <v>8244.9930086237564</v>
      </c>
      <c r="F689">
        <f t="shared" si="87"/>
        <v>8245</v>
      </c>
      <c r="G689">
        <f t="shared" si="84"/>
        <v>-7.734999991953373E-3</v>
      </c>
      <c r="J689">
        <f t="shared" si="85"/>
        <v>-7.734999991953373E-3</v>
      </c>
      <c r="O689">
        <f t="shared" ca="1" si="90"/>
        <v>-6.8889001026407283E-3</v>
      </c>
      <c r="P689" s="11">
        <f t="shared" si="88"/>
        <v>-4.2538052307963268E-3</v>
      </c>
      <c r="Q689" s="2">
        <f t="shared" si="89"/>
        <v>36021.839200000002</v>
      </c>
      <c r="R689">
        <f t="shared" ref="R689:R747" si="91">+(P689-G689)^2</f>
        <v>1.2118716965107263E-5</v>
      </c>
    </row>
    <row r="690" spans="1:18" x14ac:dyDescent="0.2">
      <c r="A690" s="27" t="s">
        <v>1875</v>
      </c>
      <c r="B690" s="6" t="s">
        <v>363</v>
      </c>
      <c r="C690" s="32">
        <v>51041.448600000003</v>
      </c>
      <c r="D690" s="32" t="s">
        <v>391</v>
      </c>
      <c r="E690" s="17">
        <f t="shared" si="86"/>
        <v>8245.9957536540951</v>
      </c>
      <c r="F690">
        <f t="shared" si="87"/>
        <v>8246</v>
      </c>
      <c r="G690">
        <f t="shared" si="84"/>
        <v>-4.6979999970062636E-3</v>
      </c>
      <c r="J690">
        <f t="shared" si="85"/>
        <v>-4.6979999970062636E-3</v>
      </c>
      <c r="O690">
        <f t="shared" ca="1" si="90"/>
        <v>-6.8894283430629031E-3</v>
      </c>
      <c r="P690" s="11">
        <f t="shared" si="88"/>
        <v>-4.2549862711937954E-3</v>
      </c>
      <c r="Q690" s="2">
        <f t="shared" si="89"/>
        <v>36022.948600000003</v>
      </c>
      <c r="R690">
        <f t="shared" si="91"/>
        <v>1.9626116125824474E-7</v>
      </c>
    </row>
    <row r="691" spans="1:18" x14ac:dyDescent="0.2">
      <c r="A691" s="27" t="s">
        <v>1875</v>
      </c>
      <c r="B691" s="6" t="s">
        <v>363</v>
      </c>
      <c r="C691" s="32">
        <v>51041.454899999997</v>
      </c>
      <c r="D691" s="32" t="s">
        <v>391</v>
      </c>
      <c r="E691" s="17">
        <f t="shared" si="86"/>
        <v>8246.0014479876845</v>
      </c>
      <c r="F691">
        <f t="shared" si="87"/>
        <v>8246</v>
      </c>
      <c r="G691">
        <f t="shared" si="84"/>
        <v>1.6019999966374598E-3</v>
      </c>
      <c r="J691">
        <f t="shared" si="85"/>
        <v>1.6019999966374598E-3</v>
      </c>
      <c r="O691">
        <f t="shared" ca="1" si="90"/>
        <v>-6.8894283430629031E-3</v>
      </c>
      <c r="P691" s="11">
        <f t="shared" si="88"/>
        <v>-4.2549862711937954E-3</v>
      </c>
      <c r="Q691" s="2">
        <f t="shared" si="89"/>
        <v>36022.954899999997</v>
      </c>
      <c r="R691">
        <f t="shared" si="91"/>
        <v>3.4304288141563895E-5</v>
      </c>
    </row>
    <row r="692" spans="1:18" x14ac:dyDescent="0.2">
      <c r="A692" s="27" t="s">
        <v>1875</v>
      </c>
      <c r="B692" s="6" t="s">
        <v>363</v>
      </c>
      <c r="C692" s="32">
        <v>51041.458299999998</v>
      </c>
      <c r="D692" s="32" t="s">
        <v>391</v>
      </c>
      <c r="E692" s="17">
        <f t="shared" si="86"/>
        <v>8246.0045211201032</v>
      </c>
      <c r="F692">
        <f t="shared" si="87"/>
        <v>8246</v>
      </c>
      <c r="G692">
        <f t="shared" si="84"/>
        <v>5.0019999980577268E-3</v>
      </c>
      <c r="J692">
        <f t="shared" si="85"/>
        <v>5.0019999980577268E-3</v>
      </c>
      <c r="O692">
        <f t="shared" ca="1" si="90"/>
        <v>-6.8894283430629031E-3</v>
      </c>
      <c r="P692" s="11">
        <f t="shared" si="88"/>
        <v>-4.2549862711937954E-3</v>
      </c>
      <c r="Q692" s="2">
        <f t="shared" si="89"/>
        <v>36022.958299999998</v>
      </c>
      <c r="R692">
        <f t="shared" si="91"/>
        <v>8.569179478911121E-5</v>
      </c>
    </row>
    <row r="693" spans="1:18" x14ac:dyDescent="0.2">
      <c r="A693" s="27" t="s">
        <v>1875</v>
      </c>
      <c r="B693" s="6" t="s">
        <v>363</v>
      </c>
      <c r="C693" s="32">
        <v>51395.482799999998</v>
      </c>
      <c r="D693" s="32" t="s">
        <v>391</v>
      </c>
      <c r="E693" s="17">
        <f t="shared" si="86"/>
        <v>8565.9939820836371</v>
      </c>
      <c r="F693">
        <f t="shared" si="87"/>
        <v>8566</v>
      </c>
      <c r="G693">
        <f t="shared" si="84"/>
        <v>-6.6579999984242022E-3</v>
      </c>
      <c r="J693">
        <f t="shared" si="85"/>
        <v>-6.6579999984242022E-3</v>
      </c>
      <c r="O693">
        <f t="shared" ca="1" si="90"/>
        <v>-7.0584652781588179E-3</v>
      </c>
      <c r="P693" s="11">
        <f t="shared" si="88"/>
        <v>-4.6412030121613674E-3</v>
      </c>
      <c r="Q693" s="2">
        <f t="shared" si="89"/>
        <v>36376.982799999998</v>
      </c>
      <c r="R693">
        <f t="shared" si="91"/>
        <v>4.0674700837988533E-6</v>
      </c>
    </row>
    <row r="694" spans="1:18" x14ac:dyDescent="0.2">
      <c r="A694" s="27" t="s">
        <v>1516</v>
      </c>
      <c r="B694" s="6" t="s">
        <v>363</v>
      </c>
      <c r="C694" s="32">
        <v>51401.017</v>
      </c>
      <c r="D694" s="32" t="s">
        <v>391</v>
      </c>
      <c r="E694" s="17">
        <f t="shared" si="86"/>
        <v>8570.9961377956442</v>
      </c>
      <c r="F694">
        <f t="shared" si="87"/>
        <v>8571</v>
      </c>
      <c r="G694">
        <f t="shared" si="84"/>
        <v>-4.2729999986477196E-3</v>
      </c>
      <c r="J694">
        <f t="shared" si="85"/>
        <v>-4.2729999986477196E-3</v>
      </c>
      <c r="O694">
        <f t="shared" ca="1" si="90"/>
        <v>-7.0611064802696914E-3</v>
      </c>
      <c r="P694" s="11">
        <f t="shared" si="88"/>
        <v>-4.6473686962213564E-3</v>
      </c>
      <c r="Q694" s="2">
        <f t="shared" si="89"/>
        <v>36382.517</v>
      </c>
      <c r="R694">
        <f t="shared" si="91"/>
        <v>1.4015192172298114E-7</v>
      </c>
    </row>
    <row r="695" spans="1:18" x14ac:dyDescent="0.2">
      <c r="A695" s="27" t="s">
        <v>1516</v>
      </c>
      <c r="B695" s="6" t="s">
        <v>363</v>
      </c>
      <c r="C695" s="32">
        <v>51422.036</v>
      </c>
      <c r="D695" s="32" t="s">
        <v>391</v>
      </c>
      <c r="E695" s="17">
        <f t="shared" si="86"/>
        <v>8589.9944231685276</v>
      </c>
      <c r="F695">
        <f t="shared" si="87"/>
        <v>8590</v>
      </c>
      <c r="G695">
        <f t="shared" si="84"/>
        <v>-6.1700000005657785E-3</v>
      </c>
      <c r="J695">
        <f t="shared" si="85"/>
        <v>-6.1700000005657785E-3</v>
      </c>
      <c r="O695">
        <f t="shared" ca="1" si="90"/>
        <v>-7.0711430482910112E-3</v>
      </c>
      <c r="P695" s="11">
        <f t="shared" si="88"/>
        <v>-4.6708350695889803E-3</v>
      </c>
      <c r="Q695" s="2">
        <f t="shared" si="89"/>
        <v>36403.536</v>
      </c>
      <c r="R695">
        <f t="shared" si="91"/>
        <v>2.2474954902706677E-6</v>
      </c>
    </row>
    <row r="696" spans="1:18" x14ac:dyDescent="0.2">
      <c r="A696" s="27" t="s">
        <v>2045</v>
      </c>
      <c r="B696" s="6" t="s">
        <v>363</v>
      </c>
      <c r="C696" s="32">
        <v>51425.353999999999</v>
      </c>
      <c r="D696" s="32" t="s">
        <v>391</v>
      </c>
      <c r="E696" s="17">
        <f t="shared" si="86"/>
        <v>8592.9934388622914</v>
      </c>
      <c r="F696">
        <f t="shared" si="87"/>
        <v>8593</v>
      </c>
      <c r="G696">
        <f t="shared" si="84"/>
        <v>-7.2589999981573783E-3</v>
      </c>
      <c r="J696">
        <f t="shared" si="85"/>
        <v>-7.2589999981573783E-3</v>
      </c>
      <c r="O696">
        <f t="shared" ca="1" si="90"/>
        <v>-7.0727277695575358E-3</v>
      </c>
      <c r="P696" s="11">
        <f t="shared" si="88"/>
        <v>-4.6745456089803995E-3</v>
      </c>
      <c r="Q696" s="2">
        <f t="shared" si="89"/>
        <v>36406.853999999999</v>
      </c>
      <c r="R696">
        <f t="shared" si="91"/>
        <v>6.67940448973615E-6</v>
      </c>
    </row>
    <row r="697" spans="1:18" x14ac:dyDescent="0.2">
      <c r="A697" s="27" t="s">
        <v>2045</v>
      </c>
      <c r="B697" s="6" t="s">
        <v>363</v>
      </c>
      <c r="C697" s="32">
        <v>51435.313000000002</v>
      </c>
      <c r="D697" s="32" t="s">
        <v>391</v>
      </c>
      <c r="E697" s="17">
        <f t="shared" si="86"/>
        <v>8601.9950052559634</v>
      </c>
      <c r="F697">
        <f t="shared" si="87"/>
        <v>8602</v>
      </c>
      <c r="G697">
        <f t="shared" ref="G697:G747" si="92">+C697-(C$7+F697*C$8)</f>
        <v>-5.5259999935515225E-3</v>
      </c>
      <c r="J697">
        <f t="shared" si="85"/>
        <v>-5.5259999935515225E-3</v>
      </c>
      <c r="O697">
        <f t="shared" ca="1" si="90"/>
        <v>-7.0774819333571078E-3</v>
      </c>
      <c r="P697" s="11">
        <f t="shared" si="88"/>
        <v>-4.6856859367719458E-3</v>
      </c>
      <c r="Q697" s="2">
        <f t="shared" si="89"/>
        <v>36416.813000000002</v>
      </c>
      <c r="R697">
        <f t="shared" si="91"/>
        <v>7.0612771402134963E-7</v>
      </c>
    </row>
    <row r="698" spans="1:18" x14ac:dyDescent="0.2">
      <c r="A698" s="27" t="s">
        <v>2068</v>
      </c>
      <c r="B698" s="6" t="s">
        <v>363</v>
      </c>
      <c r="C698" s="32">
        <v>51780.495999999999</v>
      </c>
      <c r="D698" s="32" t="s">
        <v>391</v>
      </c>
      <c r="E698" s="17">
        <f t="shared" si="86"/>
        <v>8913.9929661422157</v>
      </c>
      <c r="F698">
        <f t="shared" si="87"/>
        <v>8914</v>
      </c>
      <c r="G698">
        <f t="shared" si="92"/>
        <v>-7.7820000005885959E-3</v>
      </c>
      <c r="J698">
        <f t="shared" si="85"/>
        <v>-7.7820000005885959E-3</v>
      </c>
      <c r="O698">
        <f t="shared" ca="1" si="90"/>
        <v>-7.2422929450756245E-3</v>
      </c>
      <c r="P698" s="11">
        <f t="shared" si="88"/>
        <v>-5.0799606853123248E-3</v>
      </c>
      <c r="Q698" s="2">
        <f t="shared" si="89"/>
        <v>36761.995999999999</v>
      </c>
      <c r="R698">
        <f t="shared" si="91"/>
        <v>7.30101646129866E-6</v>
      </c>
    </row>
    <row r="699" spans="1:18" x14ac:dyDescent="0.2">
      <c r="A699" s="27" t="s">
        <v>2068</v>
      </c>
      <c r="B699" s="6" t="s">
        <v>363</v>
      </c>
      <c r="C699" s="32">
        <v>51780.498</v>
      </c>
      <c r="D699" s="32" t="s">
        <v>391</v>
      </c>
      <c r="E699" s="17">
        <f t="shared" si="86"/>
        <v>8913.9947738671672</v>
      </c>
      <c r="F699">
        <f t="shared" si="87"/>
        <v>8914</v>
      </c>
      <c r="G699">
        <f t="shared" si="92"/>
        <v>-5.7820000001811422E-3</v>
      </c>
      <c r="J699">
        <f t="shared" si="85"/>
        <v>-5.7820000001811422E-3</v>
      </c>
      <c r="O699">
        <f t="shared" ca="1" si="90"/>
        <v>-7.2422929450756245E-3</v>
      </c>
      <c r="P699" s="11">
        <f t="shared" si="88"/>
        <v>-5.0799606853123248E-3</v>
      </c>
      <c r="Q699" s="2">
        <f t="shared" si="89"/>
        <v>36761.998</v>
      </c>
      <c r="R699">
        <f t="shared" si="91"/>
        <v>4.9285919962147854E-7</v>
      </c>
    </row>
    <row r="700" spans="1:18" x14ac:dyDescent="0.2">
      <c r="A700" s="27" t="s">
        <v>2075</v>
      </c>
      <c r="B700" s="6" t="s">
        <v>363</v>
      </c>
      <c r="C700" s="32">
        <v>51812.584000000003</v>
      </c>
      <c r="D700" s="32" t="s">
        <v>391</v>
      </c>
      <c r="E700" s="17">
        <f t="shared" si="86"/>
        <v>8942.9961052565977</v>
      </c>
      <c r="F700">
        <f t="shared" si="87"/>
        <v>8943</v>
      </c>
      <c r="G700">
        <f t="shared" si="92"/>
        <v>-4.3089999962830916E-3</v>
      </c>
      <c r="J700">
        <f t="shared" si="85"/>
        <v>-4.3089999962830916E-3</v>
      </c>
      <c r="O700">
        <f t="shared" ca="1" si="90"/>
        <v>-7.2576119173186921E-3</v>
      </c>
      <c r="P700" s="11">
        <f t="shared" si="88"/>
        <v>-5.1174055122029565E-3</v>
      </c>
      <c r="Q700" s="2">
        <f t="shared" si="89"/>
        <v>36794.084000000003</v>
      </c>
      <c r="R700">
        <f t="shared" si="91"/>
        <v>6.5351947816966293E-7</v>
      </c>
    </row>
    <row r="701" spans="1:18" x14ac:dyDescent="0.2">
      <c r="A701" s="27" t="s">
        <v>2075</v>
      </c>
      <c r="B701" s="6" t="s">
        <v>363</v>
      </c>
      <c r="C701" s="32">
        <v>51843.561999999998</v>
      </c>
      <c r="D701" s="32" t="s">
        <v>391</v>
      </c>
      <c r="E701" s="17">
        <f t="shared" si="86"/>
        <v>8970.9959570231476</v>
      </c>
      <c r="F701">
        <f t="shared" si="87"/>
        <v>8971</v>
      </c>
      <c r="G701">
        <f t="shared" si="92"/>
        <v>-4.4730000008712523E-3</v>
      </c>
      <c r="J701">
        <f t="shared" si="85"/>
        <v>-4.4730000008712523E-3</v>
      </c>
      <c r="O701">
        <f t="shared" ca="1" si="90"/>
        <v>-7.2724026491395848E-3</v>
      </c>
      <c r="P701" s="11">
        <f t="shared" si="88"/>
        <v>-5.1536878469551637E-3</v>
      </c>
      <c r="Q701" s="2">
        <f t="shared" si="89"/>
        <v>36825.061999999998</v>
      </c>
      <c r="R701">
        <f t="shared" si="91"/>
        <v>4.6333594380635463E-7</v>
      </c>
    </row>
    <row r="702" spans="1:18" x14ac:dyDescent="0.2">
      <c r="A702" s="27" t="s">
        <v>2075</v>
      </c>
      <c r="B702" s="6" t="s">
        <v>363</v>
      </c>
      <c r="C702" s="32">
        <v>51864.577899999997</v>
      </c>
      <c r="D702" s="32" t="s">
        <v>391</v>
      </c>
      <c r="E702" s="17">
        <f t="shared" si="86"/>
        <v>8989.9914404223564</v>
      </c>
      <c r="F702">
        <f t="shared" si="87"/>
        <v>8990</v>
      </c>
      <c r="G702">
        <f t="shared" si="92"/>
        <v>-9.4699999972363003E-3</v>
      </c>
      <c r="J702">
        <f t="shared" si="85"/>
        <v>-9.4699999972363003E-3</v>
      </c>
      <c r="O702">
        <f t="shared" ca="1" si="90"/>
        <v>-7.2824392171609046E-3</v>
      </c>
      <c r="P702" s="11">
        <f t="shared" si="88"/>
        <v>-5.1783800183117252E-3</v>
      </c>
      <c r="Q702" s="2">
        <f t="shared" si="89"/>
        <v>36846.077899999997</v>
      </c>
      <c r="R702">
        <f t="shared" si="91"/>
        <v>1.8418002043504569E-5</v>
      </c>
    </row>
    <row r="703" spans="1:18" x14ac:dyDescent="0.2">
      <c r="A703" s="27" t="s">
        <v>2088</v>
      </c>
      <c r="B703" s="6" t="s">
        <v>363</v>
      </c>
      <c r="C703" s="32">
        <v>52051.548999999999</v>
      </c>
      <c r="D703" s="32" t="s">
        <v>391</v>
      </c>
      <c r="E703" s="17">
        <f t="shared" si="86"/>
        <v>9158.9876017184251</v>
      </c>
      <c r="F703">
        <f t="shared" si="87"/>
        <v>9159</v>
      </c>
      <c r="G703">
        <f t="shared" si="92"/>
        <v>-1.3717000001634005E-2</v>
      </c>
      <c r="J703">
        <f t="shared" si="85"/>
        <v>-1.3717000001634005E-2</v>
      </c>
      <c r="O703">
        <f t="shared" ca="1" si="90"/>
        <v>-7.3717118485084341E-3</v>
      </c>
      <c r="P703" s="11">
        <f t="shared" si="88"/>
        <v>-5.4005726249638153E-3</v>
      </c>
      <c r="Q703" s="2">
        <f t="shared" si="89"/>
        <v>37033.048999999999</v>
      </c>
      <c r="R703">
        <f t="shared" si="91"/>
        <v>6.9162964311429413E-5</v>
      </c>
    </row>
    <row r="704" spans="1:18" x14ac:dyDescent="0.2">
      <c r="A704" s="27" t="s">
        <v>2068</v>
      </c>
      <c r="B704" s="6" t="s">
        <v>363</v>
      </c>
      <c r="C704" s="32">
        <v>52081.425999999999</v>
      </c>
      <c r="D704" s="32" t="s">
        <v>391</v>
      </c>
      <c r="E704" s="17">
        <f t="shared" si="86"/>
        <v>9185.9923008994356</v>
      </c>
      <c r="F704">
        <f t="shared" si="87"/>
        <v>9186</v>
      </c>
      <c r="G704">
        <f t="shared" si="92"/>
        <v>-8.5179999950923957E-3</v>
      </c>
      <c r="J704">
        <f t="shared" si="85"/>
        <v>-8.5179999950923957E-3</v>
      </c>
      <c r="O704">
        <f t="shared" ca="1" si="90"/>
        <v>-7.3859743399071519E-3</v>
      </c>
      <c r="P704" s="11">
        <f t="shared" si="88"/>
        <v>-5.4364976233092803E-3</v>
      </c>
      <c r="Q704" s="2">
        <f t="shared" si="89"/>
        <v>37062.925999999999</v>
      </c>
      <c r="R704">
        <f t="shared" si="91"/>
        <v>9.4956568673049656E-6</v>
      </c>
    </row>
    <row r="705" spans="1:18" x14ac:dyDescent="0.2">
      <c r="A705" s="27" t="s">
        <v>2075</v>
      </c>
      <c r="B705" s="6" t="s">
        <v>363</v>
      </c>
      <c r="C705" s="32">
        <v>52094.701099999998</v>
      </c>
      <c r="D705" s="32" t="s">
        <v>391</v>
      </c>
      <c r="E705" s="17">
        <f t="shared" si="86"/>
        <v>9197.9911656481654</v>
      </c>
      <c r="F705">
        <f t="shared" si="87"/>
        <v>9198</v>
      </c>
      <c r="G705">
        <f t="shared" si="92"/>
        <v>-9.7739999982877634E-3</v>
      </c>
      <c r="J705">
        <f t="shared" si="85"/>
        <v>-9.7739999982877634E-3</v>
      </c>
      <c r="O705">
        <f t="shared" ca="1" si="90"/>
        <v>-7.3923132249732485E-3</v>
      </c>
      <c r="P705" s="11">
        <f t="shared" si="88"/>
        <v>-5.4525020309155198E-3</v>
      </c>
      <c r="Q705" s="2">
        <f t="shared" si="89"/>
        <v>37076.201099999998</v>
      </c>
      <c r="R705">
        <f t="shared" si="91"/>
        <v>1.8675344682002433E-5</v>
      </c>
    </row>
    <row r="706" spans="1:18" x14ac:dyDescent="0.2">
      <c r="A706" s="27" t="s">
        <v>2075</v>
      </c>
      <c r="B706" s="6" t="s">
        <v>363</v>
      </c>
      <c r="C706" s="32">
        <v>52104.661</v>
      </c>
      <c r="D706" s="32" t="s">
        <v>391</v>
      </c>
      <c r="E706" s="17">
        <f t="shared" si="86"/>
        <v>9206.9935455180639</v>
      </c>
      <c r="F706">
        <f t="shared" si="87"/>
        <v>9207</v>
      </c>
      <c r="G706">
        <f t="shared" si="92"/>
        <v>-7.1410000018659048E-3</v>
      </c>
      <c r="J706">
        <f t="shared" si="85"/>
        <v>-7.1410000018659048E-3</v>
      </c>
      <c r="O706">
        <f t="shared" ca="1" si="90"/>
        <v>-7.3970673887728215E-3</v>
      </c>
      <c r="P706" s="11">
        <f t="shared" si="88"/>
        <v>-5.4645205784504564E-3</v>
      </c>
      <c r="Q706" s="2">
        <f t="shared" si="89"/>
        <v>37086.161</v>
      </c>
      <c r="R706">
        <f t="shared" si="91"/>
        <v>2.8105832571353939E-6</v>
      </c>
    </row>
    <row r="707" spans="1:18" x14ac:dyDescent="0.2">
      <c r="A707" s="27" t="s">
        <v>2068</v>
      </c>
      <c r="B707" s="6" t="s">
        <v>363</v>
      </c>
      <c r="C707" s="32">
        <v>52133.425000000003</v>
      </c>
      <c r="D707" s="32" t="s">
        <v>391</v>
      </c>
      <c r="E707" s="17">
        <f t="shared" si="86"/>
        <v>9232.9922457638277</v>
      </c>
      <c r="F707">
        <f t="shared" si="87"/>
        <v>9233</v>
      </c>
      <c r="G707">
        <f t="shared" si="92"/>
        <v>-8.578999993915204E-3</v>
      </c>
      <c r="J707">
        <f t="shared" si="85"/>
        <v>-8.578999993915204E-3</v>
      </c>
      <c r="O707">
        <f t="shared" ca="1" si="90"/>
        <v>-7.4108016397493644E-3</v>
      </c>
      <c r="P707" s="11">
        <f t="shared" si="88"/>
        <v>-5.4993142134748471E-3</v>
      </c>
      <c r="Q707" s="2">
        <f t="shared" si="89"/>
        <v>37114.925000000003</v>
      </c>
      <c r="R707">
        <f t="shared" si="91"/>
        <v>9.4844645062465291E-6</v>
      </c>
    </row>
    <row r="708" spans="1:18" x14ac:dyDescent="0.2">
      <c r="A708" s="27" t="s">
        <v>2075</v>
      </c>
      <c r="B708" s="6" t="s">
        <v>363</v>
      </c>
      <c r="C708" s="32">
        <v>52135.644</v>
      </c>
      <c r="D708" s="32" t="s">
        <v>391</v>
      </c>
      <c r="E708" s="17">
        <f t="shared" si="86"/>
        <v>9234.9979165969962</v>
      </c>
      <c r="F708">
        <f t="shared" si="87"/>
        <v>9235</v>
      </c>
      <c r="G708">
        <f t="shared" si="92"/>
        <v>-2.3050000017974526E-3</v>
      </c>
      <c r="J708">
        <f t="shared" si="85"/>
        <v>-2.3050000017974526E-3</v>
      </c>
      <c r="O708">
        <f t="shared" ca="1" si="90"/>
        <v>-7.4118581205937142E-3</v>
      </c>
      <c r="P708" s="11">
        <f t="shared" si="88"/>
        <v>-5.5019951630361158E-3</v>
      </c>
      <c r="Q708" s="2">
        <f t="shared" si="89"/>
        <v>37117.144</v>
      </c>
      <c r="R708">
        <f t="shared" si="91"/>
        <v>1.0220778060983427E-5</v>
      </c>
    </row>
    <row r="709" spans="1:18" x14ac:dyDescent="0.2">
      <c r="A709" s="27" t="s">
        <v>2075</v>
      </c>
      <c r="B709" s="6" t="s">
        <v>363</v>
      </c>
      <c r="C709" s="32">
        <v>52145.593699999998</v>
      </c>
      <c r="D709" s="32" t="s">
        <v>391</v>
      </c>
      <c r="E709" s="17">
        <f t="shared" si="86"/>
        <v>9243.9910770696406</v>
      </c>
      <c r="F709">
        <f t="shared" si="87"/>
        <v>9244</v>
      </c>
      <c r="G709">
        <f t="shared" si="92"/>
        <v>-9.8720000023604371E-3</v>
      </c>
      <c r="J709">
        <f t="shared" si="85"/>
        <v>-9.8720000023604371E-3</v>
      </c>
      <c r="O709">
        <f t="shared" ca="1" si="90"/>
        <v>-7.4166122843932871E-3</v>
      </c>
      <c r="P709" s="11">
        <f t="shared" si="88"/>
        <v>-5.5140674198776735E-3</v>
      </c>
      <c r="Q709" s="2">
        <f t="shared" si="89"/>
        <v>37127.093699999998</v>
      </c>
      <c r="R709">
        <f t="shared" si="91"/>
        <v>1.8991576393464887E-5</v>
      </c>
    </row>
    <row r="710" spans="1:18" x14ac:dyDescent="0.2">
      <c r="A710" s="27" t="s">
        <v>2075</v>
      </c>
      <c r="B710" s="6" t="s">
        <v>363</v>
      </c>
      <c r="C710" s="32">
        <v>52176.5717</v>
      </c>
      <c r="D710" s="32" t="s">
        <v>391</v>
      </c>
      <c r="E710" s="17">
        <f t="shared" si="86"/>
        <v>9271.9909288361978</v>
      </c>
      <c r="F710">
        <f t="shared" si="87"/>
        <v>9272</v>
      </c>
      <c r="G710">
        <f t="shared" si="92"/>
        <v>-1.003599999967264E-2</v>
      </c>
      <c r="J710">
        <f t="shared" si="85"/>
        <v>-1.003599999967264E-2</v>
      </c>
      <c r="O710">
        <f t="shared" ca="1" si="90"/>
        <v>-7.4314030162141789E-3</v>
      </c>
      <c r="P710" s="11">
        <f t="shared" si="88"/>
        <v>-5.55170910008393E-3</v>
      </c>
      <c r="Q710" s="2">
        <f t="shared" si="89"/>
        <v>37158.0717</v>
      </c>
      <c r="R710">
        <f t="shared" si="91"/>
        <v>2.0108864872134123E-5</v>
      </c>
    </row>
    <row r="711" spans="1:18" x14ac:dyDescent="0.2">
      <c r="A711" s="27" t="s">
        <v>2075</v>
      </c>
      <c r="B711" s="6" t="s">
        <v>363</v>
      </c>
      <c r="C711" s="32">
        <v>52186.529399999999</v>
      </c>
      <c r="D711" s="32" t="s">
        <v>391</v>
      </c>
      <c r="E711" s="17">
        <f t="shared" si="86"/>
        <v>9280.9913202086482</v>
      </c>
      <c r="F711">
        <f t="shared" si="87"/>
        <v>9281</v>
      </c>
      <c r="G711">
        <f t="shared" si="92"/>
        <v>-9.6029999986058101E-3</v>
      </c>
      <c r="J711">
        <f t="shared" si="85"/>
        <v>-9.6029999986058101E-3</v>
      </c>
      <c r="O711">
        <f t="shared" ca="1" si="90"/>
        <v>-7.4361571800137518E-3</v>
      </c>
      <c r="P711" s="11">
        <f t="shared" si="88"/>
        <v>-5.563835066232108E-3</v>
      </c>
      <c r="Q711" s="2">
        <f t="shared" si="89"/>
        <v>37168.029399999999</v>
      </c>
      <c r="R711">
        <f t="shared" si="91"/>
        <v>1.6314853350917453E-5</v>
      </c>
    </row>
    <row r="712" spans="1:18" x14ac:dyDescent="0.2">
      <c r="A712" s="27" t="s">
        <v>2123</v>
      </c>
      <c r="B712" s="6" t="s">
        <v>363</v>
      </c>
      <c r="C712" s="32">
        <v>52200.915000000001</v>
      </c>
      <c r="D712" s="32" t="s">
        <v>391</v>
      </c>
      <c r="E712" s="17">
        <f t="shared" si="86"/>
        <v>9293.9939242364417</v>
      </c>
      <c r="F712">
        <f t="shared" si="87"/>
        <v>9294</v>
      </c>
      <c r="G712">
        <f t="shared" si="92"/>
        <v>-6.7219999982626177E-3</v>
      </c>
      <c r="J712">
        <f t="shared" si="85"/>
        <v>-6.7219999982626177E-3</v>
      </c>
      <c r="O712">
        <f t="shared" ca="1" si="90"/>
        <v>-7.4430243055020233E-3</v>
      </c>
      <c r="P712" s="11">
        <f t="shared" si="88"/>
        <v>-5.581373415025263E-3</v>
      </c>
      <c r="Q712" s="2">
        <f t="shared" si="89"/>
        <v>37182.415000000001</v>
      </c>
      <c r="R712">
        <f t="shared" si="91"/>
        <v>1.3010290023877222E-6</v>
      </c>
    </row>
    <row r="713" spans="1:18" x14ac:dyDescent="0.2">
      <c r="A713" s="27" t="s">
        <v>2075</v>
      </c>
      <c r="B713" s="6" t="s">
        <v>363</v>
      </c>
      <c r="C713" s="32">
        <v>52228.569000000003</v>
      </c>
      <c r="D713" s="32" t="s">
        <v>391</v>
      </c>
      <c r="E713" s="17">
        <f t="shared" si="86"/>
        <v>9318.9893371343805</v>
      </c>
      <c r="F713">
        <f t="shared" si="87"/>
        <v>9319</v>
      </c>
      <c r="G713">
        <f t="shared" si="92"/>
        <v>-1.1796999999205582E-2</v>
      </c>
      <c r="J713">
        <f t="shared" si="85"/>
        <v>-1.1796999999205582E-2</v>
      </c>
      <c r="O713">
        <f t="shared" ca="1" si="90"/>
        <v>-7.4562303160563915E-3</v>
      </c>
      <c r="P713" s="11">
        <f t="shared" si="88"/>
        <v>-5.6151776212325618E-3</v>
      </c>
      <c r="Q713" s="2">
        <f t="shared" si="89"/>
        <v>37210.069000000003</v>
      </c>
      <c r="R713">
        <f t="shared" si="91"/>
        <v>3.8214927912808003E-5</v>
      </c>
    </row>
    <row r="714" spans="1:18" x14ac:dyDescent="0.2">
      <c r="A714" s="27" t="s">
        <v>2075</v>
      </c>
      <c r="B714" s="6" t="s">
        <v>363</v>
      </c>
      <c r="C714" s="32">
        <v>52469.756999999998</v>
      </c>
      <c r="D714" s="32" t="s">
        <v>391</v>
      </c>
      <c r="E714" s="17">
        <f t="shared" si="86"/>
        <v>9536.9901198792795</v>
      </c>
      <c r="F714">
        <f t="shared" si="87"/>
        <v>9537</v>
      </c>
      <c r="G714">
        <f t="shared" si="92"/>
        <v>-1.0930999997071922E-2</v>
      </c>
      <c r="J714">
        <f t="shared" si="85"/>
        <v>-1.0930999997071922E-2</v>
      </c>
      <c r="O714">
        <f t="shared" ca="1" si="90"/>
        <v>-7.5713867280904831E-3</v>
      </c>
      <c r="P714" s="11">
        <f t="shared" si="88"/>
        <v>-5.9142223666408646E-3</v>
      </c>
      <c r="Q714" s="2">
        <f t="shared" si="89"/>
        <v>37451.256999999998</v>
      </c>
      <c r="R714">
        <f t="shared" si="91"/>
        <v>2.5168057793193452E-5</v>
      </c>
    </row>
    <row r="715" spans="1:18" x14ac:dyDescent="0.2">
      <c r="A715" s="27" t="s">
        <v>2075</v>
      </c>
      <c r="B715" s="6" t="s">
        <v>363</v>
      </c>
      <c r="C715" s="32">
        <v>52489.671999999999</v>
      </c>
      <c r="D715" s="32" t="s">
        <v>391</v>
      </c>
      <c r="E715" s="17">
        <f t="shared" si="86"/>
        <v>9554.9905410791944</v>
      </c>
      <c r="F715">
        <f t="shared" si="87"/>
        <v>9555</v>
      </c>
      <c r="G715">
        <f t="shared" si="92"/>
        <v>-1.0464999999385327E-2</v>
      </c>
      <c r="J715">
        <f t="shared" si="85"/>
        <v>-1.0464999999385327E-2</v>
      </c>
      <c r="O715">
        <f t="shared" ca="1" si="90"/>
        <v>-7.5808950556896289E-3</v>
      </c>
      <c r="P715" s="11">
        <f t="shared" si="88"/>
        <v>-5.9392567128904242E-3</v>
      </c>
      <c r="Q715" s="2">
        <f t="shared" si="89"/>
        <v>37471.171999999999</v>
      </c>
      <c r="R715">
        <f t="shared" si="91"/>
        <v>2.0482352295253684E-5</v>
      </c>
    </row>
    <row r="716" spans="1:18" x14ac:dyDescent="0.2">
      <c r="A716" s="27" t="s">
        <v>2075</v>
      </c>
      <c r="B716" s="6" t="s">
        <v>363</v>
      </c>
      <c r="C716" s="32">
        <v>52489.671999999999</v>
      </c>
      <c r="D716" s="32" t="s">
        <v>391</v>
      </c>
      <c r="E716" s="17">
        <f t="shared" si="86"/>
        <v>9554.9905410791944</v>
      </c>
      <c r="F716">
        <f t="shared" si="87"/>
        <v>9555</v>
      </c>
      <c r="G716">
        <f t="shared" si="92"/>
        <v>-1.0464999999385327E-2</v>
      </c>
      <c r="J716">
        <f t="shared" ref="J716:J747" si="93">G716</f>
        <v>-1.0464999999385327E-2</v>
      </c>
      <c r="O716">
        <f t="shared" ca="1" si="90"/>
        <v>-7.5808950556896289E-3</v>
      </c>
      <c r="P716" s="11">
        <f t="shared" si="88"/>
        <v>-5.9392567128904242E-3</v>
      </c>
      <c r="Q716" s="2">
        <f t="shared" si="89"/>
        <v>37471.171999999999</v>
      </c>
      <c r="R716">
        <f t="shared" si="91"/>
        <v>2.0482352295253684E-5</v>
      </c>
    </row>
    <row r="717" spans="1:18" x14ac:dyDescent="0.2">
      <c r="A717" s="27" t="s">
        <v>2143</v>
      </c>
      <c r="B717" s="6" t="s">
        <v>363</v>
      </c>
      <c r="C717" s="32">
        <v>52494.100100000003</v>
      </c>
      <c r="D717" s="32" t="s">
        <v>391</v>
      </c>
      <c r="E717" s="17">
        <f t="shared" si="86"/>
        <v>9558.9929345070341</v>
      </c>
      <c r="F717">
        <f t="shared" si="87"/>
        <v>9559</v>
      </c>
      <c r="G717">
        <f t="shared" si="92"/>
        <v>-7.8169999978854321E-3</v>
      </c>
      <c r="J717">
        <f t="shared" si="93"/>
        <v>-7.8169999978854321E-3</v>
      </c>
      <c r="O717">
        <f t="shared" ca="1" si="90"/>
        <v>-7.5830080173783275E-3</v>
      </c>
      <c r="P717" s="11">
        <f t="shared" si="88"/>
        <v>-5.9448269976710806E-3</v>
      </c>
      <c r="Q717" s="2">
        <f t="shared" si="89"/>
        <v>37475.600100000003</v>
      </c>
      <c r="R717">
        <f t="shared" si="91"/>
        <v>3.5050317427316061E-6</v>
      </c>
    </row>
    <row r="718" spans="1:18" x14ac:dyDescent="0.2">
      <c r="A718" s="27" t="s">
        <v>2075</v>
      </c>
      <c r="B718" s="6" t="s">
        <v>363</v>
      </c>
      <c r="C718" s="32">
        <v>52531.716999999997</v>
      </c>
      <c r="D718" s="32" t="s">
        <v>391</v>
      </c>
      <c r="E718" s="17">
        <f t="shared" si="86"/>
        <v>9592.9934388622896</v>
      </c>
      <c r="F718">
        <f t="shared" si="87"/>
        <v>9593</v>
      </c>
      <c r="G718">
        <f t="shared" si="92"/>
        <v>-7.2589999981573783E-3</v>
      </c>
      <c r="J718">
        <f t="shared" si="93"/>
        <v>-7.2589999981573783E-3</v>
      </c>
      <c r="O718">
        <f t="shared" ca="1" si="90"/>
        <v>-7.6009681917322686E-3</v>
      </c>
      <c r="P718" s="11">
        <f t="shared" si="88"/>
        <v>-5.9922786111357229E-3</v>
      </c>
      <c r="Q718" s="2">
        <f t="shared" si="89"/>
        <v>37513.216999999997</v>
      </c>
      <c r="R718">
        <f t="shared" si="91"/>
        <v>1.6045830723380664E-6</v>
      </c>
    </row>
    <row r="719" spans="1:18" x14ac:dyDescent="0.2">
      <c r="A719" s="27" t="s">
        <v>2075</v>
      </c>
      <c r="B719" s="6" t="s">
        <v>363</v>
      </c>
      <c r="C719" s="32">
        <v>52541.675000000003</v>
      </c>
      <c r="D719" s="32" t="s">
        <v>391</v>
      </c>
      <c r="E719" s="17">
        <f t="shared" si="86"/>
        <v>9601.9941013934895</v>
      </c>
      <c r="F719">
        <f t="shared" si="87"/>
        <v>9602</v>
      </c>
      <c r="G719">
        <f t="shared" si="92"/>
        <v>-6.5259999973932281E-3</v>
      </c>
      <c r="J719">
        <f t="shared" si="93"/>
        <v>-6.5259999973932281E-3</v>
      </c>
      <c r="O719">
        <f t="shared" ca="1" si="90"/>
        <v>-7.6057223555318415E-3</v>
      </c>
      <c r="P719" s="11">
        <f t="shared" si="88"/>
        <v>-6.0048705418089075E-3</v>
      </c>
      <c r="Q719" s="2">
        <f t="shared" si="89"/>
        <v>37523.175000000003</v>
      </c>
      <c r="R719">
        <f t="shared" si="91"/>
        <v>2.7157590947761042E-7</v>
      </c>
    </row>
    <row r="720" spans="1:18" x14ac:dyDescent="0.2">
      <c r="A720" s="27" t="s">
        <v>2075</v>
      </c>
      <c r="B720" s="6" t="s">
        <v>363</v>
      </c>
      <c r="C720" s="32">
        <v>52561.586199999998</v>
      </c>
      <c r="D720" s="32" t="s">
        <v>391</v>
      </c>
      <c r="E720" s="17">
        <f t="shared" si="86"/>
        <v>9619.9910879159906</v>
      </c>
      <c r="F720">
        <f t="shared" si="87"/>
        <v>9620</v>
      </c>
      <c r="G720">
        <f t="shared" si="92"/>
        <v>-9.859999998298008E-3</v>
      </c>
      <c r="J720">
        <f t="shared" si="93"/>
        <v>-9.859999998298008E-3</v>
      </c>
      <c r="O720">
        <f t="shared" ca="1" si="90"/>
        <v>-7.6152306831309864E-3</v>
      </c>
      <c r="P720" s="11">
        <f t="shared" si="88"/>
        <v>-6.0300935964330785E-3</v>
      </c>
      <c r="Q720" s="2">
        <f t="shared" si="89"/>
        <v>37543.086199999998</v>
      </c>
      <c r="R720">
        <f t="shared" si="91"/>
        <v>1.466818304704597E-5</v>
      </c>
    </row>
    <row r="721" spans="1:18" x14ac:dyDescent="0.2">
      <c r="A721" s="27" t="s">
        <v>2075</v>
      </c>
      <c r="B721" s="6" t="s">
        <v>363</v>
      </c>
      <c r="C721" s="32">
        <v>52561.587</v>
      </c>
      <c r="D721" s="32" t="s">
        <v>391</v>
      </c>
      <c r="E721" s="17">
        <f t="shared" si="86"/>
        <v>9619.9918110059734</v>
      </c>
      <c r="F721">
        <f t="shared" si="87"/>
        <v>9620</v>
      </c>
      <c r="G721">
        <f t="shared" si="92"/>
        <v>-9.059999996679835E-3</v>
      </c>
      <c r="J721">
        <f t="shared" si="93"/>
        <v>-9.059999996679835E-3</v>
      </c>
      <c r="O721">
        <f t="shared" ca="1" si="90"/>
        <v>-7.6152306831309864E-3</v>
      </c>
      <c r="P721" s="11">
        <f t="shared" si="88"/>
        <v>-6.0300935964330785E-3</v>
      </c>
      <c r="Q721" s="2">
        <f t="shared" si="89"/>
        <v>37543.087</v>
      </c>
      <c r="R721">
        <f t="shared" si="91"/>
        <v>9.180332794256259E-6</v>
      </c>
    </row>
    <row r="722" spans="1:18" x14ac:dyDescent="0.2">
      <c r="A722" s="27" t="s">
        <v>2165</v>
      </c>
      <c r="B722" s="6" t="s">
        <v>363</v>
      </c>
      <c r="C722" s="32">
        <v>52793.921999999999</v>
      </c>
      <c r="D722" s="32" t="s">
        <v>391</v>
      </c>
      <c r="E722" s="17">
        <f t="shared" si="86"/>
        <v>9829.9906992551278</v>
      </c>
      <c r="F722">
        <f t="shared" si="87"/>
        <v>9830</v>
      </c>
      <c r="G722">
        <f t="shared" si="92"/>
        <v>-1.0289999998349231E-2</v>
      </c>
      <c r="J722">
        <f t="shared" si="93"/>
        <v>-1.0289999998349231E-2</v>
      </c>
      <c r="O722">
        <f t="shared" ca="1" si="90"/>
        <v>-7.7261611717876801E-3</v>
      </c>
      <c r="P722" s="11">
        <f t="shared" si="88"/>
        <v>-6.3282238307135769E-3</v>
      </c>
      <c r="Q722" s="2">
        <f t="shared" si="89"/>
        <v>37775.421999999999</v>
      </c>
      <c r="R722">
        <f t="shared" si="91"/>
        <v>1.5695670402445849E-5</v>
      </c>
    </row>
    <row r="723" spans="1:18" x14ac:dyDescent="0.2">
      <c r="A723" s="27" t="s">
        <v>2075</v>
      </c>
      <c r="B723" s="6" t="s">
        <v>363</v>
      </c>
      <c r="C723" s="32">
        <v>52812.730900000002</v>
      </c>
      <c r="D723" s="32" t="s">
        <v>391</v>
      </c>
      <c r="E723" s="17">
        <f t="shared" si="86"/>
        <v>9846.9913581708752</v>
      </c>
      <c r="F723">
        <f t="shared" si="87"/>
        <v>9847</v>
      </c>
      <c r="G723">
        <f t="shared" si="92"/>
        <v>-9.560999991663266E-3</v>
      </c>
      <c r="J723">
        <f t="shared" si="93"/>
        <v>-9.560999991663266E-3</v>
      </c>
      <c r="O723">
        <f t="shared" ca="1" si="90"/>
        <v>-7.735141258964651E-3</v>
      </c>
      <c r="P723" s="11">
        <f t="shared" si="88"/>
        <v>-6.3526693905413762E-3</v>
      </c>
      <c r="Q723" s="2">
        <f t="shared" si="89"/>
        <v>37794.230900000002</v>
      </c>
      <c r="R723">
        <f t="shared" si="91"/>
        <v>1.0293385246095146E-5</v>
      </c>
    </row>
    <row r="724" spans="1:18" x14ac:dyDescent="0.2">
      <c r="A724" s="27" t="s">
        <v>2173</v>
      </c>
      <c r="B724" s="6" t="s">
        <v>363</v>
      </c>
      <c r="C724" s="32">
        <v>52822.686000000002</v>
      </c>
      <c r="D724" s="32" t="s">
        <v>391</v>
      </c>
      <c r="E724" s="17">
        <f t="shared" si="86"/>
        <v>9855.9893995008897</v>
      </c>
      <c r="F724">
        <f t="shared" si="87"/>
        <v>9856</v>
      </c>
      <c r="G724">
        <f t="shared" si="92"/>
        <v>-1.1727999997674488E-2</v>
      </c>
      <c r="J724">
        <f t="shared" si="93"/>
        <v>-1.1727999997674488E-2</v>
      </c>
      <c r="O724">
        <f t="shared" ca="1" si="90"/>
        <v>-7.739895422764223E-3</v>
      </c>
      <c r="P724" s="11">
        <f t="shared" si="88"/>
        <v>-6.3656300283464968E-3</v>
      </c>
      <c r="Q724" s="2">
        <f t="shared" si="89"/>
        <v>37804.186000000002</v>
      </c>
      <c r="R724">
        <f t="shared" si="91"/>
        <v>2.8755011687950678E-5</v>
      </c>
    </row>
    <row r="725" spans="1:18" x14ac:dyDescent="0.2">
      <c r="A725" s="27" t="s">
        <v>2173</v>
      </c>
      <c r="B725" s="6" t="s">
        <v>363</v>
      </c>
      <c r="C725" s="32">
        <v>52833.749000000003</v>
      </c>
      <c r="D725" s="32" t="s">
        <v>391</v>
      </c>
      <c r="E725" s="17">
        <f t="shared" ref="E725:E747" si="94">+(C725-C$7)/C$8</f>
        <v>9865.988830067532</v>
      </c>
      <c r="F725">
        <f t="shared" ref="F725:F747" si="95">ROUND(2*E725,0)/2</f>
        <v>9866</v>
      </c>
      <c r="G725">
        <f t="shared" si="92"/>
        <v>-1.2357999992673285E-2</v>
      </c>
      <c r="J725">
        <f t="shared" si="93"/>
        <v>-1.2357999992673285E-2</v>
      </c>
      <c r="O725">
        <f t="shared" ca="1" si="90"/>
        <v>-7.7451778269859708E-3</v>
      </c>
      <c r="P725" s="11">
        <f t="shared" ref="P725:P747" si="96">D$11+D$12*F725+D$13*F725^2</f>
        <v>-6.3800460594937132E-3</v>
      </c>
      <c r="Q725" s="2">
        <f t="shared" ref="Q725:Q747" si="97">+C725-15018.5</f>
        <v>37815.249000000003</v>
      </c>
      <c r="R725">
        <f t="shared" si="91"/>
        <v>3.5735933227217118E-5</v>
      </c>
    </row>
    <row r="726" spans="1:18" x14ac:dyDescent="0.2">
      <c r="A726" s="27" t="s">
        <v>2068</v>
      </c>
      <c r="B726" s="6" t="s">
        <v>363</v>
      </c>
      <c r="C726" s="32">
        <v>52851.446000000004</v>
      </c>
      <c r="D726" s="32" t="s">
        <v>391</v>
      </c>
      <c r="E726" s="17">
        <f t="shared" si="94"/>
        <v>9881.9844842967505</v>
      </c>
      <c r="F726">
        <f t="shared" si="95"/>
        <v>9882</v>
      </c>
      <c r="G726">
        <f t="shared" si="92"/>
        <v>-1.7165999997814652E-2</v>
      </c>
      <c r="J726">
        <f t="shared" si="93"/>
        <v>-1.7165999997814652E-2</v>
      </c>
      <c r="O726">
        <f t="shared" ca="1" si="90"/>
        <v>-7.753629673740766E-3</v>
      </c>
      <c r="P726" s="11">
        <f t="shared" si="96"/>
        <v>-6.4031452574847478E-3</v>
      </c>
      <c r="Q726" s="2">
        <f t="shared" si="97"/>
        <v>37832.946000000004</v>
      </c>
      <c r="R726">
        <f t="shared" si="91"/>
        <v>1.1583904216144189E-4</v>
      </c>
    </row>
    <row r="727" spans="1:18" x14ac:dyDescent="0.2">
      <c r="A727" s="27" t="s">
        <v>2173</v>
      </c>
      <c r="B727" s="6" t="s">
        <v>363</v>
      </c>
      <c r="C727" s="32">
        <v>53239.786699999997</v>
      </c>
      <c r="D727" s="32" t="s">
        <v>391</v>
      </c>
      <c r="E727" s="17">
        <f t="shared" si="94"/>
        <v>10232.991070742602</v>
      </c>
      <c r="F727">
        <f t="shared" si="95"/>
        <v>10233</v>
      </c>
      <c r="G727">
        <f t="shared" si="92"/>
        <v>-9.8790000047301874E-3</v>
      </c>
      <c r="J727">
        <f t="shared" si="93"/>
        <v>-9.8790000047301874E-3</v>
      </c>
      <c r="O727">
        <f t="shared" ca="1" si="90"/>
        <v>-7.9390420619240981E-3</v>
      </c>
      <c r="P727" s="11">
        <f t="shared" si="96"/>
        <v>-6.9202723094354997E-3</v>
      </c>
      <c r="Q727" s="2">
        <f t="shared" si="97"/>
        <v>38221.286699999997</v>
      </c>
      <c r="R727">
        <f t="shared" si="91"/>
        <v>8.7540695749038144E-6</v>
      </c>
    </row>
    <row r="728" spans="1:18" x14ac:dyDescent="0.2">
      <c r="A728" s="27" t="s">
        <v>2173</v>
      </c>
      <c r="B728" s="6" t="s">
        <v>363</v>
      </c>
      <c r="C728" s="32">
        <v>53258.594100000002</v>
      </c>
      <c r="D728" s="32" t="s">
        <v>391</v>
      </c>
      <c r="E728" s="17">
        <f t="shared" si="94"/>
        <v>10249.990373864639</v>
      </c>
      <c r="F728">
        <f t="shared" si="95"/>
        <v>10250</v>
      </c>
      <c r="G728">
        <f t="shared" si="92"/>
        <v>-1.0649999996530823E-2</v>
      </c>
      <c r="J728">
        <f t="shared" si="93"/>
        <v>-1.0649999996530823E-2</v>
      </c>
      <c r="O728">
        <f t="shared" ca="1" si="90"/>
        <v>-7.9480221491010673E-3</v>
      </c>
      <c r="P728" s="11">
        <f t="shared" si="96"/>
        <v>-6.9458228616346429E-3</v>
      </c>
      <c r="Q728" s="2">
        <f t="shared" si="97"/>
        <v>38240.094100000002</v>
      </c>
      <c r="R728">
        <f t="shared" si="91"/>
        <v>1.3720928246687676E-5</v>
      </c>
    </row>
    <row r="729" spans="1:18" x14ac:dyDescent="0.2">
      <c r="A729" s="27" t="s">
        <v>2173</v>
      </c>
      <c r="B729" s="6" t="s">
        <v>363</v>
      </c>
      <c r="C729" s="32">
        <v>53259.697</v>
      </c>
      <c r="D729" s="32" t="s">
        <v>391</v>
      </c>
      <c r="E729" s="17">
        <f t="shared" si="94"/>
        <v>10250.987243788884</v>
      </c>
      <c r="F729">
        <f t="shared" si="95"/>
        <v>10251</v>
      </c>
      <c r="G729">
        <f t="shared" si="92"/>
        <v>-1.411299999745097E-2</v>
      </c>
      <c r="J729">
        <f t="shared" si="93"/>
        <v>-1.411299999745097E-2</v>
      </c>
      <c r="O729">
        <f t="shared" ca="1" si="90"/>
        <v>-7.9485503895232422E-3</v>
      </c>
      <c r="P729" s="11">
        <f t="shared" si="96"/>
        <v>-6.9473272868962972E-3</v>
      </c>
      <c r="Q729" s="2">
        <f t="shared" si="97"/>
        <v>38241.197</v>
      </c>
      <c r="R729">
        <f t="shared" si="91"/>
        <v>5.1346865394787954E-5</v>
      </c>
    </row>
    <row r="730" spans="1:18" x14ac:dyDescent="0.2">
      <c r="A730" s="27" t="s">
        <v>2173</v>
      </c>
      <c r="B730" s="6" t="s">
        <v>363</v>
      </c>
      <c r="C730" s="32">
        <v>53279.618000000002</v>
      </c>
      <c r="D730" s="32" t="s">
        <v>391</v>
      </c>
      <c r="E730" s="17">
        <f t="shared" si="94"/>
        <v>10268.993088163654</v>
      </c>
      <c r="F730">
        <f t="shared" si="95"/>
        <v>10269</v>
      </c>
      <c r="G730">
        <f t="shared" si="92"/>
        <v>-7.6469999985420145E-3</v>
      </c>
      <c r="J730">
        <f t="shared" si="93"/>
        <v>-7.6469999985420145E-3</v>
      </c>
      <c r="O730">
        <f t="shared" ca="1" si="90"/>
        <v>-7.958058717122388E-3</v>
      </c>
      <c r="P730" s="11">
        <f t="shared" si="96"/>
        <v>-6.9744345220608354E-3</v>
      </c>
      <c r="Q730" s="2">
        <f t="shared" si="97"/>
        <v>38261.118000000002</v>
      </c>
      <c r="R730">
        <f t="shared" si="91"/>
        <v>4.5234432015435554E-7</v>
      </c>
    </row>
    <row r="731" spans="1:18" x14ac:dyDescent="0.2">
      <c r="A731" s="27" t="s">
        <v>2211</v>
      </c>
      <c r="B731" s="6" t="s">
        <v>363</v>
      </c>
      <c r="C731" s="32">
        <v>53313.909</v>
      </c>
      <c r="D731" s="32" t="s">
        <v>391</v>
      </c>
      <c r="E731" s="17">
        <f t="shared" si="94"/>
        <v>10299.987436311592</v>
      </c>
      <c r="F731">
        <f t="shared" si="95"/>
        <v>10300</v>
      </c>
      <c r="G731">
        <f t="shared" si="92"/>
        <v>-1.389999999810243E-2</v>
      </c>
      <c r="J731">
        <f t="shared" si="93"/>
        <v>-1.389999999810243E-2</v>
      </c>
      <c r="O731">
        <f t="shared" ca="1" si="90"/>
        <v>-7.9744341702098036E-3</v>
      </c>
      <c r="P731" s="11">
        <f t="shared" si="96"/>
        <v>-7.021241703998495E-3</v>
      </c>
      <c r="Q731" s="2">
        <f t="shared" si="97"/>
        <v>38295.409</v>
      </c>
      <c r="R731">
        <f t="shared" si="91"/>
        <v>4.7317315668703682E-5</v>
      </c>
    </row>
    <row r="732" spans="1:18" x14ac:dyDescent="0.2">
      <c r="A732" s="27" t="s">
        <v>2173</v>
      </c>
      <c r="B732" s="6" t="s">
        <v>363</v>
      </c>
      <c r="C732" s="32">
        <v>53561.737999999998</v>
      </c>
      <c r="D732" s="32" t="s">
        <v>391</v>
      </c>
      <c r="E732" s="17">
        <f t="shared" si="94"/>
        <v>10523.990769756399</v>
      </c>
      <c r="F732">
        <f t="shared" si="95"/>
        <v>10524</v>
      </c>
      <c r="G732">
        <f t="shared" si="92"/>
        <v>-1.0212000001047272E-2</v>
      </c>
      <c r="J732">
        <f t="shared" si="93"/>
        <v>-1.0212000001047272E-2</v>
      </c>
      <c r="O732">
        <f t="shared" ca="1" si="90"/>
        <v>-8.0927600247769453E-3</v>
      </c>
      <c r="P732" s="11">
        <f t="shared" si="96"/>
        <v>-7.364067761036517E-3</v>
      </c>
      <c r="Q732" s="2">
        <f t="shared" si="97"/>
        <v>38543.237999999998</v>
      </c>
      <c r="R732">
        <f t="shared" si="91"/>
        <v>8.1107180436926777E-6</v>
      </c>
    </row>
    <row r="733" spans="1:18" x14ac:dyDescent="0.2">
      <c r="A733" s="27" t="s">
        <v>2173</v>
      </c>
      <c r="B733" s="6" t="s">
        <v>363</v>
      </c>
      <c r="C733" s="32">
        <v>53581.652099999999</v>
      </c>
      <c r="D733" s="32" t="s">
        <v>391</v>
      </c>
      <c r="E733" s="17">
        <f t="shared" si="94"/>
        <v>10541.990377480086</v>
      </c>
      <c r="F733">
        <f t="shared" si="95"/>
        <v>10542</v>
      </c>
      <c r="G733">
        <f t="shared" si="92"/>
        <v>-1.0646000002452638E-2</v>
      </c>
      <c r="J733">
        <f t="shared" si="93"/>
        <v>-1.0646000002452638E-2</v>
      </c>
      <c r="O733">
        <f t="shared" ca="1" si="90"/>
        <v>-8.1022683523760894E-3</v>
      </c>
      <c r="P733" s="11">
        <f t="shared" si="96"/>
        <v>-7.3919675713744288E-3</v>
      </c>
      <c r="Q733" s="2">
        <f t="shared" si="97"/>
        <v>38563.152099999999</v>
      </c>
      <c r="R733">
        <f t="shared" si="91"/>
        <v>1.0588727062508759E-5</v>
      </c>
    </row>
    <row r="734" spans="1:18" x14ac:dyDescent="0.2">
      <c r="A734" s="27" t="s">
        <v>2173</v>
      </c>
      <c r="B734" s="6" t="s">
        <v>363</v>
      </c>
      <c r="C734" s="32">
        <v>53643.605000000003</v>
      </c>
      <c r="D734" s="32" t="s">
        <v>391</v>
      </c>
      <c r="E734" s="17">
        <f t="shared" si="94"/>
        <v>10597.987279039524</v>
      </c>
      <c r="F734">
        <f t="shared" si="95"/>
        <v>10598</v>
      </c>
      <c r="G734">
        <f t="shared" si="92"/>
        <v>-1.4073999998799991E-2</v>
      </c>
      <c r="J734">
        <f t="shared" si="93"/>
        <v>-1.4073999998799991E-2</v>
      </c>
      <c r="O734">
        <f t="shared" ca="1" si="90"/>
        <v>-8.1318498160178748E-3</v>
      </c>
      <c r="P734" s="11">
        <f t="shared" si="96"/>
        <v>-7.4791011725557927E-3</v>
      </c>
      <c r="Q734" s="2">
        <f t="shared" si="97"/>
        <v>38625.105000000003</v>
      </c>
      <c r="R734">
        <f t="shared" si="91"/>
        <v>4.34926905283971E-5</v>
      </c>
    </row>
    <row r="735" spans="1:18" x14ac:dyDescent="0.2">
      <c r="A735" s="27" t="s">
        <v>18</v>
      </c>
      <c r="B735" s="6" t="s">
        <v>363</v>
      </c>
      <c r="C735" s="32">
        <v>53667.944000000003</v>
      </c>
      <c r="D735" s="32" t="s">
        <v>391</v>
      </c>
      <c r="E735" s="17">
        <f t="shared" si="94"/>
        <v>10619.986387831123</v>
      </c>
      <c r="F735">
        <f t="shared" si="95"/>
        <v>10620</v>
      </c>
      <c r="G735">
        <f t="shared" si="92"/>
        <v>-1.5059999990626238E-2</v>
      </c>
      <c r="J735">
        <f t="shared" si="93"/>
        <v>-1.5059999990626238E-2</v>
      </c>
      <c r="O735">
        <f t="shared" ca="1" si="90"/>
        <v>-8.1434711053057184E-3</v>
      </c>
      <c r="P735" s="11">
        <f t="shared" si="96"/>
        <v>-7.5134706163041392E-3</v>
      </c>
      <c r="Q735" s="2">
        <f t="shared" si="97"/>
        <v>38649.444000000003</v>
      </c>
      <c r="R735">
        <f t="shared" si="91"/>
        <v>5.6950105597506293E-5</v>
      </c>
    </row>
    <row r="736" spans="1:18" x14ac:dyDescent="0.2">
      <c r="A736" s="27" t="s">
        <v>31</v>
      </c>
      <c r="B736" s="6" t="s">
        <v>363</v>
      </c>
      <c r="C736" s="32">
        <v>53987.686000000002</v>
      </c>
      <c r="D736" s="32" t="s">
        <v>391</v>
      </c>
      <c r="E736" s="17">
        <f t="shared" si="94"/>
        <v>10908.989183477759</v>
      </c>
      <c r="F736">
        <f t="shared" si="95"/>
        <v>10909</v>
      </c>
      <c r="G736">
        <f t="shared" si="92"/>
        <v>-1.1966999998548999E-2</v>
      </c>
      <c r="J736">
        <f t="shared" si="93"/>
        <v>-1.1966999998548999E-2</v>
      </c>
      <c r="O736">
        <f t="shared" ca="1" si="90"/>
        <v>-8.2961325873142176E-3</v>
      </c>
      <c r="P736" s="11">
        <f t="shared" si="96"/>
        <v>-7.9722083837730131E-3</v>
      </c>
      <c r="Q736" s="2">
        <f t="shared" si="97"/>
        <v>38969.186000000002</v>
      </c>
      <c r="R736">
        <f t="shared" si="91"/>
        <v>1.5958360045484531E-5</v>
      </c>
    </row>
    <row r="737" spans="1:18" x14ac:dyDescent="0.2">
      <c r="A737" s="27" t="s">
        <v>31</v>
      </c>
      <c r="B737" s="6" t="s">
        <v>363</v>
      </c>
      <c r="C737" s="32">
        <v>54038.578999999998</v>
      </c>
      <c r="D737" s="32" t="s">
        <v>391</v>
      </c>
      <c r="E737" s="17">
        <f t="shared" si="94"/>
        <v>10954.989456444224</v>
      </c>
      <c r="F737">
        <f t="shared" si="95"/>
        <v>10955</v>
      </c>
      <c r="G737">
        <f t="shared" si="92"/>
        <v>-1.1664999998174608E-2</v>
      </c>
      <c r="J737">
        <f t="shared" si="93"/>
        <v>-1.1664999998174608E-2</v>
      </c>
      <c r="O737">
        <f t="shared" ca="1" si="90"/>
        <v>-8.3204316467342561E-3</v>
      </c>
      <c r="P737" s="11">
        <f t="shared" si="96"/>
        <v>-8.0464682012242952E-3</v>
      </c>
      <c r="Q737" s="2">
        <f t="shared" si="97"/>
        <v>39020.078999999998</v>
      </c>
      <c r="R737">
        <f t="shared" si="91"/>
        <v>1.3093772365540458E-5</v>
      </c>
    </row>
    <row r="738" spans="1:18" x14ac:dyDescent="0.2">
      <c r="A738" s="27" t="s">
        <v>31</v>
      </c>
      <c r="B738" s="6" t="s">
        <v>363</v>
      </c>
      <c r="C738" s="32">
        <v>54248.788699999997</v>
      </c>
      <c r="D738" s="32" t="s">
        <v>391</v>
      </c>
      <c r="E738" s="17">
        <f t="shared" si="94"/>
        <v>11144.990116263829</v>
      </c>
      <c r="F738">
        <f t="shared" si="95"/>
        <v>11145</v>
      </c>
      <c r="G738">
        <f t="shared" si="92"/>
        <v>-1.0934999998426065E-2</v>
      </c>
      <c r="J738">
        <f t="shared" si="93"/>
        <v>-1.0934999998426065E-2</v>
      </c>
      <c r="O738">
        <f t="shared" ca="1" si="90"/>
        <v>-8.4207973269474542E-3</v>
      </c>
      <c r="P738" s="11">
        <f t="shared" si="96"/>
        <v>-8.3568096382426113E-3</v>
      </c>
      <c r="Q738" s="2">
        <f t="shared" si="97"/>
        <v>39230.288699999997</v>
      </c>
      <c r="R738">
        <f t="shared" si="91"/>
        <v>6.6470655333428862E-6</v>
      </c>
    </row>
    <row r="739" spans="1:18" x14ac:dyDescent="0.2">
      <c r="A739" s="27" t="s">
        <v>31</v>
      </c>
      <c r="B739" s="6" t="s">
        <v>363</v>
      </c>
      <c r="C739" s="32">
        <v>54269.810599999997</v>
      </c>
      <c r="D739" s="32" t="s">
        <v>391</v>
      </c>
      <c r="E739" s="17">
        <f t="shared" si="94"/>
        <v>11163.991022837892</v>
      </c>
      <c r="F739">
        <f t="shared" si="95"/>
        <v>11164</v>
      </c>
      <c r="G739">
        <f t="shared" si="92"/>
        <v>-9.9320000008447096E-3</v>
      </c>
      <c r="J739">
        <f t="shared" si="93"/>
        <v>-9.9320000008447096E-3</v>
      </c>
      <c r="O739">
        <f t="shared" ca="1" si="90"/>
        <v>-8.4308338949687749E-3</v>
      </c>
      <c r="P739" s="11">
        <f t="shared" si="96"/>
        <v>-8.3881640216690537E-3</v>
      </c>
      <c r="Q739" s="2">
        <f t="shared" si="97"/>
        <v>39251.310599999997</v>
      </c>
      <c r="R739">
        <f t="shared" si="91"/>
        <v>2.3834295305972562E-6</v>
      </c>
    </row>
    <row r="740" spans="1:18" x14ac:dyDescent="0.2">
      <c r="A740" s="27" t="s">
        <v>31</v>
      </c>
      <c r="B740" s="6" t="s">
        <v>363</v>
      </c>
      <c r="C740" s="32">
        <v>54289.726999999999</v>
      </c>
      <c r="D740" s="32" t="s">
        <v>391</v>
      </c>
      <c r="E740" s="17">
        <f t="shared" si="94"/>
        <v>11181.992709445274</v>
      </c>
      <c r="F740">
        <f t="shared" si="95"/>
        <v>11182</v>
      </c>
      <c r="G740">
        <f t="shared" si="92"/>
        <v>-8.0659999948693439E-3</v>
      </c>
      <c r="J740">
        <f t="shared" si="93"/>
        <v>-8.0659999948693439E-3</v>
      </c>
      <c r="O740">
        <f t="shared" ca="1" si="90"/>
        <v>-8.4403422225679189E-3</v>
      </c>
      <c r="P740" s="11">
        <f t="shared" si="96"/>
        <v>-8.4179218836954606E-3</v>
      </c>
      <c r="Q740" s="2">
        <f t="shared" si="97"/>
        <v>39271.226999999999</v>
      </c>
      <c r="R740">
        <f t="shared" si="91"/>
        <v>1.2384901583494165E-7</v>
      </c>
    </row>
    <row r="741" spans="1:18" x14ac:dyDescent="0.2">
      <c r="A741" s="27" t="s">
        <v>52</v>
      </c>
      <c r="B741" s="6" t="s">
        <v>363</v>
      </c>
      <c r="C741" s="32">
        <v>54380.446499999998</v>
      </c>
      <c r="D741" s="32" t="s">
        <v>391</v>
      </c>
      <c r="E741" s="17">
        <f t="shared" si="94"/>
        <v>11263.990661292903</v>
      </c>
      <c r="F741">
        <f t="shared" si="95"/>
        <v>11264</v>
      </c>
      <c r="G741">
        <f t="shared" si="92"/>
        <v>-1.0331999998015817E-2</v>
      </c>
      <c r="J741">
        <f t="shared" si="93"/>
        <v>-1.0331999998015817E-2</v>
      </c>
      <c r="O741">
        <f t="shared" ca="1" si="90"/>
        <v>-8.4836579371862474E-3</v>
      </c>
      <c r="P741" s="11">
        <f t="shared" si="96"/>
        <v>-8.5541467631285069E-3</v>
      </c>
      <c r="Q741" s="2">
        <f t="shared" si="97"/>
        <v>39361.946499999998</v>
      </c>
      <c r="R741">
        <f t="shared" si="91"/>
        <v>3.160762124799274E-6</v>
      </c>
    </row>
    <row r="742" spans="1:18" x14ac:dyDescent="0.2">
      <c r="A742" s="27" t="s">
        <v>52</v>
      </c>
      <c r="B742" s="6" t="s">
        <v>363</v>
      </c>
      <c r="C742" s="32">
        <v>54389.297200000001</v>
      </c>
      <c r="D742" s="32" t="s">
        <v>391</v>
      </c>
      <c r="E742" s="17">
        <f t="shared" si="94"/>
        <v>11271.990476904961</v>
      </c>
      <c r="F742">
        <f t="shared" si="95"/>
        <v>11272</v>
      </c>
      <c r="G742">
        <f t="shared" si="92"/>
        <v>-1.0536000001593493E-2</v>
      </c>
      <c r="J742">
        <f t="shared" si="93"/>
        <v>-1.0536000001593493E-2</v>
      </c>
      <c r="O742">
        <f t="shared" ca="1" si="90"/>
        <v>-8.4878838605636463E-3</v>
      </c>
      <c r="P742" s="11">
        <f t="shared" si="96"/>
        <v>-8.5674950593835827E-3</v>
      </c>
      <c r="Q742" s="2">
        <f t="shared" si="97"/>
        <v>39370.797200000001</v>
      </c>
      <c r="R742">
        <f t="shared" si="91"/>
        <v>3.8750117075048422E-6</v>
      </c>
    </row>
    <row r="743" spans="1:18" x14ac:dyDescent="0.2">
      <c r="A743" s="27" t="s">
        <v>60</v>
      </c>
      <c r="B743" s="6" t="s">
        <v>363</v>
      </c>
      <c r="C743" s="32">
        <v>54395.934000000001</v>
      </c>
      <c r="D743" s="32" t="s">
        <v>391</v>
      </c>
      <c r="E743" s="17">
        <f t="shared" si="94"/>
        <v>11277.989231382469</v>
      </c>
      <c r="F743">
        <f t="shared" si="95"/>
        <v>11278</v>
      </c>
      <c r="G743">
        <f t="shared" si="92"/>
        <v>-1.191399999515852E-2</v>
      </c>
      <c r="J743">
        <f t="shared" si="93"/>
        <v>-1.191399999515852E-2</v>
      </c>
      <c r="O743">
        <f t="shared" ca="1" si="90"/>
        <v>-8.4910533030966937E-3</v>
      </c>
      <c r="P743" s="11">
        <f t="shared" si="96"/>
        <v>-8.5775130557216687E-3</v>
      </c>
      <c r="Q743" s="2">
        <f t="shared" si="97"/>
        <v>39377.434000000001</v>
      </c>
      <c r="R743">
        <f t="shared" si="91"/>
        <v>1.1132145097032684E-5</v>
      </c>
    </row>
    <row r="744" spans="1:18" x14ac:dyDescent="0.2">
      <c r="A744" s="27" t="s">
        <v>95</v>
      </c>
      <c r="B744" s="6" t="s">
        <v>363</v>
      </c>
      <c r="C744" s="32">
        <v>55848.590100000001</v>
      </c>
      <c r="D744" s="32" t="s">
        <v>391</v>
      </c>
      <c r="E744" s="17">
        <f t="shared" si="94"/>
        <v>12590.990570002796</v>
      </c>
      <c r="F744">
        <f t="shared" si="95"/>
        <v>12591</v>
      </c>
      <c r="G744">
        <f t="shared" si="92"/>
        <v>-1.0432999995828141E-2</v>
      </c>
      <c r="J744">
        <f t="shared" si="93"/>
        <v>-1.0432999995828141E-2</v>
      </c>
      <c r="O744">
        <f t="shared" ca="1" si="90"/>
        <v>-9.1846329774121181E-3</v>
      </c>
      <c r="P744" s="11">
        <f t="shared" si="96"/>
        <v>-1.0909448704137254E-2</v>
      </c>
      <c r="Q744" s="2">
        <f t="shared" si="97"/>
        <v>40830.090100000001</v>
      </c>
      <c r="R744">
        <f t="shared" si="91"/>
        <v>2.2700337164942281E-7</v>
      </c>
    </row>
    <row r="745" spans="1:18" x14ac:dyDescent="0.2">
      <c r="A745" s="27" t="s">
        <v>95</v>
      </c>
      <c r="B745" s="6" t="s">
        <v>363</v>
      </c>
      <c r="C745" s="32">
        <v>56181.6057</v>
      </c>
      <c r="D745" s="32" t="s">
        <v>391</v>
      </c>
      <c r="E745" s="17">
        <f t="shared" si="94"/>
        <v>12891.990874604449</v>
      </c>
      <c r="F745">
        <f t="shared" si="95"/>
        <v>12892</v>
      </c>
      <c r="G745">
        <f t="shared" si="92"/>
        <v>-1.0095999998156913E-2</v>
      </c>
      <c r="J745">
        <f t="shared" si="93"/>
        <v>-1.0095999998156913E-2</v>
      </c>
      <c r="O745">
        <f t="shared" ca="1" si="90"/>
        <v>-9.343633344486714E-3</v>
      </c>
      <c r="P745" s="11">
        <f t="shared" si="96"/>
        <v>-1.1483213905253774E-2</v>
      </c>
      <c r="Q745" s="2">
        <f t="shared" si="97"/>
        <v>41163.1057</v>
      </c>
      <c r="R745">
        <f t="shared" si="91"/>
        <v>1.9243624240429389E-6</v>
      </c>
    </row>
    <row r="746" spans="1:18" x14ac:dyDescent="0.2">
      <c r="A746" s="27" t="s">
        <v>136</v>
      </c>
      <c r="B746" s="6" t="s">
        <v>363</v>
      </c>
      <c r="C746" s="32">
        <v>56848.741300000002</v>
      </c>
      <c r="D746" s="32" t="s">
        <v>391</v>
      </c>
      <c r="E746" s="17">
        <f t="shared" si="94"/>
        <v>13494.98970952572</v>
      </c>
      <c r="F746">
        <f t="shared" si="95"/>
        <v>13495</v>
      </c>
      <c r="G746">
        <f t="shared" si="92"/>
        <v>-1.1384999997972045E-2</v>
      </c>
      <c r="J746">
        <f t="shared" si="93"/>
        <v>-1.1384999997972045E-2</v>
      </c>
      <c r="O746">
        <f t="shared" ca="1" si="90"/>
        <v>-9.662162319058077E-3</v>
      </c>
      <c r="P746" s="11">
        <f t="shared" si="96"/>
        <v>-1.2676610845835769E-2</v>
      </c>
      <c r="Q746" s="2">
        <f t="shared" si="97"/>
        <v>41830.241300000002</v>
      </c>
      <c r="R746">
        <f t="shared" si="91"/>
        <v>1.6682585823192481E-6</v>
      </c>
    </row>
    <row r="747" spans="1:18" x14ac:dyDescent="0.2">
      <c r="A747" s="27" t="s">
        <v>157</v>
      </c>
      <c r="B747" s="6" t="s">
        <v>363</v>
      </c>
      <c r="C747" s="32">
        <v>57199.457600000002</v>
      </c>
      <c r="D747" s="32" t="s">
        <v>391</v>
      </c>
      <c r="E747" s="17">
        <f t="shared" si="94"/>
        <v>13811.989012647751</v>
      </c>
      <c r="F747">
        <f t="shared" si="95"/>
        <v>13812</v>
      </c>
      <c r="G747">
        <f t="shared" si="92"/>
        <v>-1.2155999997048639E-2</v>
      </c>
      <c r="J747">
        <f t="shared" si="93"/>
        <v>-1.2155999997048639E-2</v>
      </c>
      <c r="O747">
        <f t="shared" ca="1" si="90"/>
        <v>-9.8296145328874672E-3</v>
      </c>
      <c r="P747" s="11">
        <f t="shared" si="96"/>
        <v>-1.3327504549354705E-2</v>
      </c>
      <c r="Q747" s="2">
        <f t="shared" si="97"/>
        <v>42180.957600000002</v>
      </c>
      <c r="R747">
        <f t="shared" si="91"/>
        <v>1.3724229160738355E-6</v>
      </c>
    </row>
    <row r="748" spans="1:18" x14ac:dyDescent="0.2">
      <c r="A748" s="17"/>
      <c r="B748" s="6"/>
      <c r="C748" s="32"/>
      <c r="D748" s="32"/>
      <c r="E748" s="17"/>
      <c r="P748" s="11"/>
      <c r="Q748" s="2"/>
    </row>
    <row r="749" spans="1:18" x14ac:dyDescent="0.2">
      <c r="A749" s="17"/>
      <c r="B749" s="6"/>
      <c r="C749" s="32"/>
      <c r="D749" s="32"/>
      <c r="E749" s="17"/>
      <c r="P749" s="11"/>
      <c r="Q749" s="2"/>
    </row>
    <row r="750" spans="1:18" x14ac:dyDescent="0.2">
      <c r="A750" s="17"/>
      <c r="B750" s="6"/>
      <c r="C750" s="32"/>
      <c r="D750" s="32"/>
      <c r="E750" s="17"/>
      <c r="P750" s="11"/>
      <c r="Q750" s="2"/>
    </row>
    <row r="751" spans="1:18" x14ac:dyDescent="0.2">
      <c r="A751" s="17"/>
      <c r="B751" s="6"/>
      <c r="C751" s="32"/>
      <c r="D751" s="32"/>
      <c r="E751" s="17"/>
      <c r="P751" s="11"/>
      <c r="Q751" s="2"/>
    </row>
    <row r="752" spans="1:18" x14ac:dyDescent="0.2">
      <c r="A752" s="17"/>
      <c r="B752" s="6"/>
      <c r="C752" s="32"/>
      <c r="D752" s="32"/>
      <c r="E752" s="17"/>
      <c r="P752" s="11"/>
      <c r="Q752" s="2"/>
    </row>
    <row r="753" spans="1:17" x14ac:dyDescent="0.2">
      <c r="A753" s="17"/>
      <c r="B753" s="6"/>
      <c r="C753" s="32"/>
      <c r="D753" s="32"/>
      <c r="E753" s="17"/>
      <c r="P753" s="11"/>
      <c r="Q753" s="2"/>
    </row>
    <row r="754" spans="1:17" x14ac:dyDescent="0.2">
      <c r="A754" s="17"/>
      <c r="B754" s="6"/>
      <c r="C754" s="32"/>
      <c r="D754" s="32"/>
      <c r="E754" s="17"/>
      <c r="P754" s="11"/>
      <c r="Q754" s="2"/>
    </row>
    <row r="755" spans="1:17" x14ac:dyDescent="0.2">
      <c r="A755" s="17"/>
      <c r="B755" s="6"/>
      <c r="C755" s="32"/>
      <c r="D755" s="32"/>
      <c r="E755" s="17"/>
      <c r="P755" s="11"/>
      <c r="Q755" s="2"/>
    </row>
    <row r="756" spans="1:17" x14ac:dyDescent="0.2">
      <c r="A756" s="17"/>
      <c r="B756" s="6"/>
      <c r="C756" s="32"/>
      <c r="D756" s="32"/>
      <c r="E756" s="17"/>
      <c r="P756" s="11"/>
      <c r="Q756" s="2"/>
    </row>
    <row r="757" spans="1:17" x14ac:dyDescent="0.2">
      <c r="A757" s="17"/>
      <c r="B757" s="6"/>
      <c r="C757" s="32"/>
      <c r="D757" s="32"/>
      <c r="E757" s="17"/>
      <c r="P757" s="11"/>
      <c r="Q757" s="2"/>
    </row>
    <row r="758" spans="1:17" x14ac:dyDescent="0.2">
      <c r="A758" s="17"/>
      <c r="B758" s="6"/>
      <c r="C758" s="32"/>
      <c r="D758" s="32"/>
      <c r="E758" s="17"/>
      <c r="P758" s="11"/>
      <c r="Q758" s="2"/>
    </row>
    <row r="759" spans="1:17" x14ac:dyDescent="0.2">
      <c r="A759" s="17"/>
      <c r="B759" s="6"/>
      <c r="C759" s="32"/>
      <c r="D759" s="32"/>
      <c r="E759" s="17"/>
      <c r="P759" s="11"/>
      <c r="Q759" s="2"/>
    </row>
    <row r="760" spans="1:17" x14ac:dyDescent="0.2">
      <c r="A760" s="17"/>
      <c r="B760" s="6"/>
      <c r="C760" s="32"/>
      <c r="D760" s="32"/>
      <c r="E760" s="17"/>
      <c r="P760" s="11"/>
      <c r="Q760" s="2"/>
    </row>
    <row r="761" spans="1:17" x14ac:dyDescent="0.2">
      <c r="A761" s="17"/>
      <c r="B761" s="6"/>
      <c r="C761" s="32"/>
      <c r="D761" s="32"/>
      <c r="E761" s="17"/>
      <c r="P761" s="11"/>
      <c r="Q761" s="2"/>
    </row>
    <row r="762" spans="1:17" x14ac:dyDescent="0.2">
      <c r="A762" s="17"/>
      <c r="B762" s="6"/>
      <c r="C762" s="32"/>
      <c r="D762" s="32"/>
      <c r="E762" s="17"/>
      <c r="P762" s="11"/>
      <c r="Q762" s="2"/>
    </row>
    <row r="763" spans="1:17" x14ac:dyDescent="0.2">
      <c r="A763" s="17"/>
      <c r="B763" s="6"/>
      <c r="C763" s="32"/>
      <c r="D763" s="32"/>
      <c r="E763" s="17"/>
      <c r="P763" s="11"/>
      <c r="Q763" s="2"/>
    </row>
    <row r="764" spans="1:17" x14ac:dyDescent="0.2">
      <c r="A764" s="17"/>
      <c r="B764" s="6"/>
      <c r="C764" s="32"/>
      <c r="D764" s="32"/>
      <c r="E764" s="17"/>
      <c r="P764" s="11"/>
      <c r="Q764" s="2"/>
    </row>
    <row r="765" spans="1:17" x14ac:dyDescent="0.2">
      <c r="A765" s="17"/>
      <c r="B765" s="6"/>
      <c r="C765" s="32"/>
      <c r="D765" s="32"/>
      <c r="E765" s="17"/>
      <c r="P765" s="11"/>
      <c r="Q765" s="2"/>
    </row>
    <row r="766" spans="1:17" x14ac:dyDescent="0.2">
      <c r="A766" s="17"/>
      <c r="B766" s="6"/>
      <c r="C766" s="32"/>
      <c r="D766" s="32"/>
      <c r="E766" s="17"/>
      <c r="P766" s="11"/>
      <c r="Q766" s="2"/>
    </row>
    <row r="767" spans="1:17" x14ac:dyDescent="0.2">
      <c r="A767" s="17"/>
      <c r="B767" s="6"/>
      <c r="C767" s="32"/>
      <c r="D767" s="32"/>
      <c r="E767" s="17"/>
      <c r="P767" s="11"/>
      <c r="Q767" s="2"/>
    </row>
    <row r="768" spans="1:17" x14ac:dyDescent="0.2">
      <c r="A768" s="17"/>
      <c r="B768" s="6"/>
      <c r="C768" s="32"/>
      <c r="D768" s="32"/>
      <c r="E768" s="17"/>
      <c r="P768" s="11"/>
      <c r="Q768" s="2"/>
    </row>
    <row r="769" spans="1:17" x14ac:dyDescent="0.2">
      <c r="A769" s="17"/>
      <c r="B769" s="6"/>
      <c r="C769" s="32"/>
      <c r="D769" s="32"/>
      <c r="E769" s="17"/>
      <c r="P769" s="11"/>
      <c r="Q769" s="2"/>
    </row>
    <row r="770" spans="1:17" x14ac:dyDescent="0.2">
      <c r="A770" s="17"/>
      <c r="B770" s="6"/>
      <c r="C770" s="32"/>
      <c r="D770" s="32"/>
      <c r="E770" s="17"/>
      <c r="P770" s="11"/>
      <c r="Q770" s="2"/>
    </row>
    <row r="771" spans="1:17" x14ac:dyDescent="0.2">
      <c r="A771" s="17"/>
      <c r="B771" s="6"/>
      <c r="C771" s="32"/>
      <c r="D771" s="32"/>
      <c r="E771" s="17"/>
      <c r="P771" s="11"/>
      <c r="Q771" s="2"/>
    </row>
    <row r="772" spans="1:17" x14ac:dyDescent="0.2">
      <c r="A772" s="17"/>
      <c r="B772" s="6"/>
      <c r="C772" s="32"/>
      <c r="D772" s="32"/>
      <c r="E772" s="17"/>
      <c r="P772" s="11"/>
      <c r="Q772" s="2"/>
    </row>
    <row r="773" spans="1:17" x14ac:dyDescent="0.2">
      <c r="A773" s="17"/>
      <c r="B773" s="6"/>
      <c r="C773" s="32"/>
      <c r="D773" s="32"/>
      <c r="E773" s="17"/>
      <c r="P773" s="11"/>
      <c r="Q773" s="2"/>
    </row>
    <row r="774" spans="1:17" x14ac:dyDescent="0.2">
      <c r="A774" s="17"/>
      <c r="B774" s="6"/>
      <c r="C774" s="32"/>
      <c r="D774" s="32"/>
      <c r="E774" s="17"/>
      <c r="P774" s="11"/>
      <c r="Q774" s="2"/>
    </row>
    <row r="775" spans="1:17" x14ac:dyDescent="0.2">
      <c r="A775" s="17"/>
      <c r="B775" s="6"/>
      <c r="C775" s="32"/>
      <c r="D775" s="32"/>
      <c r="E775" s="17"/>
      <c r="P775" s="11"/>
      <c r="Q775" s="2"/>
    </row>
    <row r="776" spans="1:17" x14ac:dyDescent="0.2">
      <c r="A776" s="17"/>
      <c r="B776" s="6"/>
      <c r="C776" s="32"/>
      <c r="D776" s="32"/>
      <c r="E776" s="17"/>
      <c r="P776" s="11"/>
      <c r="Q776" s="2"/>
    </row>
    <row r="777" spans="1:17" x14ac:dyDescent="0.2">
      <c r="A777" s="17"/>
      <c r="B777" s="6"/>
      <c r="C777" s="32"/>
      <c r="D777" s="32"/>
      <c r="E777" s="17"/>
      <c r="P777" s="11"/>
      <c r="Q777" s="2"/>
    </row>
    <row r="778" spans="1:17" x14ac:dyDescent="0.2">
      <c r="A778" s="17"/>
      <c r="B778" s="6"/>
      <c r="C778" s="32"/>
      <c r="D778" s="32"/>
      <c r="E778" s="17"/>
      <c r="P778" s="11"/>
      <c r="Q778" s="2"/>
    </row>
    <row r="779" spans="1:17" x14ac:dyDescent="0.2">
      <c r="A779" s="17"/>
      <c r="B779" s="6"/>
      <c r="C779" s="32"/>
      <c r="D779" s="32"/>
      <c r="E779" s="17"/>
      <c r="P779" s="11"/>
      <c r="Q779" s="2"/>
    </row>
    <row r="780" spans="1:17" x14ac:dyDescent="0.2">
      <c r="A780" s="17"/>
      <c r="B780" s="6"/>
      <c r="C780" s="32"/>
      <c r="D780" s="32"/>
      <c r="E780" s="17"/>
      <c r="P780" s="11"/>
      <c r="Q780" s="2"/>
    </row>
    <row r="781" spans="1:17" x14ac:dyDescent="0.2">
      <c r="A781" s="17"/>
      <c r="B781" s="6"/>
      <c r="C781" s="32"/>
      <c r="D781" s="32"/>
      <c r="E781" s="17"/>
      <c r="P781" s="11"/>
      <c r="Q781" s="2"/>
    </row>
    <row r="782" spans="1:17" x14ac:dyDescent="0.2">
      <c r="A782" s="17"/>
      <c r="B782" s="6"/>
      <c r="C782" s="32"/>
      <c r="D782" s="32"/>
      <c r="E782" s="17"/>
      <c r="P782" s="11"/>
      <c r="Q782" s="2"/>
    </row>
    <row r="783" spans="1:17" x14ac:dyDescent="0.2">
      <c r="A783" s="17"/>
      <c r="B783" s="6"/>
      <c r="C783" s="32"/>
      <c r="D783" s="32"/>
      <c r="E783" s="17"/>
      <c r="P783" s="11"/>
      <c r="Q783" s="2"/>
    </row>
    <row r="784" spans="1:17" x14ac:dyDescent="0.2">
      <c r="A784" s="17"/>
      <c r="B784" s="6"/>
      <c r="C784" s="32"/>
      <c r="D784" s="32"/>
      <c r="E784" s="17"/>
      <c r="P784" s="11"/>
      <c r="Q784" s="2"/>
    </row>
    <row r="785" spans="1:17" x14ac:dyDescent="0.2">
      <c r="A785" s="17"/>
      <c r="B785" s="6"/>
      <c r="C785" s="32"/>
      <c r="D785" s="32"/>
      <c r="E785" s="17"/>
      <c r="P785" s="11"/>
      <c r="Q785" s="2"/>
    </row>
    <row r="786" spans="1:17" x14ac:dyDescent="0.2">
      <c r="A786" s="17"/>
      <c r="B786" s="6"/>
      <c r="C786" s="32"/>
      <c r="D786" s="32"/>
      <c r="E786" s="17"/>
      <c r="P786" s="11"/>
      <c r="Q786" s="2"/>
    </row>
    <row r="787" spans="1:17" x14ac:dyDescent="0.2">
      <c r="A787" s="17"/>
      <c r="B787" s="6"/>
      <c r="C787" s="32"/>
      <c r="D787" s="32"/>
      <c r="E787" s="17"/>
      <c r="P787" s="11"/>
      <c r="Q787" s="2"/>
    </row>
    <row r="788" spans="1:17" x14ac:dyDescent="0.2">
      <c r="A788" s="17"/>
      <c r="B788" s="6"/>
      <c r="C788" s="32"/>
      <c r="D788" s="32"/>
      <c r="E788" s="17"/>
      <c r="P788" s="11"/>
      <c r="Q788" s="2"/>
    </row>
    <row r="789" spans="1:17" x14ac:dyDescent="0.2">
      <c r="A789" s="17"/>
      <c r="B789" s="6"/>
      <c r="C789" s="32"/>
      <c r="D789" s="32"/>
      <c r="E789" s="17"/>
      <c r="P789" s="11"/>
      <c r="Q789" s="2"/>
    </row>
    <row r="790" spans="1:17" x14ac:dyDescent="0.2">
      <c r="A790" s="17"/>
      <c r="B790" s="6"/>
      <c r="C790" s="32"/>
      <c r="D790" s="32"/>
      <c r="E790" s="17"/>
      <c r="P790" s="11"/>
      <c r="Q790" s="2"/>
    </row>
    <row r="791" spans="1:17" x14ac:dyDescent="0.2">
      <c r="A791" s="17"/>
      <c r="B791" s="6"/>
      <c r="C791" s="32"/>
      <c r="D791" s="32"/>
      <c r="E791" s="17"/>
      <c r="P791" s="11"/>
      <c r="Q791" s="2"/>
    </row>
    <row r="792" spans="1:17" x14ac:dyDescent="0.2">
      <c r="A792" s="17"/>
      <c r="B792" s="6"/>
      <c r="C792" s="32"/>
      <c r="D792" s="32"/>
      <c r="E792" s="17"/>
      <c r="P792" s="11"/>
      <c r="Q792" s="2"/>
    </row>
    <row r="793" spans="1:17" x14ac:dyDescent="0.2">
      <c r="A793" s="17"/>
      <c r="B793" s="6"/>
      <c r="C793" s="32"/>
      <c r="D793" s="32"/>
      <c r="E793" s="17"/>
      <c r="P793" s="11"/>
      <c r="Q793" s="2"/>
    </row>
    <row r="794" spans="1:17" x14ac:dyDescent="0.2">
      <c r="A794" s="17"/>
      <c r="B794" s="6"/>
      <c r="C794" s="32"/>
      <c r="D794" s="32"/>
      <c r="E794" s="17"/>
      <c r="P794" s="11"/>
      <c r="Q794" s="2"/>
    </row>
    <row r="795" spans="1:17" x14ac:dyDescent="0.2">
      <c r="A795" s="17"/>
      <c r="B795" s="6"/>
      <c r="C795" s="32"/>
      <c r="D795" s="32"/>
      <c r="E795" s="17"/>
      <c r="P795" s="11"/>
      <c r="Q795" s="2"/>
    </row>
    <row r="796" spans="1:17" x14ac:dyDescent="0.2">
      <c r="A796" s="17"/>
      <c r="B796" s="6"/>
      <c r="C796" s="32"/>
      <c r="D796" s="32"/>
      <c r="E796" s="17"/>
      <c r="P796" s="11"/>
      <c r="Q796" s="2"/>
    </row>
    <row r="797" spans="1:17" x14ac:dyDescent="0.2">
      <c r="A797" s="17"/>
      <c r="B797" s="6"/>
      <c r="C797" s="32"/>
      <c r="D797" s="32"/>
      <c r="E797" s="17"/>
      <c r="P797" s="11"/>
      <c r="Q797" s="2"/>
    </row>
    <row r="798" spans="1:17" x14ac:dyDescent="0.2">
      <c r="A798" s="17"/>
      <c r="B798" s="6"/>
      <c r="C798" s="32"/>
      <c r="D798" s="32"/>
      <c r="E798" s="17"/>
      <c r="P798" s="11"/>
      <c r="Q798" s="2"/>
    </row>
    <row r="799" spans="1:17" x14ac:dyDescent="0.2">
      <c r="A799" s="17"/>
      <c r="B799" s="6"/>
      <c r="C799" s="32"/>
      <c r="D799" s="32"/>
      <c r="E799" s="17"/>
      <c r="P799" s="11"/>
      <c r="Q799" s="2"/>
    </row>
    <row r="800" spans="1:17" x14ac:dyDescent="0.2">
      <c r="A800" s="17"/>
      <c r="B800" s="6"/>
      <c r="C800" s="32"/>
      <c r="D800" s="32"/>
      <c r="E800" s="17"/>
      <c r="P800" s="11"/>
      <c r="Q800" s="2"/>
    </row>
    <row r="801" spans="1:17" x14ac:dyDescent="0.2">
      <c r="A801" s="17"/>
      <c r="B801" s="6"/>
      <c r="C801" s="32"/>
      <c r="D801" s="32"/>
      <c r="E801" s="17"/>
      <c r="P801" s="11"/>
      <c r="Q801" s="2"/>
    </row>
    <row r="802" spans="1:17" x14ac:dyDescent="0.2">
      <c r="A802" s="17"/>
      <c r="B802" s="6"/>
      <c r="C802" s="32"/>
      <c r="D802" s="32"/>
      <c r="E802" s="17"/>
      <c r="P802" s="11"/>
      <c r="Q802" s="2"/>
    </row>
    <row r="803" spans="1:17" x14ac:dyDescent="0.2">
      <c r="A803" s="17"/>
      <c r="B803" s="6"/>
      <c r="C803" s="32"/>
      <c r="D803" s="32"/>
      <c r="E803" s="17"/>
      <c r="P803" s="11"/>
      <c r="Q803" s="2"/>
    </row>
    <row r="804" spans="1:17" x14ac:dyDescent="0.2">
      <c r="A804" s="17"/>
      <c r="B804" s="6"/>
      <c r="C804" s="32"/>
      <c r="D804" s="32"/>
      <c r="E804" s="17"/>
      <c r="P804" s="11"/>
      <c r="Q804" s="2"/>
    </row>
    <row r="805" spans="1:17" x14ac:dyDescent="0.2">
      <c r="A805" s="17"/>
      <c r="B805" s="6"/>
      <c r="C805" s="32"/>
      <c r="D805" s="32"/>
      <c r="E805" s="17"/>
      <c r="P805" s="11"/>
      <c r="Q805" s="2"/>
    </row>
    <row r="806" spans="1:17" x14ac:dyDescent="0.2">
      <c r="A806" s="17"/>
      <c r="B806" s="6"/>
      <c r="C806" s="32"/>
      <c r="D806" s="32"/>
      <c r="E806" s="17"/>
      <c r="P806" s="11"/>
      <c r="Q806" s="2"/>
    </row>
    <row r="807" spans="1:17" x14ac:dyDescent="0.2">
      <c r="A807" s="17"/>
      <c r="B807" s="6"/>
      <c r="C807" s="32"/>
      <c r="D807" s="32"/>
      <c r="E807" s="17"/>
      <c r="P807" s="11"/>
      <c r="Q807" s="2"/>
    </row>
    <row r="808" spans="1:17" x14ac:dyDescent="0.2">
      <c r="A808" s="17"/>
      <c r="B808" s="6"/>
      <c r="C808" s="32"/>
      <c r="D808" s="32"/>
      <c r="E808" s="17"/>
      <c r="P808" s="11"/>
      <c r="Q808" s="2"/>
    </row>
    <row r="809" spans="1:17" x14ac:dyDescent="0.2">
      <c r="A809" s="17"/>
      <c r="B809" s="6"/>
      <c r="C809" s="32"/>
      <c r="D809" s="32"/>
      <c r="E809" s="17"/>
      <c r="P809" s="11"/>
      <c r="Q809" s="2"/>
    </row>
    <row r="810" spans="1:17" x14ac:dyDescent="0.2">
      <c r="A810" s="17"/>
      <c r="B810" s="6"/>
      <c r="C810" s="32"/>
      <c r="D810" s="32"/>
      <c r="E810" s="17"/>
      <c r="P810" s="11"/>
      <c r="Q810" s="2"/>
    </row>
    <row r="811" spans="1:17" x14ac:dyDescent="0.2">
      <c r="A811" s="17"/>
      <c r="B811" s="6"/>
      <c r="C811" s="32"/>
      <c r="D811" s="32"/>
      <c r="E811" s="17"/>
      <c r="P811" s="11"/>
      <c r="Q811" s="2"/>
    </row>
    <row r="812" spans="1:17" x14ac:dyDescent="0.2">
      <c r="A812" s="17"/>
      <c r="B812" s="6"/>
      <c r="C812" s="32"/>
      <c r="D812" s="32"/>
      <c r="E812" s="17"/>
      <c r="P812" s="11"/>
      <c r="Q812" s="2"/>
    </row>
    <row r="813" spans="1:17" x14ac:dyDescent="0.2">
      <c r="A813" s="17"/>
      <c r="B813" s="6"/>
      <c r="C813" s="32"/>
      <c r="D813" s="32"/>
      <c r="E813" s="17"/>
      <c r="P813" s="11"/>
      <c r="Q813" s="2"/>
    </row>
    <row r="814" spans="1:17" x14ac:dyDescent="0.2">
      <c r="A814" s="17"/>
      <c r="B814" s="6"/>
      <c r="C814" s="32"/>
      <c r="D814" s="32"/>
      <c r="E814" s="17"/>
      <c r="P814" s="11"/>
      <c r="Q814" s="2"/>
    </row>
    <row r="815" spans="1:17" x14ac:dyDescent="0.2">
      <c r="A815" s="17"/>
      <c r="B815" s="6"/>
      <c r="C815" s="32"/>
      <c r="D815" s="32"/>
      <c r="E815" s="17"/>
      <c r="P815" s="11"/>
      <c r="Q815" s="2"/>
    </row>
    <row r="816" spans="1:17" x14ac:dyDescent="0.2">
      <c r="A816" s="17"/>
      <c r="B816" s="6"/>
      <c r="C816" s="32"/>
      <c r="D816" s="32"/>
      <c r="E816" s="17"/>
      <c r="P816" s="11"/>
      <c r="Q816" s="2"/>
    </row>
    <row r="817" spans="1:17" x14ac:dyDescent="0.2">
      <c r="A817" s="17"/>
      <c r="B817" s="6"/>
      <c r="C817" s="32"/>
      <c r="D817" s="32"/>
      <c r="E817" s="17"/>
      <c r="P817" s="11"/>
      <c r="Q817" s="2"/>
    </row>
    <row r="818" spans="1:17" x14ac:dyDescent="0.2">
      <c r="A818" s="17"/>
      <c r="B818" s="6"/>
      <c r="C818" s="32"/>
      <c r="D818" s="32"/>
      <c r="E818" s="17"/>
      <c r="P818" s="11"/>
      <c r="Q818" s="2"/>
    </row>
    <row r="819" spans="1:17" x14ac:dyDescent="0.2">
      <c r="A819" s="17"/>
      <c r="B819" s="6"/>
      <c r="C819" s="32"/>
      <c r="D819" s="32"/>
      <c r="E819" s="17"/>
      <c r="P819" s="11"/>
      <c r="Q819" s="2"/>
    </row>
    <row r="820" spans="1:17" x14ac:dyDescent="0.2">
      <c r="A820" s="17"/>
      <c r="B820" s="6"/>
      <c r="C820" s="32"/>
      <c r="D820" s="32"/>
      <c r="E820" s="17"/>
      <c r="P820" s="11"/>
      <c r="Q820" s="2"/>
    </row>
    <row r="821" spans="1:17" x14ac:dyDescent="0.2">
      <c r="A821" s="17"/>
      <c r="B821" s="6"/>
      <c r="C821" s="32"/>
      <c r="D821" s="32"/>
      <c r="E821" s="17"/>
      <c r="P821" s="11"/>
      <c r="Q821" s="2"/>
    </row>
    <row r="822" spans="1:17" x14ac:dyDescent="0.2">
      <c r="A822" s="17"/>
      <c r="B822" s="6"/>
      <c r="C822" s="32"/>
      <c r="D822" s="32"/>
      <c r="E822" s="17"/>
      <c r="P822" s="11"/>
      <c r="Q822" s="2"/>
    </row>
    <row r="823" spans="1:17" x14ac:dyDescent="0.2">
      <c r="A823" s="17"/>
      <c r="B823" s="6"/>
      <c r="C823" s="32"/>
      <c r="D823" s="32"/>
      <c r="E823" s="17"/>
      <c r="P823" s="11"/>
      <c r="Q823" s="2"/>
    </row>
    <row r="824" spans="1:17" x14ac:dyDescent="0.2">
      <c r="A824" s="17"/>
      <c r="B824" s="6"/>
      <c r="C824" s="32"/>
      <c r="D824" s="32"/>
      <c r="E824" s="17"/>
      <c r="P824" s="11"/>
      <c r="Q824" s="2"/>
    </row>
    <row r="825" spans="1:17" x14ac:dyDescent="0.2">
      <c r="A825" s="17"/>
      <c r="B825" s="6"/>
      <c r="C825" s="32"/>
      <c r="D825" s="32"/>
      <c r="E825" s="17"/>
      <c r="P825" s="11"/>
      <c r="Q825" s="2"/>
    </row>
    <row r="826" spans="1:17" x14ac:dyDescent="0.2">
      <c r="A826" s="17"/>
      <c r="B826" s="6"/>
      <c r="C826" s="32"/>
      <c r="D826" s="32"/>
      <c r="E826" s="17"/>
      <c r="P826" s="11"/>
      <c r="Q826" s="2"/>
    </row>
    <row r="827" spans="1:17" x14ac:dyDescent="0.2">
      <c r="A827" s="17"/>
      <c r="B827" s="6"/>
      <c r="C827" s="32"/>
      <c r="D827" s="32"/>
      <c r="E827" s="17"/>
      <c r="P827" s="11"/>
      <c r="Q827" s="2"/>
    </row>
    <row r="828" spans="1:17" x14ac:dyDescent="0.2">
      <c r="A828" s="17"/>
      <c r="B828" s="6"/>
      <c r="C828" s="32"/>
      <c r="D828" s="32"/>
      <c r="E828" s="17"/>
      <c r="P828" s="11"/>
      <c r="Q828" s="2"/>
    </row>
    <row r="829" spans="1:17" x14ac:dyDescent="0.2">
      <c r="A829" s="17"/>
      <c r="B829" s="6"/>
      <c r="C829" s="32"/>
      <c r="D829" s="32"/>
      <c r="E829" s="17"/>
      <c r="P829" s="11"/>
      <c r="Q829" s="2"/>
    </row>
    <row r="830" spans="1:17" x14ac:dyDescent="0.2">
      <c r="A830" s="17"/>
      <c r="B830" s="6"/>
      <c r="C830" s="32"/>
      <c r="D830" s="32"/>
      <c r="E830" s="17"/>
      <c r="P830" s="11"/>
      <c r="Q830" s="2"/>
    </row>
    <row r="831" spans="1:17" x14ac:dyDescent="0.2">
      <c r="A831" s="17"/>
      <c r="B831" s="6"/>
      <c r="C831" s="32"/>
      <c r="D831" s="32"/>
      <c r="E831" s="17"/>
      <c r="P831" s="11"/>
      <c r="Q831" s="2"/>
    </row>
    <row r="832" spans="1:17" x14ac:dyDescent="0.2">
      <c r="A832" s="17"/>
      <c r="B832" s="6"/>
      <c r="C832" s="32"/>
      <c r="D832" s="32"/>
      <c r="E832" s="17"/>
      <c r="P832" s="11"/>
      <c r="Q832" s="2"/>
    </row>
    <row r="833" spans="1:17" x14ac:dyDescent="0.2">
      <c r="A833" s="17"/>
      <c r="B833" s="6"/>
      <c r="C833" s="32"/>
      <c r="D833" s="32"/>
      <c r="E833" s="17"/>
      <c r="P833" s="11"/>
      <c r="Q833" s="2"/>
    </row>
    <row r="834" spans="1:17" x14ac:dyDescent="0.2">
      <c r="A834" s="17"/>
      <c r="B834" s="6"/>
      <c r="C834" s="32"/>
      <c r="D834" s="32"/>
      <c r="E834" s="17"/>
      <c r="P834" s="11"/>
      <c r="Q834" s="2"/>
    </row>
    <row r="835" spans="1:17" x14ac:dyDescent="0.2">
      <c r="A835" s="17"/>
      <c r="B835" s="6"/>
      <c r="C835" s="32"/>
      <c r="D835" s="32"/>
      <c r="E835" s="17"/>
      <c r="P835" s="11"/>
      <c r="Q835" s="2"/>
    </row>
    <row r="836" spans="1:17" x14ac:dyDescent="0.2">
      <c r="A836" s="17"/>
      <c r="B836" s="6"/>
      <c r="C836" s="32"/>
      <c r="D836" s="32"/>
      <c r="E836" s="17"/>
      <c r="P836" s="11"/>
      <c r="Q836" s="2"/>
    </row>
    <row r="837" spans="1:17" x14ac:dyDescent="0.2">
      <c r="A837" s="17"/>
      <c r="B837" s="6"/>
      <c r="C837" s="32"/>
      <c r="D837" s="32"/>
      <c r="E837" s="17"/>
      <c r="P837" s="11"/>
      <c r="Q837" s="2"/>
    </row>
    <row r="838" spans="1:17" x14ac:dyDescent="0.2">
      <c r="A838" s="17"/>
      <c r="B838" s="6"/>
      <c r="C838" s="32"/>
      <c r="D838" s="32"/>
      <c r="E838" s="17"/>
      <c r="P838" s="11"/>
      <c r="Q838" s="2"/>
    </row>
    <row r="839" spans="1:17" x14ac:dyDescent="0.2">
      <c r="A839" s="17"/>
      <c r="B839" s="6"/>
      <c r="C839" s="32"/>
      <c r="D839" s="32"/>
      <c r="E839" s="17"/>
      <c r="P839" s="11"/>
      <c r="Q839" s="2"/>
    </row>
    <row r="840" spans="1:17" x14ac:dyDescent="0.2">
      <c r="A840" s="17"/>
      <c r="B840" s="6"/>
      <c r="C840" s="32"/>
      <c r="D840" s="32"/>
      <c r="E840" s="17"/>
      <c r="P840" s="11"/>
      <c r="Q840" s="2"/>
    </row>
    <row r="841" spans="1:17" x14ac:dyDescent="0.2">
      <c r="A841" s="17"/>
      <c r="B841" s="6"/>
      <c r="C841" s="32"/>
      <c r="D841" s="32"/>
      <c r="E841" s="17"/>
      <c r="P841" s="11"/>
      <c r="Q841" s="2"/>
    </row>
    <row r="842" spans="1:17" x14ac:dyDescent="0.2">
      <c r="A842" s="17"/>
      <c r="B842" s="6"/>
      <c r="C842" s="32"/>
      <c r="D842" s="32"/>
      <c r="E842" s="17"/>
      <c r="P842" s="11"/>
      <c r="Q842" s="2"/>
    </row>
    <row r="843" spans="1:17" x14ac:dyDescent="0.2">
      <c r="A843" s="17"/>
      <c r="B843" s="6"/>
      <c r="C843" s="32"/>
      <c r="D843" s="32"/>
      <c r="E843" s="17"/>
      <c r="P843" s="11"/>
      <c r="Q843" s="2"/>
    </row>
    <row r="844" spans="1:17" x14ac:dyDescent="0.2">
      <c r="A844" s="17"/>
      <c r="B844" s="6"/>
      <c r="C844" s="32"/>
      <c r="D844" s="32"/>
      <c r="E844" s="17"/>
      <c r="P844" s="11"/>
      <c r="Q844" s="2"/>
    </row>
    <row r="845" spans="1:17" x14ac:dyDescent="0.2">
      <c r="A845" s="17"/>
      <c r="B845" s="6"/>
      <c r="C845" s="32"/>
      <c r="D845" s="32"/>
      <c r="E845" s="17"/>
      <c r="P845" s="11"/>
      <c r="Q845" s="2"/>
    </row>
    <row r="846" spans="1:17" x14ac:dyDescent="0.2">
      <c r="A846" s="17"/>
      <c r="B846" s="6"/>
      <c r="C846" s="32"/>
      <c r="D846" s="32"/>
      <c r="E846" s="17"/>
      <c r="P846" s="11"/>
      <c r="Q846" s="2"/>
    </row>
    <row r="847" spans="1:17" x14ac:dyDescent="0.2">
      <c r="A847" s="17"/>
      <c r="B847" s="6"/>
      <c r="C847" s="32"/>
      <c r="D847" s="32"/>
      <c r="E847" s="17"/>
      <c r="P847" s="11"/>
      <c r="Q847" s="2"/>
    </row>
    <row r="848" spans="1:17" x14ac:dyDescent="0.2">
      <c r="A848" s="17"/>
      <c r="B848" s="6"/>
      <c r="C848" s="32"/>
      <c r="D848" s="32"/>
      <c r="E848" s="17"/>
      <c r="P848" s="11"/>
      <c r="Q848" s="2"/>
    </row>
    <row r="849" spans="1:17" x14ac:dyDescent="0.2">
      <c r="A849" s="17"/>
      <c r="B849" s="6"/>
      <c r="C849" s="32"/>
      <c r="D849" s="32"/>
      <c r="E849" s="17"/>
      <c r="P849" s="11"/>
      <c r="Q849" s="2"/>
    </row>
    <row r="850" spans="1:17" x14ac:dyDescent="0.2">
      <c r="A850" s="17"/>
      <c r="B850" s="6"/>
      <c r="C850" s="32"/>
      <c r="D850" s="32"/>
      <c r="E850" s="17"/>
      <c r="P850" s="11"/>
      <c r="Q850" s="2"/>
    </row>
    <row r="851" spans="1:17" x14ac:dyDescent="0.2">
      <c r="A851" s="17"/>
      <c r="B851" s="6"/>
      <c r="C851" s="32"/>
      <c r="D851" s="32"/>
      <c r="E851" s="17"/>
      <c r="P851" s="11"/>
      <c r="Q851" s="2"/>
    </row>
    <row r="852" spans="1:17" x14ac:dyDescent="0.2">
      <c r="A852" s="17"/>
      <c r="B852" s="6"/>
      <c r="C852" s="32"/>
      <c r="D852" s="32"/>
      <c r="E852" s="17"/>
      <c r="P852" s="11"/>
      <c r="Q852" s="2"/>
    </row>
    <row r="853" spans="1:17" x14ac:dyDescent="0.2">
      <c r="A853" s="17"/>
      <c r="B853" s="6"/>
      <c r="C853" s="32"/>
      <c r="D853" s="32"/>
      <c r="E853" s="17"/>
      <c r="P853" s="11"/>
      <c r="Q853" s="2"/>
    </row>
    <row r="854" spans="1:17" x14ac:dyDescent="0.2">
      <c r="A854" s="17"/>
      <c r="B854" s="6"/>
      <c r="C854" s="32"/>
      <c r="D854" s="32"/>
      <c r="E854" s="17"/>
      <c r="P854" s="11"/>
      <c r="Q854" s="2"/>
    </row>
    <row r="855" spans="1:17" x14ac:dyDescent="0.2">
      <c r="A855" s="17"/>
      <c r="B855" s="6"/>
      <c r="C855" s="32"/>
      <c r="D855" s="32"/>
      <c r="E855" s="17"/>
      <c r="P855" s="11"/>
      <c r="Q855" s="2"/>
    </row>
    <row r="856" spans="1:17" x14ac:dyDescent="0.2">
      <c r="A856" s="17"/>
      <c r="B856" s="6"/>
      <c r="C856" s="32"/>
      <c r="D856" s="32"/>
      <c r="E856" s="17"/>
      <c r="P856" s="11"/>
      <c r="Q856" s="2"/>
    </row>
    <row r="857" spans="1:17" x14ac:dyDescent="0.2">
      <c r="A857" s="17"/>
      <c r="B857" s="6"/>
      <c r="C857" s="32"/>
      <c r="D857" s="32"/>
      <c r="E857" s="17"/>
      <c r="P857" s="11"/>
      <c r="Q857" s="2"/>
    </row>
    <row r="858" spans="1:17" x14ac:dyDescent="0.2">
      <c r="A858" s="17"/>
      <c r="B858" s="6"/>
      <c r="C858" s="32"/>
      <c r="D858" s="32"/>
      <c r="E858" s="17"/>
      <c r="P858" s="11"/>
      <c r="Q858" s="2"/>
    </row>
    <row r="859" spans="1:17" x14ac:dyDescent="0.2">
      <c r="A859" s="17"/>
      <c r="B859" s="6"/>
      <c r="C859" s="32"/>
      <c r="D859" s="32"/>
      <c r="E859" s="17"/>
      <c r="P859" s="11"/>
      <c r="Q859" s="2"/>
    </row>
    <row r="860" spans="1:17" x14ac:dyDescent="0.2">
      <c r="A860" s="17"/>
      <c r="B860" s="6"/>
      <c r="C860" s="32"/>
      <c r="D860" s="32"/>
      <c r="E860" s="17"/>
      <c r="P860" s="11"/>
      <c r="Q860" s="2"/>
    </row>
    <row r="861" spans="1:17" x14ac:dyDescent="0.2">
      <c r="A861" s="17"/>
      <c r="B861" s="6"/>
      <c r="C861" s="32"/>
      <c r="D861" s="32"/>
      <c r="E861" s="17"/>
      <c r="P861" s="11"/>
      <c r="Q861" s="2"/>
    </row>
    <row r="862" spans="1:17" x14ac:dyDescent="0.2">
      <c r="A862" s="17"/>
      <c r="B862" s="6"/>
      <c r="C862" s="32"/>
      <c r="D862" s="32"/>
      <c r="E862" s="17"/>
      <c r="P862" s="11"/>
      <c r="Q862" s="2"/>
    </row>
    <row r="863" spans="1:17" x14ac:dyDescent="0.2">
      <c r="A863" s="17"/>
      <c r="B863" s="6"/>
      <c r="C863" s="32"/>
      <c r="D863" s="32"/>
      <c r="E863" s="17"/>
      <c r="P863" s="11"/>
      <c r="Q863" s="2"/>
    </row>
    <row r="864" spans="1:17" x14ac:dyDescent="0.2">
      <c r="A864" s="17"/>
      <c r="B864" s="6"/>
      <c r="C864" s="32"/>
      <c r="D864" s="32"/>
      <c r="E864" s="17"/>
      <c r="P864" s="11"/>
      <c r="Q864" s="2"/>
    </row>
    <row r="865" spans="1:17" x14ac:dyDescent="0.2">
      <c r="A865" s="17"/>
      <c r="C865" s="32"/>
      <c r="D865" s="32"/>
      <c r="E865" s="17"/>
      <c r="P865" s="11"/>
      <c r="Q865" s="2"/>
    </row>
    <row r="866" spans="1:17" x14ac:dyDescent="0.2">
      <c r="A866" s="17"/>
      <c r="C866" s="32"/>
      <c r="D866" s="32"/>
      <c r="E866" s="17"/>
      <c r="P866" s="11"/>
      <c r="Q866" s="2"/>
    </row>
    <row r="867" spans="1:17" x14ac:dyDescent="0.2">
      <c r="A867" s="17"/>
      <c r="C867" s="32"/>
      <c r="D867" s="32"/>
      <c r="E867" s="17"/>
      <c r="P867" s="11"/>
      <c r="Q867" s="2"/>
    </row>
    <row r="868" spans="1:17" x14ac:dyDescent="0.2">
      <c r="A868" s="17"/>
      <c r="C868" s="32"/>
      <c r="D868" s="32"/>
      <c r="E868" s="17"/>
      <c r="P868" s="11"/>
      <c r="Q868" s="2"/>
    </row>
    <row r="869" spans="1:17" x14ac:dyDescent="0.2">
      <c r="A869" s="17"/>
      <c r="C869" s="32"/>
      <c r="D869" s="32"/>
      <c r="E869" s="17"/>
      <c r="P869" s="11"/>
      <c r="Q869" s="2"/>
    </row>
    <row r="870" spans="1:17" x14ac:dyDescent="0.2">
      <c r="A870" s="17"/>
      <c r="C870" s="32"/>
      <c r="D870" s="32"/>
      <c r="E870" s="17"/>
      <c r="P870" s="11"/>
      <c r="Q870" s="2"/>
    </row>
    <row r="871" spans="1:17" x14ac:dyDescent="0.2">
      <c r="A871" s="17"/>
      <c r="C871" s="32"/>
      <c r="D871" s="32"/>
      <c r="E871" s="17"/>
      <c r="P871" s="11"/>
      <c r="Q871" s="2"/>
    </row>
    <row r="872" spans="1:17" x14ac:dyDescent="0.2">
      <c r="A872" s="17"/>
      <c r="C872" s="32"/>
      <c r="D872" s="32"/>
      <c r="E872" s="17"/>
      <c r="P872" s="11"/>
      <c r="Q872" s="2"/>
    </row>
    <row r="873" spans="1:17" x14ac:dyDescent="0.2">
      <c r="A873" s="17"/>
      <c r="C873" s="32"/>
      <c r="D873" s="32"/>
      <c r="E873" s="17"/>
      <c r="P873" s="11"/>
      <c r="Q873" s="2"/>
    </row>
    <row r="874" spans="1:17" x14ac:dyDescent="0.2">
      <c r="A874" s="17"/>
      <c r="C874" s="32"/>
      <c r="D874" s="32"/>
      <c r="E874" s="17"/>
      <c r="P874" s="11"/>
      <c r="Q874" s="2"/>
    </row>
    <row r="875" spans="1:17" x14ac:dyDescent="0.2">
      <c r="A875" s="17"/>
      <c r="C875" s="32"/>
      <c r="D875" s="32"/>
      <c r="E875" s="17"/>
      <c r="P875" s="11"/>
      <c r="Q875" s="2"/>
    </row>
    <row r="876" spans="1:17" x14ac:dyDescent="0.2">
      <c r="A876" s="17"/>
      <c r="C876" s="32"/>
      <c r="D876" s="32"/>
      <c r="E876" s="17"/>
      <c r="P876" s="11"/>
      <c r="Q876" s="2"/>
    </row>
    <row r="877" spans="1:17" x14ac:dyDescent="0.2">
      <c r="A877" s="17"/>
      <c r="C877" s="32"/>
      <c r="D877" s="32"/>
      <c r="E877" s="17"/>
      <c r="P877" s="11"/>
      <c r="Q877" s="2"/>
    </row>
    <row r="878" spans="1:17" x14ac:dyDescent="0.2">
      <c r="A878" s="17"/>
      <c r="C878" s="32"/>
      <c r="D878" s="32"/>
      <c r="E878" s="17"/>
      <c r="P878" s="11"/>
      <c r="Q878" s="2"/>
    </row>
    <row r="879" spans="1:17" x14ac:dyDescent="0.2">
      <c r="A879" s="17"/>
      <c r="C879" s="32"/>
      <c r="D879" s="32"/>
      <c r="E879" s="17"/>
      <c r="P879" s="11"/>
      <c r="Q879" s="2"/>
    </row>
    <row r="880" spans="1:17" x14ac:dyDescent="0.2">
      <c r="A880" s="17"/>
      <c r="C880" s="32"/>
      <c r="D880" s="32"/>
      <c r="E880" s="17"/>
      <c r="P880" s="11"/>
      <c r="Q880" s="2"/>
    </row>
    <row r="881" spans="1:17" x14ac:dyDescent="0.2">
      <c r="A881" s="17"/>
      <c r="C881" s="32"/>
      <c r="D881" s="32"/>
      <c r="E881" s="17"/>
      <c r="P881" s="11"/>
      <c r="Q881" s="2"/>
    </row>
    <row r="882" spans="1:17" x14ac:dyDescent="0.2">
      <c r="A882" s="17"/>
      <c r="C882" s="32"/>
      <c r="D882" s="32"/>
      <c r="E882" s="17"/>
      <c r="P882" s="11"/>
      <c r="Q882" s="2"/>
    </row>
    <row r="883" spans="1:17" x14ac:dyDescent="0.2">
      <c r="A883" s="17"/>
      <c r="C883" s="32"/>
      <c r="D883" s="32"/>
      <c r="E883" s="17"/>
      <c r="P883" s="11"/>
      <c r="Q883" s="2"/>
    </row>
    <row r="884" spans="1:17" x14ac:dyDescent="0.2">
      <c r="A884" s="17"/>
      <c r="C884" s="32"/>
      <c r="D884" s="32"/>
      <c r="E884" s="17"/>
      <c r="P884" s="11"/>
      <c r="Q884" s="2"/>
    </row>
    <row r="885" spans="1:17" x14ac:dyDescent="0.2">
      <c r="A885" s="17"/>
      <c r="C885" s="32"/>
      <c r="D885" s="32"/>
      <c r="E885" s="17"/>
      <c r="P885" s="11"/>
      <c r="Q885" s="2"/>
    </row>
    <row r="886" spans="1:17" x14ac:dyDescent="0.2">
      <c r="A886" s="17"/>
      <c r="C886" s="32"/>
      <c r="D886" s="32"/>
      <c r="E886" s="17"/>
      <c r="P886" s="11"/>
      <c r="Q886" s="2"/>
    </row>
    <row r="887" spans="1:17" x14ac:dyDescent="0.2">
      <c r="A887" s="17"/>
      <c r="C887" s="32"/>
      <c r="D887" s="32"/>
      <c r="E887" s="17"/>
      <c r="P887" s="11"/>
      <c r="Q887" s="2"/>
    </row>
    <row r="888" spans="1:17" x14ac:dyDescent="0.2">
      <c r="A888" s="17"/>
      <c r="C888" s="32"/>
      <c r="D888" s="32"/>
      <c r="E888" s="17"/>
      <c r="P888" s="11"/>
      <c r="Q888" s="2"/>
    </row>
    <row r="889" spans="1:17" x14ac:dyDescent="0.2">
      <c r="A889" s="17"/>
      <c r="C889" s="32"/>
      <c r="D889" s="32"/>
      <c r="E889" s="17"/>
      <c r="P889" s="11"/>
      <c r="Q889" s="2"/>
    </row>
    <row r="890" spans="1:17" x14ac:dyDescent="0.2">
      <c r="A890" s="17"/>
      <c r="C890" s="32"/>
      <c r="D890" s="32"/>
      <c r="E890" s="17"/>
      <c r="P890" s="11"/>
      <c r="Q890" s="2"/>
    </row>
    <row r="891" spans="1:17" x14ac:dyDescent="0.2">
      <c r="A891" s="17"/>
      <c r="C891" s="32"/>
      <c r="D891" s="32"/>
      <c r="E891" s="17"/>
      <c r="P891" s="11"/>
      <c r="Q891" s="2"/>
    </row>
    <row r="892" spans="1:17" x14ac:dyDescent="0.2">
      <c r="A892" s="17"/>
      <c r="C892" s="32"/>
      <c r="D892" s="32"/>
      <c r="E892" s="17"/>
      <c r="P892" s="11"/>
      <c r="Q892" s="2"/>
    </row>
    <row r="893" spans="1:17" x14ac:dyDescent="0.2">
      <c r="A893" s="17"/>
      <c r="C893" s="32"/>
      <c r="D893" s="32"/>
      <c r="E893" s="17"/>
      <c r="P893" s="11"/>
      <c r="Q893" s="2"/>
    </row>
    <row r="894" spans="1:17" x14ac:dyDescent="0.2">
      <c r="A894" s="17"/>
      <c r="C894" s="32"/>
      <c r="D894" s="32"/>
      <c r="E894" s="17"/>
      <c r="P894" s="11"/>
      <c r="Q894" s="2"/>
    </row>
    <row r="895" spans="1:17" x14ac:dyDescent="0.2">
      <c r="A895" s="17"/>
      <c r="C895" s="32"/>
      <c r="D895" s="32"/>
      <c r="E895" s="17"/>
      <c r="P895" s="11"/>
      <c r="Q895" s="2"/>
    </row>
    <row r="896" spans="1:17" x14ac:dyDescent="0.2">
      <c r="A896" s="17"/>
      <c r="C896" s="32"/>
      <c r="D896" s="32"/>
      <c r="E896" s="17"/>
      <c r="P896" s="11"/>
      <c r="Q896" s="2"/>
    </row>
    <row r="897" spans="1:17" x14ac:dyDescent="0.2">
      <c r="A897" s="17"/>
      <c r="C897" s="32"/>
      <c r="D897" s="32"/>
      <c r="E897" s="17"/>
      <c r="P897" s="11"/>
      <c r="Q897" s="2"/>
    </row>
    <row r="898" spans="1:17" x14ac:dyDescent="0.2">
      <c r="A898" s="17"/>
      <c r="C898" s="32"/>
      <c r="D898" s="32"/>
      <c r="E898" s="17"/>
      <c r="P898" s="11"/>
      <c r="Q898" s="2"/>
    </row>
    <row r="899" spans="1:17" x14ac:dyDescent="0.2">
      <c r="A899" s="17"/>
      <c r="C899" s="32"/>
      <c r="D899" s="32"/>
      <c r="E899" s="17"/>
      <c r="P899" s="11"/>
      <c r="Q899" s="2"/>
    </row>
    <row r="900" spans="1:17" x14ac:dyDescent="0.2">
      <c r="A900" s="17"/>
      <c r="C900" s="32"/>
      <c r="D900" s="32"/>
      <c r="E900" s="17"/>
      <c r="P900" s="11"/>
      <c r="Q900" s="2"/>
    </row>
    <row r="901" spans="1:17" x14ac:dyDescent="0.2">
      <c r="A901" s="17"/>
      <c r="C901" s="32"/>
      <c r="D901" s="32"/>
      <c r="E901" s="17"/>
      <c r="P901" s="11"/>
      <c r="Q901" s="2"/>
    </row>
    <row r="902" spans="1:17" x14ac:dyDescent="0.2">
      <c r="A902" s="17"/>
      <c r="C902" s="32"/>
      <c r="D902" s="32"/>
      <c r="E902" s="17"/>
      <c r="P902" s="11"/>
      <c r="Q902" s="2"/>
    </row>
    <row r="903" spans="1:17" x14ac:dyDescent="0.2">
      <c r="A903" s="17"/>
      <c r="C903" s="32"/>
      <c r="D903" s="32"/>
      <c r="E903" s="17"/>
      <c r="P903" s="11"/>
      <c r="Q903" s="2"/>
    </row>
    <row r="904" spans="1:17" x14ac:dyDescent="0.2">
      <c r="A904" s="17"/>
      <c r="C904" s="32"/>
      <c r="D904" s="32"/>
      <c r="E904" s="17"/>
      <c r="P904" s="11"/>
      <c r="Q904" s="2"/>
    </row>
    <row r="905" spans="1:17" x14ac:dyDescent="0.2">
      <c r="A905" s="17"/>
      <c r="C905" s="32"/>
      <c r="D905" s="32"/>
      <c r="E905" s="17"/>
      <c r="P905" s="11"/>
      <c r="Q905" s="2"/>
    </row>
    <row r="906" spans="1:17" x14ac:dyDescent="0.2">
      <c r="A906" s="17"/>
      <c r="C906" s="32"/>
      <c r="D906" s="32"/>
      <c r="E906" s="17"/>
      <c r="P906" s="11"/>
      <c r="Q906" s="2"/>
    </row>
    <row r="907" spans="1:17" x14ac:dyDescent="0.2">
      <c r="A907" s="17"/>
      <c r="C907" s="32"/>
      <c r="D907" s="32"/>
      <c r="E907" s="17"/>
      <c r="P907" s="11"/>
      <c r="Q907" s="2"/>
    </row>
    <row r="908" spans="1:17" x14ac:dyDescent="0.2">
      <c r="A908" s="17"/>
      <c r="C908" s="32"/>
      <c r="D908" s="32"/>
      <c r="E908" s="17"/>
      <c r="P908" s="11"/>
      <c r="Q908" s="2"/>
    </row>
    <row r="909" spans="1:17" x14ac:dyDescent="0.2">
      <c r="A909" s="17"/>
      <c r="C909" s="32"/>
      <c r="D909" s="32"/>
      <c r="E909" s="17"/>
      <c r="P909" s="11"/>
      <c r="Q909" s="2"/>
    </row>
    <row r="910" spans="1:17" x14ac:dyDescent="0.2">
      <c r="A910" s="17"/>
      <c r="C910" s="32"/>
      <c r="D910" s="32"/>
      <c r="E910" s="17"/>
      <c r="P910" s="11"/>
      <c r="Q910" s="2"/>
    </row>
    <row r="911" spans="1:17" x14ac:dyDescent="0.2">
      <c r="A911" s="17"/>
      <c r="C911" s="32"/>
      <c r="D911" s="32"/>
      <c r="E911" s="17"/>
      <c r="P911" s="11"/>
      <c r="Q911" s="2"/>
    </row>
    <row r="912" spans="1:17" x14ac:dyDescent="0.2">
      <c r="A912" s="17"/>
      <c r="C912" s="32"/>
      <c r="D912" s="32"/>
      <c r="E912" s="17"/>
      <c r="P912" s="11"/>
      <c r="Q912" s="2"/>
    </row>
    <row r="913" spans="1:17" x14ac:dyDescent="0.2">
      <c r="A913" s="17"/>
      <c r="C913" s="32"/>
      <c r="D913" s="32"/>
      <c r="E913" s="17"/>
      <c r="P913" s="11"/>
      <c r="Q913" s="2"/>
    </row>
    <row r="914" spans="1:17" x14ac:dyDescent="0.2">
      <c r="A914" s="17"/>
      <c r="C914" s="32"/>
      <c r="D914" s="32"/>
      <c r="E914" s="17"/>
      <c r="P914" s="11"/>
      <c r="Q914" s="2"/>
    </row>
    <row r="915" spans="1:17" x14ac:dyDescent="0.2">
      <c r="A915" s="17"/>
      <c r="C915" s="32"/>
      <c r="D915" s="32"/>
      <c r="E915" s="17"/>
      <c r="P915" s="11"/>
      <c r="Q915" s="2"/>
    </row>
    <row r="916" spans="1:17" x14ac:dyDescent="0.2">
      <c r="A916" s="17"/>
      <c r="C916" s="32"/>
      <c r="D916" s="32"/>
      <c r="E916" s="17"/>
      <c r="P916" s="11"/>
      <c r="Q916" s="2"/>
    </row>
    <row r="917" spans="1:17" x14ac:dyDescent="0.2">
      <c r="A917" s="17"/>
      <c r="C917" s="32"/>
      <c r="D917" s="32"/>
      <c r="E917" s="17"/>
      <c r="P917" s="11"/>
      <c r="Q917" s="2"/>
    </row>
    <row r="918" spans="1:17" x14ac:dyDescent="0.2">
      <c r="A918" s="17"/>
      <c r="C918" s="32"/>
      <c r="D918" s="32"/>
      <c r="E918" s="17"/>
      <c r="P918" s="11"/>
      <c r="Q918" s="2"/>
    </row>
    <row r="919" spans="1:17" x14ac:dyDescent="0.2">
      <c r="A919" s="17"/>
      <c r="C919" s="32"/>
      <c r="D919" s="32"/>
      <c r="E919" s="17"/>
      <c r="P919" s="11"/>
      <c r="Q919" s="2"/>
    </row>
    <row r="920" spans="1:17" x14ac:dyDescent="0.2">
      <c r="A920" s="17"/>
      <c r="C920" s="32"/>
      <c r="D920" s="32"/>
      <c r="E920" s="17"/>
      <c r="P920" s="11"/>
      <c r="Q920" s="2"/>
    </row>
    <row r="921" spans="1:17" x14ac:dyDescent="0.2">
      <c r="A921" s="17"/>
      <c r="C921" s="32"/>
      <c r="D921" s="32"/>
      <c r="E921" s="17"/>
      <c r="P921" s="11"/>
      <c r="Q921" s="2"/>
    </row>
    <row r="922" spans="1:17" x14ac:dyDescent="0.2">
      <c r="A922" s="17"/>
      <c r="C922" s="32"/>
      <c r="D922" s="32"/>
      <c r="E922" s="17"/>
      <c r="P922" s="11"/>
      <c r="Q922" s="2"/>
    </row>
    <row r="923" spans="1:17" x14ac:dyDescent="0.2">
      <c r="A923" s="17"/>
      <c r="C923" s="32"/>
      <c r="D923" s="32"/>
      <c r="E923" s="17"/>
      <c r="P923" s="11"/>
      <c r="Q923" s="2"/>
    </row>
    <row r="924" spans="1:17" x14ac:dyDescent="0.2">
      <c r="A924" s="17"/>
      <c r="C924" s="32"/>
      <c r="D924" s="32"/>
      <c r="E924" s="17"/>
      <c r="P924" s="11"/>
      <c r="Q924" s="2"/>
    </row>
    <row r="925" spans="1:17" x14ac:dyDescent="0.2">
      <c r="A925" s="17"/>
      <c r="C925" s="32"/>
      <c r="D925" s="32"/>
      <c r="E925" s="17"/>
      <c r="P925" s="11"/>
      <c r="Q925" s="2"/>
    </row>
    <row r="926" spans="1:17" x14ac:dyDescent="0.2">
      <c r="A926" s="17"/>
      <c r="C926" s="32"/>
      <c r="D926" s="32"/>
      <c r="E926" s="17"/>
      <c r="P926" s="11"/>
      <c r="Q926" s="2"/>
    </row>
    <row r="927" spans="1:17" x14ac:dyDescent="0.2">
      <c r="A927" s="17"/>
      <c r="C927" s="32"/>
      <c r="D927" s="32"/>
      <c r="E927" s="17"/>
      <c r="P927" s="11"/>
      <c r="Q927" s="2"/>
    </row>
    <row r="928" spans="1:17" x14ac:dyDescent="0.2">
      <c r="A928" s="17"/>
      <c r="C928" s="32"/>
      <c r="D928" s="32"/>
      <c r="E928" s="17"/>
      <c r="P928" s="11"/>
      <c r="Q928" s="2"/>
    </row>
    <row r="929" spans="1:17" x14ac:dyDescent="0.2">
      <c r="A929" s="17"/>
      <c r="C929" s="32"/>
      <c r="D929" s="32"/>
      <c r="E929" s="17"/>
      <c r="P929" s="11"/>
      <c r="Q929" s="2"/>
    </row>
    <row r="930" spans="1:17" x14ac:dyDescent="0.2">
      <c r="A930" s="17"/>
      <c r="C930" s="32"/>
      <c r="D930" s="32"/>
      <c r="E930" s="17"/>
      <c r="P930" s="11"/>
      <c r="Q930" s="2"/>
    </row>
    <row r="931" spans="1:17" x14ac:dyDescent="0.2">
      <c r="A931" s="17"/>
      <c r="C931" s="32"/>
      <c r="D931" s="32"/>
      <c r="E931" s="17"/>
      <c r="P931" s="11"/>
      <c r="Q931" s="2"/>
    </row>
    <row r="932" spans="1:17" x14ac:dyDescent="0.2">
      <c r="A932" s="17"/>
      <c r="C932" s="32"/>
      <c r="D932" s="32"/>
      <c r="E932" s="17"/>
      <c r="P932" s="11"/>
      <c r="Q932" s="2"/>
    </row>
    <row r="933" spans="1:17" x14ac:dyDescent="0.2">
      <c r="A933" s="17"/>
      <c r="C933" s="32"/>
      <c r="D933" s="32"/>
      <c r="E933" s="17"/>
      <c r="P933" s="11"/>
      <c r="Q933" s="2"/>
    </row>
    <row r="934" spans="1:17" x14ac:dyDescent="0.2">
      <c r="A934" s="17"/>
      <c r="C934" s="32"/>
      <c r="D934" s="32"/>
    </row>
    <row r="935" spans="1:17" x14ac:dyDescent="0.2">
      <c r="A935" s="17"/>
      <c r="C935" s="32"/>
      <c r="D935" s="32"/>
    </row>
    <row r="936" spans="1:17" x14ac:dyDescent="0.2">
      <c r="A936" s="17"/>
      <c r="C936" s="32"/>
      <c r="D936" s="32"/>
    </row>
    <row r="937" spans="1:17" x14ac:dyDescent="0.2">
      <c r="A937" s="17"/>
      <c r="C937" s="32"/>
      <c r="D937" s="32"/>
    </row>
    <row r="938" spans="1:17" x14ac:dyDescent="0.2">
      <c r="A938" s="17"/>
      <c r="C938" s="32"/>
      <c r="D938" s="32"/>
    </row>
    <row r="939" spans="1:17" x14ac:dyDescent="0.2">
      <c r="A939" s="17"/>
      <c r="C939" s="32"/>
      <c r="D939" s="32"/>
    </row>
    <row r="940" spans="1:17" x14ac:dyDescent="0.2">
      <c r="A940" s="17"/>
      <c r="C940" s="32"/>
      <c r="D940" s="32"/>
    </row>
    <row r="941" spans="1:17" x14ac:dyDescent="0.2">
      <c r="A941" s="17"/>
      <c r="C941" s="32"/>
      <c r="D941" s="32"/>
    </row>
    <row r="942" spans="1:17" x14ac:dyDescent="0.2">
      <c r="A942" s="17"/>
      <c r="C942" s="32"/>
      <c r="D942" s="32"/>
    </row>
    <row r="943" spans="1:17" x14ac:dyDescent="0.2">
      <c r="A943" s="17"/>
      <c r="C943" s="32"/>
      <c r="D943" s="32"/>
    </row>
    <row r="944" spans="1:17" x14ac:dyDescent="0.2">
      <c r="A944" s="17"/>
      <c r="C944" s="32"/>
      <c r="D944" s="32"/>
    </row>
    <row r="945" spans="1:4" x14ac:dyDescent="0.2">
      <c r="A945" s="17"/>
      <c r="C945" s="32"/>
      <c r="D945" s="32"/>
    </row>
    <row r="946" spans="1:4" x14ac:dyDescent="0.2">
      <c r="A946" s="17"/>
      <c r="C946" s="32"/>
      <c r="D946" s="32"/>
    </row>
    <row r="947" spans="1:4" x14ac:dyDescent="0.2">
      <c r="A947" s="17"/>
      <c r="C947" s="32"/>
      <c r="D947" s="32"/>
    </row>
    <row r="948" spans="1:4" x14ac:dyDescent="0.2">
      <c r="A948" s="17"/>
      <c r="C948" s="32"/>
      <c r="D948" s="32"/>
    </row>
    <row r="949" spans="1:4" x14ac:dyDescent="0.2">
      <c r="A949" s="17"/>
      <c r="C949" s="32"/>
      <c r="D949" s="32"/>
    </row>
    <row r="950" spans="1:4" x14ac:dyDescent="0.2">
      <c r="A950" s="17"/>
      <c r="C950" s="32"/>
      <c r="D950" s="32"/>
    </row>
    <row r="951" spans="1:4" x14ac:dyDescent="0.2">
      <c r="A951" s="17"/>
      <c r="C951" s="32"/>
      <c r="D951" s="32"/>
    </row>
    <row r="952" spans="1:4" x14ac:dyDescent="0.2">
      <c r="A952" s="17"/>
      <c r="C952" s="32"/>
      <c r="D952" s="32"/>
    </row>
    <row r="953" spans="1:4" x14ac:dyDescent="0.2">
      <c r="A953" s="17"/>
      <c r="C953" s="32"/>
      <c r="D953" s="32"/>
    </row>
    <row r="954" spans="1:4" x14ac:dyDescent="0.2">
      <c r="A954" s="17"/>
      <c r="C954" s="32"/>
      <c r="D954" s="32"/>
    </row>
    <row r="955" spans="1:4" x14ac:dyDescent="0.2">
      <c r="A955" s="17"/>
      <c r="C955" s="32"/>
      <c r="D955" s="32"/>
    </row>
    <row r="956" spans="1:4" x14ac:dyDescent="0.2">
      <c r="A956" s="17"/>
      <c r="C956" s="32"/>
      <c r="D956" s="32"/>
    </row>
    <row r="957" spans="1:4" x14ac:dyDescent="0.2">
      <c r="A957" s="17"/>
      <c r="C957" s="32"/>
      <c r="D957" s="32"/>
    </row>
    <row r="958" spans="1:4" x14ac:dyDescent="0.2">
      <c r="A958" s="17"/>
      <c r="C958" s="32"/>
      <c r="D958" s="32"/>
    </row>
    <row r="959" spans="1:4" x14ac:dyDescent="0.2">
      <c r="A959" s="17"/>
      <c r="C959" s="32"/>
      <c r="D959" s="32"/>
    </row>
    <row r="960" spans="1:4" x14ac:dyDescent="0.2">
      <c r="A960" s="17"/>
      <c r="C960" s="32"/>
      <c r="D960" s="32"/>
    </row>
    <row r="961" spans="1:4" x14ac:dyDescent="0.2">
      <c r="A961" s="17"/>
      <c r="C961" s="32"/>
      <c r="D961" s="32"/>
    </row>
    <row r="962" spans="1:4" x14ac:dyDescent="0.2">
      <c r="A962" s="17"/>
      <c r="C962" s="32"/>
      <c r="D962" s="32"/>
    </row>
    <row r="963" spans="1:4" x14ac:dyDescent="0.2">
      <c r="A963" s="17"/>
      <c r="C963" s="32"/>
      <c r="D963" s="32"/>
    </row>
    <row r="964" spans="1:4" x14ac:dyDescent="0.2">
      <c r="A964" s="17"/>
      <c r="C964" s="32"/>
      <c r="D964" s="32"/>
    </row>
    <row r="965" spans="1:4" x14ac:dyDescent="0.2">
      <c r="A965" s="17"/>
      <c r="C965" s="32"/>
      <c r="D965" s="32"/>
    </row>
    <row r="966" spans="1:4" x14ac:dyDescent="0.2">
      <c r="A966" s="17"/>
      <c r="C966" s="32"/>
      <c r="D966" s="32"/>
    </row>
    <row r="967" spans="1:4" x14ac:dyDescent="0.2">
      <c r="A967" s="17"/>
      <c r="C967" s="32"/>
      <c r="D967" s="32"/>
    </row>
    <row r="968" spans="1:4" x14ac:dyDescent="0.2">
      <c r="A968" s="17"/>
      <c r="C968" s="32"/>
      <c r="D968" s="32"/>
    </row>
    <row r="969" spans="1:4" x14ac:dyDescent="0.2">
      <c r="A969" s="17"/>
      <c r="C969" s="32"/>
      <c r="D969" s="32"/>
    </row>
    <row r="970" spans="1:4" x14ac:dyDescent="0.2">
      <c r="A970" s="17"/>
      <c r="C970" s="32"/>
      <c r="D970" s="32"/>
    </row>
    <row r="971" spans="1:4" x14ac:dyDescent="0.2">
      <c r="A971" s="17"/>
      <c r="C971" s="32"/>
      <c r="D971" s="32"/>
    </row>
    <row r="972" spans="1:4" x14ac:dyDescent="0.2">
      <c r="A972" s="17"/>
      <c r="C972" s="32"/>
      <c r="D972" s="32"/>
    </row>
    <row r="973" spans="1:4" x14ac:dyDescent="0.2">
      <c r="A973" s="17"/>
      <c r="C973" s="32"/>
      <c r="D973" s="32"/>
    </row>
    <row r="974" spans="1:4" x14ac:dyDescent="0.2">
      <c r="A974" s="17"/>
      <c r="C974" s="32"/>
      <c r="D974" s="32"/>
    </row>
    <row r="975" spans="1:4" x14ac:dyDescent="0.2">
      <c r="A975" s="17"/>
      <c r="C975" s="32"/>
      <c r="D975" s="32"/>
    </row>
    <row r="976" spans="1:4" x14ac:dyDescent="0.2">
      <c r="A976" s="17"/>
      <c r="C976" s="32"/>
      <c r="D976" s="32"/>
    </row>
    <row r="977" spans="1:4" x14ac:dyDescent="0.2">
      <c r="A977" s="17"/>
      <c r="C977" s="32"/>
      <c r="D977" s="32"/>
    </row>
    <row r="978" spans="1:4" x14ac:dyDescent="0.2">
      <c r="A978" s="17"/>
      <c r="C978" s="32"/>
      <c r="D978" s="32"/>
    </row>
    <row r="979" spans="1:4" x14ac:dyDescent="0.2">
      <c r="A979" s="17"/>
      <c r="C979" s="32"/>
      <c r="D979" s="32"/>
    </row>
    <row r="980" spans="1:4" x14ac:dyDescent="0.2">
      <c r="A980" s="17"/>
      <c r="C980" s="32"/>
      <c r="D980" s="32"/>
    </row>
    <row r="981" spans="1:4" x14ac:dyDescent="0.2">
      <c r="A981" s="17"/>
      <c r="C981" s="32"/>
      <c r="D981" s="32"/>
    </row>
    <row r="982" spans="1:4" x14ac:dyDescent="0.2">
      <c r="A982" s="17"/>
      <c r="C982" s="32"/>
      <c r="D982" s="32"/>
    </row>
    <row r="983" spans="1:4" x14ac:dyDescent="0.2">
      <c r="A983" s="17"/>
      <c r="C983" s="32"/>
      <c r="D983" s="32"/>
    </row>
    <row r="984" spans="1:4" x14ac:dyDescent="0.2">
      <c r="A984" s="17"/>
      <c r="C984" s="32"/>
      <c r="D984" s="32"/>
    </row>
    <row r="985" spans="1:4" x14ac:dyDescent="0.2">
      <c r="A985" s="17"/>
      <c r="C985" s="32"/>
      <c r="D985" s="32"/>
    </row>
    <row r="986" spans="1:4" x14ac:dyDescent="0.2">
      <c r="A986" s="17"/>
      <c r="C986" s="32"/>
      <c r="D986" s="32"/>
    </row>
    <row r="987" spans="1:4" x14ac:dyDescent="0.2">
      <c r="A987" s="17"/>
      <c r="C987" s="32"/>
      <c r="D987" s="32"/>
    </row>
    <row r="988" spans="1:4" x14ac:dyDescent="0.2">
      <c r="A988" s="17"/>
      <c r="C988" s="32"/>
      <c r="D988" s="32"/>
    </row>
    <row r="989" spans="1:4" x14ac:dyDescent="0.2">
      <c r="A989" s="17"/>
      <c r="C989" s="32"/>
      <c r="D989" s="32"/>
    </row>
    <row r="990" spans="1:4" x14ac:dyDescent="0.2">
      <c r="A990" s="17"/>
      <c r="C990" s="32"/>
      <c r="D990" s="32"/>
    </row>
    <row r="991" spans="1:4" x14ac:dyDescent="0.2">
      <c r="A991" s="17"/>
      <c r="C991" s="32"/>
      <c r="D991" s="32"/>
    </row>
    <row r="992" spans="1:4" x14ac:dyDescent="0.2">
      <c r="A992" s="17"/>
      <c r="C992" s="32"/>
      <c r="D992" s="32"/>
    </row>
    <row r="993" spans="1:4" x14ac:dyDescent="0.2">
      <c r="A993" s="17"/>
      <c r="C993" s="32"/>
      <c r="D993" s="32"/>
    </row>
    <row r="994" spans="1:4" x14ac:dyDescent="0.2">
      <c r="A994" s="17"/>
      <c r="C994" s="32"/>
      <c r="D994" s="32"/>
    </row>
    <row r="995" spans="1:4" x14ac:dyDescent="0.2">
      <c r="A995" s="17"/>
      <c r="C995" s="32"/>
      <c r="D995" s="32"/>
    </row>
    <row r="996" spans="1:4" x14ac:dyDescent="0.2">
      <c r="A996" s="17"/>
      <c r="C996" s="32"/>
      <c r="D996" s="32"/>
    </row>
    <row r="997" spans="1:4" x14ac:dyDescent="0.2">
      <c r="A997" s="17"/>
      <c r="C997" s="32"/>
      <c r="D997" s="32"/>
    </row>
    <row r="998" spans="1:4" x14ac:dyDescent="0.2">
      <c r="A998" s="17"/>
      <c r="C998" s="32"/>
      <c r="D998" s="32"/>
    </row>
    <row r="999" spans="1:4" x14ac:dyDescent="0.2">
      <c r="A999" s="17"/>
      <c r="C999" s="32"/>
      <c r="D999" s="32"/>
    </row>
    <row r="1000" spans="1:4" x14ac:dyDescent="0.2">
      <c r="A1000" s="17"/>
      <c r="C1000" s="32"/>
      <c r="D1000" s="32"/>
    </row>
    <row r="1001" spans="1:4" x14ac:dyDescent="0.2">
      <c r="A1001" s="17"/>
      <c r="C1001" s="32"/>
      <c r="D1001" s="32"/>
    </row>
    <row r="1002" spans="1:4" x14ac:dyDescent="0.2">
      <c r="A1002" s="17"/>
      <c r="C1002" s="32"/>
      <c r="D1002" s="32"/>
    </row>
    <row r="1003" spans="1:4" x14ac:dyDescent="0.2">
      <c r="A1003" s="17"/>
      <c r="C1003" s="32"/>
      <c r="D1003" s="32"/>
    </row>
    <row r="1004" spans="1:4" x14ac:dyDescent="0.2">
      <c r="A1004" s="17"/>
      <c r="C1004" s="32"/>
      <c r="D1004" s="32"/>
    </row>
    <row r="1005" spans="1:4" x14ac:dyDescent="0.2">
      <c r="A1005" s="17"/>
      <c r="C1005" s="32"/>
      <c r="D1005" s="32"/>
    </row>
    <row r="1006" spans="1:4" x14ac:dyDescent="0.2">
      <c r="A1006" s="17"/>
      <c r="C1006" s="32"/>
      <c r="D1006" s="32"/>
    </row>
    <row r="1007" spans="1:4" x14ac:dyDescent="0.2">
      <c r="A1007" s="17"/>
      <c r="C1007" s="32"/>
      <c r="D1007" s="32"/>
    </row>
    <row r="1008" spans="1:4" x14ac:dyDescent="0.2">
      <c r="A1008" s="17"/>
      <c r="C1008" s="32"/>
      <c r="D1008" s="32"/>
    </row>
    <row r="1009" spans="1:4" x14ac:dyDescent="0.2">
      <c r="A1009" s="17"/>
      <c r="C1009" s="32"/>
      <c r="D1009" s="32"/>
    </row>
    <row r="1010" spans="1:4" x14ac:dyDescent="0.2">
      <c r="A1010" s="17"/>
      <c r="C1010" s="32"/>
      <c r="D1010" s="32"/>
    </row>
    <row r="1011" spans="1:4" x14ac:dyDescent="0.2">
      <c r="A1011" s="17"/>
      <c r="C1011" s="32"/>
      <c r="D1011" s="32"/>
    </row>
    <row r="1012" spans="1:4" x14ac:dyDescent="0.2">
      <c r="A1012" s="17"/>
      <c r="C1012" s="32"/>
      <c r="D1012" s="32"/>
    </row>
    <row r="1013" spans="1:4" x14ac:dyDescent="0.2">
      <c r="A1013" s="17"/>
      <c r="C1013" s="32"/>
      <c r="D1013" s="32"/>
    </row>
    <row r="1014" spans="1:4" x14ac:dyDescent="0.2">
      <c r="A1014" s="17"/>
      <c r="C1014" s="32"/>
      <c r="D1014" s="32"/>
    </row>
    <row r="1015" spans="1:4" x14ac:dyDescent="0.2">
      <c r="A1015" s="17"/>
      <c r="C1015" s="32"/>
      <c r="D1015" s="32"/>
    </row>
    <row r="1016" spans="1:4" x14ac:dyDescent="0.2">
      <c r="A1016" s="17"/>
      <c r="C1016" s="32"/>
      <c r="D1016" s="32"/>
    </row>
    <row r="1017" spans="1:4" x14ac:dyDescent="0.2">
      <c r="A1017" s="17"/>
      <c r="C1017" s="32"/>
      <c r="D1017" s="32"/>
    </row>
    <row r="1018" spans="1:4" x14ac:dyDescent="0.2">
      <c r="A1018" s="17"/>
      <c r="C1018" s="32"/>
      <c r="D1018" s="32"/>
    </row>
    <row r="1019" spans="1:4" x14ac:dyDescent="0.2">
      <c r="A1019" s="17"/>
      <c r="C1019" s="32"/>
      <c r="D1019" s="32"/>
    </row>
    <row r="1020" spans="1:4" x14ac:dyDescent="0.2">
      <c r="A1020" s="17"/>
      <c r="C1020" s="32"/>
      <c r="D1020" s="32"/>
    </row>
    <row r="1021" spans="1:4" x14ac:dyDescent="0.2">
      <c r="A1021" s="17"/>
      <c r="C1021" s="32"/>
      <c r="D1021" s="32"/>
    </row>
    <row r="1022" spans="1:4" x14ac:dyDescent="0.2">
      <c r="A1022" s="17"/>
      <c r="C1022" s="32"/>
      <c r="D1022" s="32"/>
    </row>
    <row r="1023" spans="1:4" x14ac:dyDescent="0.2">
      <c r="A1023" s="17"/>
      <c r="C1023" s="32"/>
      <c r="D1023" s="32"/>
    </row>
    <row r="1024" spans="1:4" x14ac:dyDescent="0.2">
      <c r="A1024" s="17"/>
      <c r="C1024" s="32"/>
      <c r="D1024" s="32"/>
    </row>
    <row r="1025" spans="1:4" x14ac:dyDescent="0.2">
      <c r="A1025" s="17"/>
      <c r="C1025" s="32"/>
      <c r="D1025" s="32"/>
    </row>
    <row r="1026" spans="1:4" x14ac:dyDescent="0.2">
      <c r="A1026" s="17"/>
      <c r="C1026" s="32"/>
      <c r="D1026" s="32"/>
    </row>
    <row r="1027" spans="1:4" x14ac:dyDescent="0.2">
      <c r="A1027" s="17"/>
      <c r="C1027" s="32"/>
      <c r="D1027" s="32"/>
    </row>
    <row r="1028" spans="1:4" x14ac:dyDescent="0.2">
      <c r="A1028" s="17"/>
      <c r="C1028" s="32"/>
      <c r="D1028" s="32"/>
    </row>
    <row r="1029" spans="1:4" x14ac:dyDescent="0.2">
      <c r="A1029" s="17"/>
      <c r="C1029" s="32"/>
      <c r="D1029" s="32"/>
    </row>
    <row r="1030" spans="1:4" x14ac:dyDescent="0.2">
      <c r="A1030" s="17"/>
      <c r="C1030" s="32"/>
      <c r="D1030" s="32"/>
    </row>
    <row r="1031" spans="1:4" x14ac:dyDescent="0.2">
      <c r="A1031" s="17"/>
      <c r="C1031" s="32"/>
      <c r="D1031" s="32"/>
    </row>
    <row r="1032" spans="1:4" x14ac:dyDescent="0.2">
      <c r="A1032" s="17"/>
      <c r="C1032" s="32"/>
      <c r="D1032" s="32"/>
    </row>
    <row r="1033" spans="1:4" x14ac:dyDescent="0.2">
      <c r="A1033" s="17"/>
      <c r="C1033" s="32"/>
      <c r="D1033" s="32"/>
    </row>
    <row r="1034" spans="1:4" x14ac:dyDescent="0.2">
      <c r="A1034" s="17"/>
      <c r="C1034" s="32"/>
      <c r="D1034" s="32"/>
    </row>
    <row r="1035" spans="1:4" x14ac:dyDescent="0.2">
      <c r="A1035" s="17"/>
      <c r="C1035" s="32"/>
      <c r="D1035" s="32"/>
    </row>
    <row r="1036" spans="1:4" x14ac:dyDescent="0.2">
      <c r="A1036" s="17"/>
      <c r="C1036" s="32"/>
      <c r="D1036" s="32"/>
    </row>
    <row r="1037" spans="1:4" x14ac:dyDescent="0.2">
      <c r="A1037" s="17"/>
      <c r="C1037" s="32"/>
      <c r="D1037" s="32"/>
    </row>
    <row r="1038" spans="1:4" x14ac:dyDescent="0.2">
      <c r="A1038" s="17"/>
      <c r="C1038" s="32"/>
      <c r="D1038" s="32"/>
    </row>
    <row r="1039" spans="1:4" x14ac:dyDescent="0.2">
      <c r="A1039" s="17"/>
      <c r="C1039" s="32"/>
      <c r="D1039" s="32"/>
    </row>
    <row r="1040" spans="1:4" x14ac:dyDescent="0.2">
      <c r="A1040" s="17"/>
      <c r="C1040" s="32"/>
      <c r="D1040" s="32"/>
    </row>
    <row r="1041" spans="1:4" x14ac:dyDescent="0.2">
      <c r="A1041" s="17"/>
      <c r="C1041" s="32"/>
      <c r="D1041" s="32"/>
    </row>
    <row r="1042" spans="1:4" x14ac:dyDescent="0.2">
      <c r="A1042" s="17"/>
      <c r="C1042" s="32"/>
      <c r="D1042" s="32"/>
    </row>
    <row r="1043" spans="1:4" x14ac:dyDescent="0.2">
      <c r="A1043" s="17"/>
      <c r="C1043" s="32"/>
      <c r="D1043" s="32"/>
    </row>
    <row r="1044" spans="1:4" x14ac:dyDescent="0.2">
      <c r="A1044" s="17"/>
      <c r="C1044" s="32"/>
      <c r="D1044" s="32"/>
    </row>
    <row r="1045" spans="1:4" x14ac:dyDescent="0.2">
      <c r="A1045" s="17"/>
      <c r="C1045" s="32"/>
      <c r="D1045" s="32"/>
    </row>
    <row r="1046" spans="1:4" x14ac:dyDescent="0.2">
      <c r="A1046" s="17"/>
      <c r="C1046" s="32"/>
      <c r="D1046" s="32"/>
    </row>
    <row r="1047" spans="1:4" x14ac:dyDescent="0.2">
      <c r="A1047" s="17"/>
      <c r="C1047" s="32"/>
      <c r="D1047" s="32"/>
    </row>
    <row r="1048" spans="1:4" x14ac:dyDescent="0.2">
      <c r="A1048" s="17"/>
      <c r="C1048" s="32"/>
      <c r="D1048" s="32"/>
    </row>
    <row r="1049" spans="1:4" x14ac:dyDescent="0.2">
      <c r="A1049" s="17"/>
      <c r="C1049" s="32"/>
      <c r="D1049" s="32"/>
    </row>
    <row r="1050" spans="1:4" x14ac:dyDescent="0.2">
      <c r="A1050" s="17"/>
      <c r="C1050" s="32"/>
      <c r="D1050" s="32"/>
    </row>
    <row r="1051" spans="1:4" x14ac:dyDescent="0.2">
      <c r="A1051" s="17"/>
      <c r="C1051" s="32"/>
      <c r="D1051" s="32"/>
    </row>
    <row r="1052" spans="1:4" x14ac:dyDescent="0.2">
      <c r="A1052" s="17"/>
      <c r="C1052" s="32"/>
      <c r="D1052" s="32"/>
    </row>
    <row r="1053" spans="1:4" x14ac:dyDescent="0.2">
      <c r="A1053" s="17"/>
      <c r="C1053" s="32"/>
      <c r="D1053" s="32"/>
    </row>
    <row r="1054" spans="1:4" x14ac:dyDescent="0.2">
      <c r="A1054" s="17"/>
      <c r="C1054" s="32"/>
      <c r="D1054" s="32"/>
    </row>
    <row r="1055" spans="1:4" x14ac:dyDescent="0.2">
      <c r="A1055" s="17"/>
      <c r="C1055" s="32"/>
      <c r="D1055" s="32"/>
    </row>
    <row r="1056" spans="1:4" x14ac:dyDescent="0.2">
      <c r="A1056" s="17"/>
      <c r="C1056" s="32"/>
      <c r="D1056" s="32"/>
    </row>
    <row r="1057" spans="1:4" x14ac:dyDescent="0.2">
      <c r="A1057" s="17"/>
      <c r="C1057" s="32"/>
      <c r="D1057" s="32"/>
    </row>
    <row r="1058" spans="1:4" x14ac:dyDescent="0.2">
      <c r="A1058" s="17"/>
      <c r="C1058" s="32"/>
      <c r="D1058" s="32"/>
    </row>
    <row r="1059" spans="1:4" x14ac:dyDescent="0.2">
      <c r="A1059" s="17"/>
      <c r="C1059" s="32"/>
      <c r="D1059" s="32"/>
    </row>
    <row r="1060" spans="1:4" x14ac:dyDescent="0.2">
      <c r="A1060" s="17"/>
      <c r="C1060" s="32"/>
      <c r="D1060" s="32"/>
    </row>
    <row r="1061" spans="1:4" x14ac:dyDescent="0.2">
      <c r="A1061" s="17"/>
      <c r="C1061" s="32"/>
      <c r="D1061" s="32"/>
    </row>
    <row r="1062" spans="1:4" x14ac:dyDescent="0.2">
      <c r="A1062" s="17"/>
      <c r="C1062" s="32"/>
      <c r="D1062" s="32"/>
    </row>
    <row r="1063" spans="1:4" x14ac:dyDescent="0.2">
      <c r="A1063" s="17"/>
      <c r="C1063" s="32"/>
      <c r="D1063" s="32"/>
    </row>
    <row r="1064" spans="1:4" x14ac:dyDescent="0.2">
      <c r="A1064" s="17"/>
      <c r="C1064" s="32"/>
      <c r="D1064" s="32"/>
    </row>
    <row r="1065" spans="1:4" x14ac:dyDescent="0.2">
      <c r="A1065" s="17"/>
      <c r="C1065" s="32"/>
      <c r="D1065" s="32"/>
    </row>
    <row r="1066" spans="1:4" x14ac:dyDescent="0.2">
      <c r="A1066" s="17"/>
      <c r="C1066" s="32"/>
      <c r="D1066" s="32"/>
    </row>
    <row r="1067" spans="1:4" x14ac:dyDescent="0.2">
      <c r="A1067" s="17"/>
      <c r="C1067" s="32"/>
      <c r="D1067" s="32"/>
    </row>
    <row r="1068" spans="1:4" x14ac:dyDescent="0.2">
      <c r="A1068" s="17"/>
      <c r="C1068" s="32"/>
      <c r="D1068" s="32"/>
    </row>
    <row r="1069" spans="1:4" x14ac:dyDescent="0.2">
      <c r="A1069" s="17"/>
      <c r="C1069" s="32"/>
      <c r="D1069" s="32"/>
    </row>
    <row r="1070" spans="1:4" x14ac:dyDescent="0.2">
      <c r="A1070" s="17"/>
      <c r="C1070" s="32"/>
      <c r="D1070" s="32"/>
    </row>
    <row r="1071" spans="1:4" x14ac:dyDescent="0.2">
      <c r="A1071" s="17"/>
      <c r="C1071" s="32"/>
      <c r="D1071" s="32"/>
    </row>
    <row r="1072" spans="1:4" x14ac:dyDescent="0.2">
      <c r="A1072" s="17"/>
      <c r="C1072" s="32"/>
      <c r="D1072" s="32"/>
    </row>
    <row r="1073" spans="1:4" x14ac:dyDescent="0.2">
      <c r="A1073" s="17"/>
      <c r="C1073" s="32"/>
      <c r="D1073" s="32"/>
    </row>
    <row r="1074" spans="1:4" x14ac:dyDescent="0.2">
      <c r="A1074" s="17"/>
      <c r="C1074" s="32"/>
      <c r="D1074" s="32"/>
    </row>
    <row r="1075" spans="1:4" x14ac:dyDescent="0.2">
      <c r="A1075" s="17"/>
      <c r="C1075" s="32"/>
      <c r="D1075" s="32"/>
    </row>
    <row r="1076" spans="1:4" x14ac:dyDescent="0.2">
      <c r="A1076" s="17"/>
      <c r="C1076" s="32"/>
      <c r="D1076" s="32"/>
    </row>
    <row r="1077" spans="1:4" x14ac:dyDescent="0.2">
      <c r="A1077" s="17"/>
      <c r="C1077" s="32"/>
      <c r="D1077" s="32"/>
    </row>
    <row r="1078" spans="1:4" x14ac:dyDescent="0.2">
      <c r="A1078" s="17"/>
      <c r="C1078" s="32"/>
      <c r="D1078" s="32"/>
    </row>
    <row r="1079" spans="1:4" x14ac:dyDescent="0.2">
      <c r="A1079" s="17"/>
      <c r="C1079" s="32"/>
      <c r="D1079" s="32"/>
    </row>
    <row r="1080" spans="1:4" x14ac:dyDescent="0.2">
      <c r="A1080" s="17"/>
      <c r="C1080" s="32"/>
      <c r="D1080" s="32"/>
    </row>
    <row r="1081" spans="1:4" x14ac:dyDescent="0.2">
      <c r="A1081" s="17"/>
      <c r="C1081" s="32"/>
      <c r="D1081" s="32"/>
    </row>
    <row r="1082" spans="1:4" x14ac:dyDescent="0.2">
      <c r="A1082" s="17"/>
      <c r="C1082" s="32"/>
      <c r="D1082" s="32"/>
    </row>
    <row r="1083" spans="1:4" x14ac:dyDescent="0.2">
      <c r="A1083" s="17"/>
      <c r="C1083" s="32"/>
      <c r="D1083" s="32"/>
    </row>
    <row r="1084" spans="1:4" x14ac:dyDescent="0.2">
      <c r="A1084" s="17"/>
      <c r="C1084" s="32"/>
      <c r="D1084" s="32"/>
    </row>
    <row r="1085" spans="1:4" x14ac:dyDescent="0.2">
      <c r="A1085" s="17"/>
      <c r="C1085" s="32"/>
      <c r="D1085" s="32"/>
    </row>
    <row r="1086" spans="1:4" x14ac:dyDescent="0.2">
      <c r="A1086" s="17"/>
      <c r="C1086" s="32"/>
      <c r="D1086" s="32"/>
    </row>
    <row r="1087" spans="1:4" x14ac:dyDescent="0.2">
      <c r="A1087" s="17"/>
      <c r="C1087" s="32"/>
      <c r="D1087" s="32"/>
    </row>
    <row r="1088" spans="1:4" x14ac:dyDescent="0.2">
      <c r="A1088" s="17"/>
      <c r="C1088" s="32"/>
      <c r="D1088" s="32"/>
    </row>
    <row r="1089" spans="1:4" x14ac:dyDescent="0.2">
      <c r="A1089" s="17"/>
      <c r="C1089" s="32"/>
      <c r="D1089" s="32"/>
    </row>
    <row r="1090" spans="1:4" x14ac:dyDescent="0.2">
      <c r="A1090" s="17"/>
      <c r="C1090" s="32"/>
      <c r="D1090" s="32"/>
    </row>
    <row r="1091" spans="1:4" x14ac:dyDescent="0.2">
      <c r="A1091" s="17"/>
      <c r="C1091" s="32"/>
      <c r="D1091" s="32"/>
    </row>
    <row r="1092" spans="1:4" x14ac:dyDescent="0.2">
      <c r="A1092" s="17"/>
      <c r="C1092" s="32"/>
      <c r="D1092" s="32"/>
    </row>
    <row r="1093" spans="1:4" x14ac:dyDescent="0.2">
      <c r="A1093" s="17"/>
      <c r="C1093" s="32"/>
      <c r="D1093" s="32"/>
    </row>
    <row r="1094" spans="1:4" x14ac:dyDescent="0.2">
      <c r="A1094" s="17"/>
      <c r="C1094" s="32"/>
      <c r="D1094" s="32"/>
    </row>
    <row r="1095" spans="1:4" x14ac:dyDescent="0.2">
      <c r="A1095" s="17"/>
      <c r="C1095" s="32"/>
      <c r="D1095" s="32"/>
    </row>
    <row r="1096" spans="1:4" x14ac:dyDescent="0.2">
      <c r="A1096" s="17"/>
      <c r="C1096" s="32"/>
      <c r="D1096" s="32"/>
    </row>
    <row r="1097" spans="1:4" x14ac:dyDescent="0.2">
      <c r="A1097" s="17"/>
      <c r="C1097" s="32"/>
      <c r="D1097" s="32"/>
    </row>
    <row r="1098" spans="1:4" x14ac:dyDescent="0.2">
      <c r="A1098" s="17"/>
      <c r="C1098" s="32"/>
      <c r="D1098" s="32"/>
    </row>
    <row r="1099" spans="1:4" x14ac:dyDescent="0.2">
      <c r="A1099" s="17"/>
      <c r="C1099" s="32"/>
      <c r="D1099" s="32"/>
    </row>
    <row r="1100" spans="1:4" x14ac:dyDescent="0.2">
      <c r="A1100" s="17"/>
      <c r="C1100" s="32"/>
      <c r="D1100" s="32"/>
    </row>
    <row r="1101" spans="1:4" x14ac:dyDescent="0.2">
      <c r="A1101" s="17"/>
      <c r="C1101" s="32"/>
      <c r="D1101" s="32"/>
    </row>
    <row r="1102" spans="1:4" x14ac:dyDescent="0.2">
      <c r="A1102" s="17"/>
      <c r="C1102" s="32"/>
      <c r="D1102" s="32"/>
    </row>
    <row r="1103" spans="1:4" x14ac:dyDescent="0.2">
      <c r="A1103" s="17"/>
      <c r="C1103" s="32"/>
      <c r="D1103" s="32"/>
    </row>
    <row r="1104" spans="1:4" x14ac:dyDescent="0.2">
      <c r="A1104" s="17"/>
      <c r="C1104" s="32"/>
      <c r="D1104" s="32"/>
    </row>
    <row r="1105" spans="1:4" x14ac:dyDescent="0.2">
      <c r="A1105" s="17"/>
      <c r="C1105" s="32"/>
      <c r="D1105" s="32"/>
    </row>
    <row r="1106" spans="1:4" x14ac:dyDescent="0.2">
      <c r="A1106" s="17"/>
      <c r="C1106" s="32"/>
      <c r="D1106" s="32"/>
    </row>
    <row r="1107" spans="1:4" x14ac:dyDescent="0.2">
      <c r="A1107" s="17"/>
      <c r="C1107" s="32"/>
      <c r="D1107" s="32"/>
    </row>
    <row r="1108" spans="1:4" x14ac:dyDescent="0.2">
      <c r="A1108" s="17"/>
      <c r="C1108" s="32"/>
      <c r="D1108" s="32"/>
    </row>
    <row r="1109" spans="1:4" x14ac:dyDescent="0.2">
      <c r="A1109" s="17"/>
      <c r="C1109" s="32"/>
      <c r="D1109" s="32"/>
    </row>
    <row r="1110" spans="1:4" x14ac:dyDescent="0.2">
      <c r="A1110" s="17"/>
      <c r="C1110" s="32"/>
      <c r="D1110" s="32"/>
    </row>
    <row r="1111" spans="1:4" x14ac:dyDescent="0.2">
      <c r="A1111" s="17"/>
      <c r="C1111" s="32"/>
      <c r="D1111" s="32"/>
    </row>
    <row r="1112" spans="1:4" x14ac:dyDescent="0.2">
      <c r="A1112" s="17"/>
      <c r="C1112" s="32"/>
      <c r="D1112" s="32"/>
    </row>
    <row r="1113" spans="1:4" x14ac:dyDescent="0.2">
      <c r="A1113" s="17"/>
      <c r="C1113" s="32"/>
      <c r="D1113" s="32"/>
    </row>
    <row r="1114" spans="1:4" x14ac:dyDescent="0.2">
      <c r="A1114" s="17"/>
      <c r="C1114" s="32"/>
      <c r="D1114" s="32"/>
    </row>
    <row r="1115" spans="1:4" x14ac:dyDescent="0.2">
      <c r="A1115" s="17"/>
      <c r="C1115" s="32"/>
      <c r="D1115" s="32"/>
    </row>
    <row r="1116" spans="1:4" x14ac:dyDescent="0.2">
      <c r="A1116" s="17"/>
      <c r="C1116" s="32"/>
      <c r="D1116" s="32"/>
    </row>
    <row r="1117" spans="1:4" x14ac:dyDescent="0.2">
      <c r="A1117" s="17"/>
      <c r="C1117" s="32"/>
      <c r="D1117" s="32"/>
    </row>
    <row r="1118" spans="1:4" x14ac:dyDescent="0.2">
      <c r="A1118" s="17"/>
      <c r="C1118" s="32"/>
      <c r="D1118" s="32"/>
    </row>
    <row r="1119" spans="1:4" x14ac:dyDescent="0.2">
      <c r="A1119" s="17"/>
      <c r="C1119" s="32"/>
      <c r="D1119" s="32"/>
    </row>
    <row r="1120" spans="1:4" x14ac:dyDescent="0.2">
      <c r="A1120" s="17"/>
      <c r="C1120" s="32"/>
      <c r="D1120" s="32"/>
    </row>
    <row r="1121" spans="1:4" x14ac:dyDescent="0.2">
      <c r="A1121" s="17"/>
      <c r="C1121" s="32"/>
      <c r="D1121" s="32"/>
    </row>
    <row r="1122" spans="1:4" x14ac:dyDescent="0.2">
      <c r="A1122" s="17"/>
      <c r="C1122" s="32"/>
      <c r="D1122" s="32"/>
    </row>
    <row r="1123" spans="1:4" x14ac:dyDescent="0.2">
      <c r="A1123" s="17"/>
      <c r="C1123" s="32"/>
      <c r="D1123" s="32"/>
    </row>
    <row r="1124" spans="1:4" x14ac:dyDescent="0.2">
      <c r="A1124" s="17"/>
      <c r="C1124" s="32"/>
      <c r="D1124" s="32"/>
    </row>
    <row r="1125" spans="1:4" x14ac:dyDescent="0.2">
      <c r="A1125" s="17"/>
      <c r="C1125" s="32"/>
      <c r="D1125" s="32"/>
    </row>
    <row r="1126" spans="1:4" x14ac:dyDescent="0.2">
      <c r="A1126" s="17"/>
      <c r="C1126" s="32"/>
      <c r="D1126" s="32"/>
    </row>
    <row r="1127" spans="1:4" x14ac:dyDescent="0.2">
      <c r="A1127" s="17"/>
      <c r="C1127" s="32"/>
      <c r="D1127" s="32"/>
    </row>
    <row r="1128" spans="1:4" x14ac:dyDescent="0.2">
      <c r="A1128" s="17"/>
      <c r="C1128" s="32"/>
      <c r="D1128" s="32"/>
    </row>
    <row r="1129" spans="1:4" x14ac:dyDescent="0.2">
      <c r="A1129" s="17"/>
      <c r="C1129" s="32"/>
      <c r="D1129" s="32"/>
    </row>
    <row r="1130" spans="1:4" x14ac:dyDescent="0.2">
      <c r="A1130" s="17"/>
      <c r="C1130" s="32"/>
      <c r="D1130" s="32"/>
    </row>
    <row r="1131" spans="1:4" x14ac:dyDescent="0.2">
      <c r="A1131" s="17"/>
      <c r="C1131" s="32"/>
      <c r="D1131" s="32"/>
    </row>
    <row r="1132" spans="1:4" x14ac:dyDescent="0.2">
      <c r="A1132" s="17"/>
      <c r="C1132" s="32"/>
      <c r="D1132" s="32"/>
    </row>
    <row r="1133" spans="1:4" x14ac:dyDescent="0.2">
      <c r="A1133" s="17"/>
      <c r="C1133" s="32"/>
      <c r="D1133" s="32"/>
    </row>
    <row r="1134" spans="1:4" x14ac:dyDescent="0.2">
      <c r="A1134" s="17"/>
      <c r="C1134" s="32"/>
      <c r="D1134" s="32"/>
    </row>
    <row r="1135" spans="1:4" x14ac:dyDescent="0.2">
      <c r="A1135" s="17"/>
      <c r="C1135" s="32"/>
      <c r="D1135" s="32"/>
    </row>
    <row r="1136" spans="1:4" x14ac:dyDescent="0.2">
      <c r="A1136" s="17"/>
      <c r="C1136" s="32"/>
      <c r="D1136" s="32"/>
    </row>
    <row r="1137" spans="1:4" x14ac:dyDescent="0.2">
      <c r="A1137" s="17"/>
      <c r="C1137" s="32"/>
      <c r="D1137" s="32"/>
    </row>
    <row r="1138" spans="1:4" x14ac:dyDescent="0.2">
      <c r="A1138" s="17"/>
      <c r="C1138" s="32"/>
      <c r="D1138" s="32"/>
    </row>
    <row r="1139" spans="1:4" x14ac:dyDescent="0.2">
      <c r="A1139" s="17"/>
      <c r="C1139" s="32"/>
      <c r="D1139" s="32"/>
    </row>
    <row r="1140" spans="1:4" x14ac:dyDescent="0.2">
      <c r="A1140" s="17"/>
      <c r="C1140" s="32"/>
      <c r="D1140" s="32"/>
    </row>
    <row r="1141" spans="1:4" x14ac:dyDescent="0.2">
      <c r="A1141" s="17"/>
      <c r="C1141" s="32"/>
      <c r="D1141" s="32"/>
    </row>
    <row r="1142" spans="1:4" x14ac:dyDescent="0.2">
      <c r="A1142" s="17"/>
      <c r="C1142" s="32"/>
      <c r="D1142" s="32"/>
    </row>
    <row r="1143" spans="1:4" x14ac:dyDescent="0.2">
      <c r="A1143" s="17"/>
      <c r="C1143" s="32"/>
      <c r="D1143" s="32"/>
    </row>
    <row r="1144" spans="1:4" x14ac:dyDescent="0.2">
      <c r="A1144" s="17"/>
      <c r="C1144" s="32"/>
      <c r="D1144" s="32"/>
    </row>
    <row r="1145" spans="1:4" x14ac:dyDescent="0.2">
      <c r="A1145" s="17"/>
      <c r="C1145" s="32"/>
      <c r="D1145" s="32"/>
    </row>
    <row r="1146" spans="1:4" x14ac:dyDescent="0.2">
      <c r="A1146" s="17"/>
      <c r="C1146" s="32"/>
      <c r="D1146" s="32"/>
    </row>
    <row r="1147" spans="1:4" x14ac:dyDescent="0.2">
      <c r="A1147" s="17"/>
      <c r="C1147" s="32"/>
      <c r="D1147" s="32"/>
    </row>
    <row r="1148" spans="1:4" x14ac:dyDescent="0.2">
      <c r="A1148" s="17"/>
      <c r="C1148" s="32"/>
      <c r="D1148" s="32"/>
    </row>
    <row r="1149" spans="1:4" x14ac:dyDescent="0.2">
      <c r="A1149" s="17"/>
      <c r="C1149" s="32"/>
      <c r="D1149" s="32"/>
    </row>
    <row r="1150" spans="1:4" x14ac:dyDescent="0.2">
      <c r="A1150" s="17"/>
      <c r="C1150" s="32"/>
      <c r="D1150" s="32"/>
    </row>
    <row r="1151" spans="1:4" x14ac:dyDescent="0.2">
      <c r="A1151" s="17"/>
      <c r="C1151" s="32"/>
      <c r="D1151" s="32"/>
    </row>
    <row r="1152" spans="1:4" x14ac:dyDescent="0.2">
      <c r="A1152" s="17"/>
      <c r="C1152" s="32"/>
      <c r="D1152" s="32"/>
    </row>
    <row r="1153" spans="1:4" x14ac:dyDescent="0.2">
      <c r="A1153" s="17"/>
      <c r="C1153" s="32"/>
      <c r="D1153" s="32"/>
    </row>
    <row r="1154" spans="1:4" x14ac:dyDescent="0.2">
      <c r="A1154" s="17"/>
      <c r="C1154" s="32"/>
      <c r="D1154" s="32"/>
    </row>
    <row r="1155" spans="1:4" x14ac:dyDescent="0.2">
      <c r="A1155" s="17"/>
      <c r="C1155" s="32"/>
      <c r="D1155" s="32"/>
    </row>
    <row r="1156" spans="1:4" x14ac:dyDescent="0.2">
      <c r="A1156" s="17"/>
      <c r="C1156" s="32"/>
      <c r="D1156" s="32"/>
    </row>
    <row r="1157" spans="1:4" x14ac:dyDescent="0.2">
      <c r="A1157" s="17"/>
      <c r="C1157" s="32"/>
      <c r="D1157" s="32"/>
    </row>
    <row r="1158" spans="1:4" x14ac:dyDescent="0.2">
      <c r="A1158" s="17"/>
      <c r="C1158" s="32"/>
      <c r="D1158" s="32"/>
    </row>
    <row r="1159" spans="1:4" x14ac:dyDescent="0.2">
      <c r="A1159" s="17"/>
      <c r="C1159" s="32"/>
      <c r="D1159" s="32"/>
    </row>
    <row r="1160" spans="1:4" x14ac:dyDescent="0.2">
      <c r="A1160" s="17"/>
      <c r="C1160" s="32"/>
      <c r="D1160" s="32"/>
    </row>
    <row r="1161" spans="1:4" x14ac:dyDescent="0.2">
      <c r="A1161" s="17"/>
      <c r="C1161" s="32"/>
      <c r="D1161" s="32"/>
    </row>
    <row r="1162" spans="1:4" x14ac:dyDescent="0.2">
      <c r="A1162" s="17"/>
      <c r="C1162" s="32"/>
      <c r="D1162" s="32"/>
    </row>
    <row r="1163" spans="1:4" x14ac:dyDescent="0.2">
      <c r="A1163" s="17"/>
      <c r="C1163" s="32"/>
      <c r="D1163" s="32"/>
    </row>
    <row r="1164" spans="1:4" x14ac:dyDescent="0.2">
      <c r="A1164" s="17"/>
      <c r="C1164" s="32"/>
      <c r="D1164" s="32"/>
    </row>
    <row r="1165" spans="1:4" x14ac:dyDescent="0.2">
      <c r="A1165" s="17"/>
      <c r="C1165" s="32"/>
      <c r="D1165" s="32"/>
    </row>
    <row r="1166" spans="1:4" x14ac:dyDescent="0.2">
      <c r="A1166" s="17"/>
      <c r="C1166" s="32"/>
      <c r="D1166" s="32"/>
    </row>
    <row r="1167" spans="1:4" x14ac:dyDescent="0.2">
      <c r="A1167" s="17"/>
      <c r="C1167" s="32"/>
      <c r="D1167" s="32"/>
    </row>
    <row r="1168" spans="1:4" x14ac:dyDescent="0.2">
      <c r="A1168" s="17"/>
      <c r="C1168" s="32"/>
      <c r="D1168" s="32"/>
    </row>
    <row r="1169" spans="1:4" x14ac:dyDescent="0.2">
      <c r="A1169" s="17"/>
      <c r="C1169" s="32"/>
      <c r="D1169" s="32"/>
    </row>
    <row r="1170" spans="1:4" x14ac:dyDescent="0.2">
      <c r="A1170" s="17"/>
      <c r="C1170" s="32"/>
      <c r="D1170" s="32"/>
    </row>
    <row r="1171" spans="1:4" x14ac:dyDescent="0.2">
      <c r="A1171" s="17"/>
      <c r="C1171" s="32"/>
      <c r="D1171" s="32"/>
    </row>
    <row r="1172" spans="1:4" x14ac:dyDescent="0.2">
      <c r="A1172" s="17"/>
      <c r="C1172" s="32"/>
      <c r="D1172" s="32"/>
    </row>
    <row r="1173" spans="1:4" x14ac:dyDescent="0.2">
      <c r="A1173" s="17"/>
      <c r="C1173" s="32"/>
      <c r="D1173" s="32"/>
    </row>
    <row r="1174" spans="1:4" x14ac:dyDescent="0.2">
      <c r="A1174" s="17"/>
      <c r="C1174" s="32"/>
      <c r="D1174" s="32"/>
    </row>
    <row r="1175" spans="1:4" x14ac:dyDescent="0.2">
      <c r="A1175" s="17"/>
      <c r="C1175" s="32"/>
      <c r="D1175" s="32"/>
    </row>
    <row r="1176" spans="1:4" x14ac:dyDescent="0.2">
      <c r="A1176" s="17"/>
      <c r="C1176" s="32"/>
      <c r="D1176" s="32"/>
    </row>
    <row r="1177" spans="1:4" x14ac:dyDescent="0.2">
      <c r="A1177" s="17"/>
      <c r="C1177" s="32"/>
      <c r="D1177" s="32"/>
    </row>
    <row r="1178" spans="1:4" x14ac:dyDescent="0.2">
      <c r="A1178" s="17"/>
      <c r="C1178" s="32"/>
      <c r="D1178" s="32"/>
    </row>
    <row r="1179" spans="1:4" x14ac:dyDescent="0.2">
      <c r="A1179" s="17"/>
      <c r="C1179" s="32"/>
      <c r="D1179" s="32"/>
    </row>
    <row r="1180" spans="1:4" x14ac:dyDescent="0.2">
      <c r="A1180" s="17"/>
      <c r="C1180" s="32"/>
      <c r="D1180" s="32"/>
    </row>
    <row r="1181" spans="1:4" x14ac:dyDescent="0.2">
      <c r="A1181" s="17"/>
      <c r="C1181" s="32"/>
      <c r="D1181" s="32"/>
    </row>
    <row r="1182" spans="1:4" x14ac:dyDescent="0.2">
      <c r="A1182" s="17"/>
      <c r="C1182" s="32"/>
      <c r="D1182" s="32"/>
    </row>
    <row r="1183" spans="1:4" x14ac:dyDescent="0.2">
      <c r="A1183" s="17"/>
      <c r="C1183" s="32"/>
      <c r="D1183" s="32"/>
    </row>
    <row r="1184" spans="1:4" x14ac:dyDescent="0.2">
      <c r="A1184" s="17"/>
      <c r="C1184" s="32"/>
      <c r="D1184" s="32"/>
    </row>
    <row r="1185" spans="1:4" x14ac:dyDescent="0.2">
      <c r="A1185" s="17"/>
      <c r="C1185" s="32"/>
      <c r="D1185" s="32"/>
    </row>
    <row r="1186" spans="1:4" x14ac:dyDescent="0.2">
      <c r="A1186" s="17"/>
      <c r="C1186" s="32"/>
      <c r="D1186" s="32"/>
    </row>
    <row r="1187" spans="1:4" x14ac:dyDescent="0.2">
      <c r="A1187" s="17"/>
      <c r="C1187" s="32"/>
      <c r="D1187" s="32"/>
    </row>
    <row r="1188" spans="1:4" x14ac:dyDescent="0.2">
      <c r="A1188" s="17"/>
      <c r="C1188" s="32"/>
      <c r="D1188" s="32"/>
    </row>
    <row r="1189" spans="1:4" x14ac:dyDescent="0.2">
      <c r="A1189" s="17"/>
      <c r="C1189" s="32"/>
      <c r="D1189" s="32"/>
    </row>
    <row r="1190" spans="1:4" x14ac:dyDescent="0.2">
      <c r="A1190" s="17"/>
      <c r="C1190" s="32"/>
      <c r="D1190" s="32"/>
    </row>
    <row r="1191" spans="1:4" x14ac:dyDescent="0.2">
      <c r="A1191" s="17"/>
      <c r="C1191" s="32"/>
      <c r="D1191" s="32"/>
    </row>
    <row r="1192" spans="1:4" x14ac:dyDescent="0.2">
      <c r="A1192" s="17"/>
      <c r="C1192" s="32"/>
      <c r="D1192" s="32"/>
    </row>
    <row r="1193" spans="1:4" x14ac:dyDescent="0.2">
      <c r="A1193" s="17"/>
      <c r="C1193" s="32"/>
      <c r="D1193" s="32"/>
    </row>
    <row r="1194" spans="1:4" x14ac:dyDescent="0.2">
      <c r="A1194" s="17"/>
      <c r="C1194" s="32"/>
      <c r="D1194" s="32"/>
    </row>
    <row r="1195" spans="1:4" x14ac:dyDescent="0.2">
      <c r="A1195" s="17"/>
      <c r="C1195" s="32"/>
      <c r="D1195" s="32"/>
    </row>
    <row r="1196" spans="1:4" x14ac:dyDescent="0.2">
      <c r="A1196" s="17"/>
      <c r="C1196" s="32"/>
      <c r="D1196" s="32"/>
    </row>
    <row r="1197" spans="1:4" x14ac:dyDescent="0.2">
      <c r="A1197" s="17"/>
      <c r="C1197" s="32"/>
      <c r="D1197" s="32"/>
    </row>
    <row r="1198" spans="1:4" x14ac:dyDescent="0.2">
      <c r="A1198" s="17"/>
      <c r="C1198" s="32"/>
      <c r="D1198" s="32"/>
    </row>
    <row r="1199" spans="1:4" x14ac:dyDescent="0.2">
      <c r="A1199" s="17"/>
      <c r="C1199" s="32"/>
      <c r="D1199" s="32"/>
    </row>
    <row r="1200" spans="1:4" x14ac:dyDescent="0.2">
      <c r="A1200" s="17"/>
      <c r="C1200" s="32"/>
      <c r="D1200" s="32"/>
    </row>
    <row r="1201" spans="1:4" x14ac:dyDescent="0.2">
      <c r="A1201" s="17"/>
      <c r="C1201" s="32"/>
      <c r="D1201" s="32"/>
    </row>
    <row r="1202" spans="1:4" x14ac:dyDescent="0.2">
      <c r="A1202" s="17"/>
      <c r="C1202" s="32"/>
      <c r="D1202" s="32"/>
    </row>
    <row r="1203" spans="1:4" x14ac:dyDescent="0.2">
      <c r="A1203" s="17"/>
      <c r="C1203" s="32"/>
      <c r="D1203" s="32"/>
    </row>
    <row r="1204" spans="1:4" x14ac:dyDescent="0.2">
      <c r="A1204" s="17"/>
      <c r="C1204" s="32"/>
      <c r="D1204" s="32"/>
    </row>
    <row r="1205" spans="1:4" x14ac:dyDescent="0.2">
      <c r="A1205" s="17"/>
      <c r="C1205" s="32"/>
      <c r="D1205" s="32"/>
    </row>
    <row r="1206" spans="1:4" x14ac:dyDescent="0.2">
      <c r="A1206" s="17"/>
      <c r="C1206" s="32"/>
      <c r="D1206" s="32"/>
    </row>
    <row r="1207" spans="1:4" x14ac:dyDescent="0.2">
      <c r="A1207" s="17"/>
      <c r="C1207" s="32"/>
      <c r="D1207" s="32"/>
    </row>
    <row r="1208" spans="1:4" x14ac:dyDescent="0.2">
      <c r="A1208" s="17"/>
      <c r="C1208" s="32"/>
      <c r="D1208" s="32"/>
    </row>
    <row r="1209" spans="1:4" x14ac:dyDescent="0.2">
      <c r="A1209" s="17"/>
      <c r="C1209" s="32"/>
      <c r="D1209" s="32"/>
    </row>
    <row r="1210" spans="1:4" x14ac:dyDescent="0.2">
      <c r="A1210" s="17"/>
      <c r="C1210" s="32"/>
      <c r="D1210" s="32"/>
    </row>
    <row r="1211" spans="1:4" x14ac:dyDescent="0.2">
      <c r="A1211" s="17"/>
      <c r="C1211" s="32"/>
      <c r="D1211" s="32"/>
    </row>
    <row r="1212" spans="1:4" x14ac:dyDescent="0.2">
      <c r="A1212" s="17"/>
      <c r="C1212" s="32"/>
      <c r="D1212" s="32"/>
    </row>
    <row r="1213" spans="1:4" x14ac:dyDescent="0.2">
      <c r="A1213" s="17"/>
      <c r="C1213" s="32"/>
      <c r="D1213" s="32"/>
    </row>
    <row r="1214" spans="1:4" x14ac:dyDescent="0.2">
      <c r="A1214" s="17"/>
      <c r="C1214" s="32"/>
      <c r="D1214" s="32"/>
    </row>
    <row r="1215" spans="1:4" x14ac:dyDescent="0.2">
      <c r="A1215" s="17"/>
      <c r="C1215" s="32"/>
      <c r="D1215" s="32"/>
    </row>
    <row r="1216" spans="1:4" x14ac:dyDescent="0.2">
      <c r="A1216" s="17"/>
      <c r="C1216" s="32"/>
      <c r="D1216" s="32"/>
    </row>
    <row r="1217" spans="1:4" x14ac:dyDescent="0.2">
      <c r="A1217" s="17"/>
      <c r="C1217" s="32"/>
      <c r="D1217" s="32"/>
    </row>
    <row r="1218" spans="1:4" x14ac:dyDescent="0.2">
      <c r="A1218" s="17"/>
      <c r="C1218" s="32"/>
      <c r="D1218" s="32"/>
    </row>
    <row r="1219" spans="1:4" x14ac:dyDescent="0.2">
      <c r="A1219" s="17"/>
      <c r="C1219" s="32"/>
      <c r="D1219" s="32"/>
    </row>
    <row r="1220" spans="1:4" x14ac:dyDescent="0.2">
      <c r="A1220" s="17"/>
      <c r="C1220" s="32"/>
      <c r="D1220" s="32"/>
    </row>
    <row r="1221" spans="1:4" x14ac:dyDescent="0.2">
      <c r="A1221" s="17"/>
      <c r="C1221" s="32"/>
      <c r="D1221" s="32"/>
    </row>
    <row r="1222" spans="1:4" x14ac:dyDescent="0.2">
      <c r="A1222" s="17"/>
      <c r="C1222" s="32"/>
      <c r="D1222" s="32"/>
    </row>
    <row r="1223" spans="1:4" x14ac:dyDescent="0.2">
      <c r="A1223" s="17"/>
      <c r="C1223" s="32"/>
      <c r="D1223" s="32"/>
    </row>
    <row r="1224" spans="1:4" x14ac:dyDescent="0.2">
      <c r="A1224" s="17"/>
      <c r="C1224" s="32"/>
      <c r="D1224" s="32"/>
    </row>
    <row r="1225" spans="1:4" x14ac:dyDescent="0.2">
      <c r="A1225" s="17"/>
      <c r="C1225" s="32"/>
      <c r="D1225" s="32"/>
    </row>
    <row r="1226" spans="1:4" x14ac:dyDescent="0.2">
      <c r="A1226" s="17"/>
      <c r="C1226" s="32"/>
      <c r="D1226" s="32"/>
    </row>
    <row r="1227" spans="1:4" x14ac:dyDescent="0.2">
      <c r="A1227" s="17"/>
      <c r="C1227" s="32"/>
      <c r="D1227" s="32"/>
    </row>
    <row r="1228" spans="1:4" x14ac:dyDescent="0.2">
      <c r="A1228" s="17"/>
      <c r="C1228" s="32"/>
      <c r="D1228" s="32"/>
    </row>
    <row r="1229" spans="1:4" x14ac:dyDescent="0.2">
      <c r="A1229" s="17"/>
      <c r="C1229" s="32"/>
      <c r="D1229" s="32"/>
    </row>
    <row r="1230" spans="1:4" x14ac:dyDescent="0.2">
      <c r="A1230" s="17"/>
      <c r="C1230" s="32"/>
      <c r="D1230" s="32"/>
    </row>
    <row r="1231" spans="1:4" x14ac:dyDescent="0.2">
      <c r="A1231" s="17"/>
      <c r="C1231" s="32"/>
      <c r="D1231" s="32"/>
    </row>
    <row r="1232" spans="1:4" x14ac:dyDescent="0.2">
      <c r="A1232" s="17"/>
      <c r="C1232" s="32"/>
      <c r="D1232" s="32"/>
    </row>
    <row r="1233" spans="1:4" x14ac:dyDescent="0.2">
      <c r="A1233" s="17"/>
      <c r="C1233" s="32"/>
      <c r="D1233" s="32"/>
    </row>
    <row r="1234" spans="1:4" x14ac:dyDescent="0.2">
      <c r="A1234" s="17"/>
      <c r="C1234" s="32"/>
      <c r="D1234" s="32"/>
    </row>
    <row r="1235" spans="1:4" x14ac:dyDescent="0.2">
      <c r="A1235" s="17"/>
      <c r="C1235" s="32"/>
      <c r="D1235" s="32"/>
    </row>
    <row r="1236" spans="1:4" x14ac:dyDescent="0.2">
      <c r="A1236" s="17"/>
      <c r="C1236" s="32"/>
      <c r="D1236" s="32"/>
    </row>
    <row r="1237" spans="1:4" x14ac:dyDescent="0.2">
      <c r="A1237" s="17"/>
      <c r="C1237" s="32"/>
      <c r="D1237" s="32"/>
    </row>
    <row r="1238" spans="1:4" x14ac:dyDescent="0.2">
      <c r="A1238" s="17"/>
      <c r="C1238" s="32"/>
      <c r="D1238" s="32"/>
    </row>
    <row r="1239" spans="1:4" x14ac:dyDescent="0.2">
      <c r="A1239" s="17"/>
      <c r="C1239" s="32"/>
      <c r="D1239" s="32"/>
    </row>
    <row r="1240" spans="1:4" x14ac:dyDescent="0.2">
      <c r="A1240" s="17"/>
      <c r="C1240" s="32"/>
      <c r="D1240" s="32"/>
    </row>
    <row r="1241" spans="1:4" x14ac:dyDescent="0.2">
      <c r="A1241" s="17"/>
      <c r="C1241" s="32"/>
      <c r="D1241" s="32"/>
    </row>
    <row r="1242" spans="1:4" x14ac:dyDescent="0.2">
      <c r="A1242" s="17"/>
      <c r="C1242" s="32"/>
      <c r="D1242" s="32"/>
    </row>
    <row r="1243" spans="1:4" x14ac:dyDescent="0.2">
      <c r="A1243" s="17"/>
      <c r="C1243" s="32"/>
      <c r="D1243" s="32"/>
    </row>
    <row r="1244" spans="1:4" x14ac:dyDescent="0.2">
      <c r="A1244" s="17"/>
      <c r="C1244" s="32"/>
      <c r="D1244" s="32"/>
    </row>
    <row r="1245" spans="1:4" x14ac:dyDescent="0.2">
      <c r="A1245" s="17"/>
      <c r="C1245" s="32"/>
      <c r="D1245" s="32"/>
    </row>
    <row r="1246" spans="1:4" x14ac:dyDescent="0.2">
      <c r="A1246" s="17"/>
      <c r="C1246" s="32"/>
      <c r="D1246" s="32"/>
    </row>
    <row r="1247" spans="1:4" x14ac:dyDescent="0.2">
      <c r="A1247" s="17"/>
      <c r="C1247" s="32"/>
      <c r="D1247" s="32"/>
    </row>
    <row r="1248" spans="1:4" x14ac:dyDescent="0.2">
      <c r="A1248" s="17"/>
      <c r="C1248" s="32"/>
      <c r="D1248" s="32"/>
    </row>
    <row r="1249" spans="1:4" x14ac:dyDescent="0.2">
      <c r="A1249" s="17"/>
      <c r="C1249" s="32"/>
      <c r="D1249" s="32"/>
    </row>
    <row r="1250" spans="1:4" x14ac:dyDescent="0.2">
      <c r="A1250" s="17"/>
      <c r="C1250" s="32"/>
      <c r="D1250" s="32"/>
    </row>
    <row r="1251" spans="1:4" x14ac:dyDescent="0.2">
      <c r="A1251" s="17"/>
      <c r="C1251" s="32"/>
      <c r="D1251" s="32"/>
    </row>
    <row r="1252" spans="1:4" x14ac:dyDescent="0.2">
      <c r="A1252" s="17"/>
      <c r="C1252" s="32"/>
      <c r="D1252" s="32"/>
    </row>
    <row r="1253" spans="1:4" x14ac:dyDescent="0.2">
      <c r="A1253" s="17"/>
      <c r="C1253" s="32"/>
      <c r="D1253" s="32"/>
    </row>
    <row r="1254" spans="1:4" x14ac:dyDescent="0.2">
      <c r="A1254" s="17"/>
      <c r="C1254" s="32"/>
      <c r="D1254" s="32"/>
    </row>
    <row r="1255" spans="1:4" x14ac:dyDescent="0.2">
      <c r="A1255" s="17"/>
      <c r="C1255" s="32"/>
      <c r="D1255" s="32"/>
    </row>
    <row r="1256" spans="1:4" x14ac:dyDescent="0.2">
      <c r="A1256" s="17"/>
      <c r="C1256" s="32"/>
      <c r="D1256" s="32"/>
    </row>
    <row r="1257" spans="1:4" x14ac:dyDescent="0.2">
      <c r="A1257" s="17"/>
      <c r="C1257" s="32"/>
      <c r="D1257" s="32"/>
    </row>
    <row r="1258" spans="1:4" x14ac:dyDescent="0.2">
      <c r="A1258" s="17"/>
      <c r="C1258" s="32"/>
      <c r="D1258" s="32"/>
    </row>
    <row r="1259" spans="1:4" x14ac:dyDescent="0.2">
      <c r="A1259" s="17"/>
      <c r="C1259" s="32"/>
      <c r="D1259" s="32"/>
    </row>
    <row r="1260" spans="1:4" x14ac:dyDescent="0.2">
      <c r="A1260" s="17"/>
      <c r="C1260" s="32"/>
      <c r="D1260" s="32"/>
    </row>
    <row r="1261" spans="1:4" x14ac:dyDescent="0.2">
      <c r="A1261" s="17"/>
      <c r="C1261" s="32"/>
      <c r="D1261" s="32"/>
    </row>
    <row r="1262" spans="1:4" x14ac:dyDescent="0.2">
      <c r="A1262" s="17"/>
      <c r="C1262" s="32"/>
      <c r="D1262" s="32"/>
    </row>
    <row r="1263" spans="1:4" x14ac:dyDescent="0.2">
      <c r="A1263" s="17"/>
      <c r="C1263" s="32"/>
      <c r="D1263" s="32"/>
    </row>
    <row r="1264" spans="1:4" x14ac:dyDescent="0.2">
      <c r="A1264" s="17"/>
      <c r="C1264" s="32"/>
      <c r="D1264" s="32"/>
    </row>
    <row r="1265" spans="1:4" x14ac:dyDescent="0.2">
      <c r="A1265" s="17"/>
      <c r="C1265" s="32"/>
      <c r="D1265" s="32"/>
    </row>
    <row r="1266" spans="1:4" x14ac:dyDescent="0.2">
      <c r="A1266" s="17"/>
      <c r="C1266" s="32"/>
      <c r="D1266" s="32"/>
    </row>
    <row r="1267" spans="1:4" x14ac:dyDescent="0.2">
      <c r="A1267" s="17"/>
      <c r="C1267" s="32"/>
      <c r="D1267" s="32"/>
    </row>
    <row r="1268" spans="1:4" x14ac:dyDescent="0.2">
      <c r="A1268" s="17"/>
      <c r="C1268" s="32"/>
      <c r="D1268" s="32"/>
    </row>
    <row r="1269" spans="1:4" x14ac:dyDescent="0.2">
      <c r="A1269" s="17"/>
      <c r="C1269" s="32"/>
      <c r="D1269" s="32"/>
    </row>
    <row r="1270" spans="1:4" x14ac:dyDescent="0.2">
      <c r="A1270" s="17"/>
      <c r="C1270" s="32"/>
      <c r="D1270" s="32"/>
    </row>
    <row r="1271" spans="1:4" x14ac:dyDescent="0.2">
      <c r="A1271" s="17"/>
      <c r="C1271" s="32"/>
      <c r="D1271" s="32"/>
    </row>
    <row r="1272" spans="1:4" x14ac:dyDescent="0.2">
      <c r="A1272" s="17"/>
      <c r="C1272" s="32"/>
      <c r="D1272" s="32"/>
    </row>
    <row r="1273" spans="1:4" x14ac:dyDescent="0.2">
      <c r="A1273" s="17"/>
      <c r="C1273" s="32"/>
      <c r="D1273" s="32"/>
    </row>
    <row r="1274" spans="1:4" x14ac:dyDescent="0.2">
      <c r="A1274" s="17"/>
      <c r="C1274" s="32"/>
      <c r="D1274" s="32"/>
    </row>
    <row r="1275" spans="1:4" x14ac:dyDescent="0.2">
      <c r="A1275" s="17"/>
      <c r="C1275" s="32"/>
      <c r="D1275" s="32"/>
    </row>
    <row r="1276" spans="1:4" x14ac:dyDescent="0.2">
      <c r="A1276" s="17"/>
      <c r="C1276" s="32"/>
      <c r="D1276" s="32"/>
    </row>
    <row r="1277" spans="1:4" x14ac:dyDescent="0.2">
      <c r="A1277" s="17"/>
      <c r="C1277" s="32"/>
      <c r="D1277" s="32"/>
    </row>
    <row r="1278" spans="1:4" x14ac:dyDescent="0.2">
      <c r="A1278" s="17"/>
      <c r="C1278" s="32"/>
      <c r="D1278" s="32"/>
    </row>
    <row r="1279" spans="1:4" x14ac:dyDescent="0.2">
      <c r="A1279" s="17"/>
      <c r="C1279" s="32"/>
      <c r="D1279" s="32"/>
    </row>
    <row r="1280" spans="1:4" x14ac:dyDescent="0.2">
      <c r="A1280" s="17"/>
      <c r="C1280" s="32"/>
      <c r="D1280" s="32"/>
    </row>
    <row r="1281" spans="1:4" x14ac:dyDescent="0.2">
      <c r="A1281" s="17"/>
      <c r="C1281" s="32"/>
      <c r="D1281" s="32"/>
    </row>
    <row r="1282" spans="1:4" x14ac:dyDescent="0.2">
      <c r="A1282" s="17"/>
      <c r="C1282" s="32"/>
      <c r="D1282" s="32"/>
    </row>
    <row r="1283" spans="1:4" x14ac:dyDescent="0.2">
      <c r="A1283" s="17"/>
      <c r="C1283" s="32"/>
      <c r="D1283" s="32"/>
    </row>
    <row r="1284" spans="1:4" x14ac:dyDescent="0.2">
      <c r="A1284" s="17"/>
      <c r="C1284" s="32"/>
      <c r="D1284" s="32"/>
    </row>
    <row r="1285" spans="1:4" x14ac:dyDescent="0.2">
      <c r="A1285" s="17"/>
      <c r="C1285" s="32"/>
      <c r="D1285" s="32"/>
    </row>
    <row r="1286" spans="1:4" x14ac:dyDescent="0.2">
      <c r="A1286" s="17"/>
      <c r="C1286" s="32"/>
      <c r="D1286" s="32"/>
    </row>
    <row r="1287" spans="1:4" x14ac:dyDescent="0.2">
      <c r="A1287" s="17"/>
      <c r="C1287" s="32"/>
      <c r="D1287" s="32"/>
    </row>
    <row r="1288" spans="1:4" x14ac:dyDescent="0.2">
      <c r="A1288" s="17"/>
      <c r="C1288" s="32"/>
      <c r="D1288" s="32"/>
    </row>
    <row r="1289" spans="1:4" x14ac:dyDescent="0.2">
      <c r="A1289" s="17"/>
      <c r="C1289" s="32"/>
      <c r="D1289" s="32"/>
    </row>
    <row r="1290" spans="1:4" x14ac:dyDescent="0.2">
      <c r="A1290" s="17"/>
      <c r="C1290" s="32"/>
      <c r="D1290" s="32"/>
    </row>
    <row r="1291" spans="1:4" x14ac:dyDescent="0.2">
      <c r="A1291" s="17"/>
      <c r="C1291" s="32"/>
      <c r="D1291" s="32"/>
    </row>
    <row r="1292" spans="1:4" x14ac:dyDescent="0.2">
      <c r="A1292" s="17"/>
      <c r="C1292" s="32"/>
      <c r="D1292" s="32"/>
    </row>
    <row r="1293" spans="1:4" x14ac:dyDescent="0.2">
      <c r="A1293" s="17"/>
      <c r="C1293" s="32"/>
      <c r="D1293" s="32"/>
    </row>
    <row r="1294" spans="1:4" x14ac:dyDescent="0.2">
      <c r="A1294" s="17"/>
      <c r="C1294" s="32"/>
      <c r="D1294" s="32"/>
    </row>
    <row r="1295" spans="1:4" x14ac:dyDescent="0.2">
      <c r="A1295" s="17"/>
      <c r="C1295" s="32"/>
      <c r="D1295" s="32"/>
    </row>
    <row r="1296" spans="1:4" x14ac:dyDescent="0.2">
      <c r="A1296" s="17"/>
      <c r="C1296" s="32"/>
      <c r="D1296" s="32"/>
    </row>
    <row r="1297" spans="1:4" x14ac:dyDescent="0.2">
      <c r="A1297" s="17"/>
      <c r="C1297" s="32"/>
      <c r="D1297" s="32"/>
    </row>
    <row r="1298" spans="1:4" x14ac:dyDescent="0.2">
      <c r="A1298" s="17"/>
      <c r="C1298" s="32"/>
      <c r="D1298" s="32"/>
    </row>
    <row r="1299" spans="1:4" x14ac:dyDescent="0.2">
      <c r="A1299" s="17"/>
      <c r="C1299" s="32"/>
      <c r="D1299" s="32"/>
    </row>
    <row r="1300" spans="1:4" x14ac:dyDescent="0.2">
      <c r="A1300" s="17"/>
      <c r="C1300" s="32"/>
      <c r="D1300" s="32"/>
    </row>
    <row r="1301" spans="1:4" x14ac:dyDescent="0.2">
      <c r="A1301" s="17"/>
      <c r="C1301" s="32"/>
      <c r="D1301" s="32"/>
    </row>
    <row r="1302" spans="1:4" x14ac:dyDescent="0.2">
      <c r="A1302" s="17"/>
      <c r="C1302" s="32"/>
      <c r="D1302" s="32"/>
    </row>
    <row r="1303" spans="1:4" x14ac:dyDescent="0.2">
      <c r="A1303" s="17"/>
      <c r="C1303" s="32"/>
      <c r="D1303" s="32"/>
    </row>
    <row r="1304" spans="1:4" x14ac:dyDescent="0.2">
      <c r="A1304" s="17"/>
      <c r="C1304" s="32"/>
      <c r="D1304" s="32"/>
    </row>
    <row r="1305" spans="1:4" x14ac:dyDescent="0.2">
      <c r="A1305" s="17"/>
      <c r="C1305" s="32"/>
      <c r="D1305" s="32"/>
    </row>
    <row r="1306" spans="1:4" x14ac:dyDescent="0.2">
      <c r="A1306" s="17"/>
      <c r="C1306" s="32"/>
      <c r="D1306" s="32"/>
    </row>
    <row r="1307" spans="1:4" x14ac:dyDescent="0.2">
      <c r="A1307" s="17"/>
      <c r="C1307" s="32"/>
      <c r="D1307" s="32"/>
    </row>
    <row r="1308" spans="1:4" x14ac:dyDescent="0.2">
      <c r="A1308" s="17"/>
      <c r="C1308" s="32"/>
      <c r="D1308" s="32"/>
    </row>
    <row r="1309" spans="1:4" x14ac:dyDescent="0.2">
      <c r="A1309" s="17"/>
      <c r="C1309" s="32"/>
      <c r="D1309" s="32"/>
    </row>
    <row r="1310" spans="1:4" x14ac:dyDescent="0.2">
      <c r="A1310" s="17"/>
      <c r="C1310" s="32"/>
      <c r="D1310" s="32"/>
    </row>
    <row r="1311" spans="1:4" x14ac:dyDescent="0.2">
      <c r="A1311" s="17"/>
      <c r="C1311" s="32"/>
      <c r="D1311" s="32"/>
    </row>
    <row r="1312" spans="1:4" x14ac:dyDescent="0.2">
      <c r="A1312" s="17"/>
      <c r="C1312" s="32"/>
      <c r="D1312" s="32"/>
    </row>
    <row r="1313" spans="1:4" x14ac:dyDescent="0.2">
      <c r="A1313" s="17"/>
      <c r="C1313" s="32"/>
      <c r="D1313" s="32"/>
    </row>
    <row r="1314" spans="1:4" x14ac:dyDescent="0.2">
      <c r="A1314" s="17"/>
      <c r="C1314" s="32"/>
      <c r="D1314" s="32"/>
    </row>
    <row r="1315" spans="1:4" x14ac:dyDescent="0.2">
      <c r="A1315" s="17"/>
      <c r="C1315" s="32"/>
      <c r="D1315" s="32"/>
    </row>
    <row r="1316" spans="1:4" x14ac:dyDescent="0.2">
      <c r="A1316" s="17"/>
      <c r="C1316" s="32"/>
      <c r="D1316" s="32"/>
    </row>
    <row r="1317" spans="1:4" x14ac:dyDescent="0.2">
      <c r="A1317" s="17"/>
      <c r="C1317" s="32"/>
      <c r="D1317" s="32"/>
    </row>
    <row r="1318" spans="1:4" x14ac:dyDescent="0.2">
      <c r="A1318" s="17"/>
      <c r="C1318" s="32"/>
      <c r="D1318" s="32"/>
    </row>
    <row r="1319" spans="1:4" x14ac:dyDescent="0.2">
      <c r="A1319" s="17"/>
      <c r="C1319" s="32"/>
      <c r="D1319" s="32"/>
    </row>
    <row r="1320" spans="1:4" x14ac:dyDescent="0.2">
      <c r="A1320" s="17"/>
      <c r="C1320" s="32"/>
      <c r="D1320" s="32"/>
    </row>
    <row r="1321" spans="1:4" x14ac:dyDescent="0.2">
      <c r="A1321" s="17"/>
      <c r="C1321" s="32"/>
      <c r="D1321" s="32"/>
    </row>
    <row r="1322" spans="1:4" x14ac:dyDescent="0.2">
      <c r="A1322" s="17"/>
      <c r="C1322" s="32"/>
      <c r="D1322" s="32"/>
    </row>
    <row r="1323" spans="1:4" x14ac:dyDescent="0.2">
      <c r="A1323" s="17"/>
      <c r="C1323" s="32"/>
      <c r="D1323" s="32"/>
    </row>
    <row r="1324" spans="1:4" x14ac:dyDescent="0.2">
      <c r="A1324" s="17"/>
      <c r="C1324" s="32"/>
      <c r="D1324" s="32"/>
    </row>
    <row r="1325" spans="1:4" x14ac:dyDescent="0.2">
      <c r="A1325" s="17"/>
      <c r="C1325" s="32"/>
      <c r="D1325" s="32"/>
    </row>
    <row r="1326" spans="1:4" x14ac:dyDescent="0.2">
      <c r="A1326" s="17"/>
      <c r="C1326" s="32"/>
      <c r="D1326" s="32"/>
    </row>
    <row r="1327" spans="1:4" x14ac:dyDescent="0.2">
      <c r="A1327" s="17"/>
      <c r="C1327" s="32"/>
      <c r="D1327" s="32"/>
    </row>
    <row r="1328" spans="1:4" x14ac:dyDescent="0.2">
      <c r="A1328" s="17"/>
      <c r="C1328" s="32"/>
      <c r="D1328" s="32"/>
    </row>
    <row r="1329" spans="1:4" x14ac:dyDescent="0.2">
      <c r="A1329" s="17"/>
      <c r="C1329" s="32"/>
      <c r="D1329" s="32"/>
    </row>
    <row r="1330" spans="1:4" x14ac:dyDescent="0.2">
      <c r="A1330" s="17"/>
      <c r="C1330" s="32"/>
      <c r="D1330" s="32"/>
    </row>
    <row r="1331" spans="1:4" x14ac:dyDescent="0.2">
      <c r="A1331" s="17"/>
      <c r="C1331" s="32"/>
      <c r="D1331" s="32"/>
    </row>
    <row r="1332" spans="1:4" x14ac:dyDescent="0.2">
      <c r="A1332" s="17"/>
      <c r="C1332" s="32"/>
      <c r="D1332" s="32"/>
    </row>
    <row r="1333" spans="1:4" x14ac:dyDescent="0.2">
      <c r="A1333" s="17"/>
      <c r="C1333" s="32"/>
      <c r="D1333" s="32"/>
    </row>
    <row r="1334" spans="1:4" x14ac:dyDescent="0.2">
      <c r="A1334" s="17"/>
      <c r="C1334" s="32"/>
      <c r="D1334" s="32"/>
    </row>
    <row r="1335" spans="1:4" x14ac:dyDescent="0.2">
      <c r="A1335" s="17"/>
      <c r="C1335" s="32"/>
      <c r="D1335" s="32"/>
    </row>
    <row r="1336" spans="1:4" x14ac:dyDescent="0.2">
      <c r="A1336" s="17"/>
      <c r="C1336" s="32"/>
      <c r="D1336" s="32"/>
    </row>
    <row r="1337" spans="1:4" x14ac:dyDescent="0.2">
      <c r="A1337" s="17"/>
      <c r="C1337" s="32"/>
      <c r="D1337" s="32"/>
    </row>
    <row r="1338" spans="1:4" x14ac:dyDescent="0.2">
      <c r="A1338" s="17"/>
      <c r="C1338" s="32"/>
      <c r="D1338" s="32"/>
    </row>
    <row r="1339" spans="1:4" x14ac:dyDescent="0.2">
      <c r="A1339" s="17"/>
      <c r="C1339" s="32"/>
      <c r="D1339" s="32"/>
    </row>
    <row r="1340" spans="1:4" x14ac:dyDescent="0.2">
      <c r="A1340" s="17"/>
      <c r="C1340" s="32"/>
      <c r="D1340" s="32"/>
    </row>
    <row r="1341" spans="1:4" x14ac:dyDescent="0.2">
      <c r="A1341" s="17"/>
      <c r="C1341" s="32"/>
      <c r="D1341" s="32"/>
    </row>
    <row r="1342" spans="1:4" x14ac:dyDescent="0.2">
      <c r="A1342" s="17"/>
      <c r="C1342" s="32"/>
      <c r="D1342" s="32"/>
    </row>
    <row r="1343" spans="1:4" x14ac:dyDescent="0.2">
      <c r="A1343" s="17"/>
      <c r="C1343" s="32"/>
      <c r="D1343" s="32"/>
    </row>
    <row r="1344" spans="1:4" x14ac:dyDescent="0.2">
      <c r="A1344" s="17"/>
      <c r="C1344" s="32"/>
      <c r="D1344" s="32"/>
    </row>
    <row r="1345" spans="1:4" x14ac:dyDescent="0.2">
      <c r="A1345" s="17"/>
      <c r="C1345" s="32"/>
      <c r="D1345" s="32"/>
    </row>
    <row r="1346" spans="1:4" x14ac:dyDescent="0.2">
      <c r="A1346" s="17"/>
      <c r="C1346" s="32"/>
      <c r="D1346" s="32"/>
    </row>
    <row r="1347" spans="1:4" x14ac:dyDescent="0.2">
      <c r="A1347" s="17"/>
      <c r="C1347" s="32"/>
      <c r="D1347" s="32"/>
    </row>
    <row r="1348" spans="1:4" x14ac:dyDescent="0.2">
      <c r="A1348" s="17"/>
      <c r="C1348" s="32"/>
      <c r="D1348" s="32"/>
    </row>
    <row r="1349" spans="1:4" x14ac:dyDescent="0.2">
      <c r="A1349" s="17"/>
      <c r="C1349" s="32"/>
      <c r="D1349" s="32"/>
    </row>
    <row r="1350" spans="1:4" x14ac:dyDescent="0.2">
      <c r="A1350" s="17"/>
      <c r="C1350" s="32"/>
      <c r="D1350" s="32"/>
    </row>
    <row r="1351" spans="1:4" x14ac:dyDescent="0.2">
      <c r="A1351" s="17"/>
      <c r="C1351" s="32"/>
      <c r="D1351" s="32"/>
    </row>
    <row r="1352" spans="1:4" x14ac:dyDescent="0.2">
      <c r="A1352" s="17"/>
      <c r="C1352" s="32"/>
      <c r="D1352" s="32"/>
    </row>
    <row r="1353" spans="1:4" x14ac:dyDescent="0.2">
      <c r="A1353" s="17"/>
      <c r="C1353" s="32"/>
      <c r="D1353" s="32"/>
    </row>
    <row r="1354" spans="1:4" x14ac:dyDescent="0.2">
      <c r="A1354" s="17"/>
      <c r="C1354" s="32"/>
      <c r="D1354" s="32"/>
    </row>
    <row r="1355" spans="1:4" x14ac:dyDescent="0.2">
      <c r="A1355" s="17"/>
      <c r="C1355" s="32"/>
      <c r="D1355" s="32"/>
    </row>
    <row r="1356" spans="1:4" x14ac:dyDescent="0.2">
      <c r="A1356" s="17"/>
      <c r="C1356" s="32"/>
      <c r="D1356" s="32"/>
    </row>
    <row r="1357" spans="1:4" x14ac:dyDescent="0.2">
      <c r="A1357" s="17"/>
      <c r="C1357" s="32"/>
      <c r="D1357" s="32"/>
    </row>
    <row r="1358" spans="1:4" x14ac:dyDescent="0.2">
      <c r="A1358" s="17"/>
      <c r="C1358" s="32"/>
      <c r="D1358" s="32"/>
    </row>
    <row r="1359" spans="1:4" x14ac:dyDescent="0.2">
      <c r="A1359" s="17"/>
      <c r="C1359" s="32"/>
      <c r="D1359" s="32"/>
    </row>
    <row r="1360" spans="1:4" x14ac:dyDescent="0.2">
      <c r="A1360" s="17"/>
      <c r="C1360" s="32"/>
      <c r="D1360" s="32"/>
    </row>
    <row r="1361" spans="1:4" x14ac:dyDescent="0.2">
      <c r="A1361" s="17"/>
      <c r="C1361" s="32"/>
      <c r="D1361" s="32"/>
    </row>
    <row r="1362" spans="1:4" x14ac:dyDescent="0.2">
      <c r="A1362" s="17"/>
      <c r="C1362" s="32"/>
      <c r="D1362" s="32"/>
    </row>
    <row r="1363" spans="1:4" x14ac:dyDescent="0.2">
      <c r="A1363" s="17"/>
      <c r="C1363" s="32"/>
      <c r="D1363" s="32"/>
    </row>
    <row r="1364" spans="1:4" x14ac:dyDescent="0.2">
      <c r="A1364" s="17"/>
      <c r="C1364" s="32"/>
      <c r="D1364" s="32"/>
    </row>
    <row r="1365" spans="1:4" x14ac:dyDescent="0.2">
      <c r="A1365" s="17"/>
      <c r="C1365" s="32"/>
      <c r="D1365" s="32"/>
    </row>
    <row r="1366" spans="1:4" x14ac:dyDescent="0.2">
      <c r="A1366" s="17"/>
      <c r="C1366" s="32"/>
      <c r="D1366" s="32"/>
    </row>
    <row r="1367" spans="1:4" x14ac:dyDescent="0.2">
      <c r="A1367" s="17"/>
      <c r="C1367" s="32"/>
      <c r="D1367" s="32"/>
    </row>
    <row r="1368" spans="1:4" x14ac:dyDescent="0.2">
      <c r="A1368" s="17"/>
      <c r="C1368" s="32"/>
      <c r="D1368" s="32"/>
    </row>
    <row r="1369" spans="1:4" x14ac:dyDescent="0.2">
      <c r="A1369" s="17"/>
      <c r="C1369" s="32"/>
      <c r="D1369" s="32"/>
    </row>
    <row r="1370" spans="1:4" x14ac:dyDescent="0.2">
      <c r="A1370" s="17"/>
      <c r="C1370" s="32"/>
      <c r="D1370" s="32"/>
    </row>
    <row r="1371" spans="1:4" x14ac:dyDescent="0.2">
      <c r="A1371" s="17"/>
      <c r="C1371" s="32"/>
      <c r="D1371" s="32"/>
    </row>
    <row r="1372" spans="1:4" x14ac:dyDescent="0.2">
      <c r="A1372" s="17"/>
      <c r="C1372" s="32"/>
      <c r="D1372" s="32"/>
    </row>
    <row r="1373" spans="1:4" x14ac:dyDescent="0.2">
      <c r="A1373" s="17"/>
      <c r="C1373" s="32"/>
      <c r="D1373" s="32"/>
    </row>
    <row r="1374" spans="1:4" x14ac:dyDescent="0.2">
      <c r="A1374" s="17"/>
      <c r="C1374" s="32"/>
      <c r="D1374" s="32"/>
    </row>
    <row r="1375" spans="1:4" x14ac:dyDescent="0.2">
      <c r="A1375" s="17"/>
      <c r="C1375" s="32"/>
      <c r="D1375" s="32"/>
    </row>
    <row r="1376" spans="1:4" x14ac:dyDescent="0.2">
      <c r="A1376" s="17"/>
      <c r="C1376" s="32"/>
      <c r="D1376" s="32"/>
    </row>
    <row r="1377" spans="1:4" x14ac:dyDescent="0.2">
      <c r="A1377" s="17"/>
      <c r="C1377" s="32"/>
      <c r="D1377" s="32"/>
    </row>
    <row r="1378" spans="1:4" x14ac:dyDescent="0.2">
      <c r="A1378" s="17"/>
      <c r="C1378" s="32"/>
      <c r="D1378" s="32"/>
    </row>
    <row r="1379" spans="1:4" x14ac:dyDescent="0.2">
      <c r="A1379" s="17"/>
      <c r="C1379" s="32"/>
      <c r="D1379" s="32"/>
    </row>
    <row r="1380" spans="1:4" x14ac:dyDescent="0.2">
      <c r="A1380" s="17"/>
      <c r="C1380" s="32"/>
      <c r="D1380" s="32"/>
    </row>
    <row r="1381" spans="1:4" x14ac:dyDescent="0.2">
      <c r="A1381" s="17"/>
      <c r="C1381" s="32"/>
      <c r="D1381" s="32"/>
    </row>
    <row r="1382" spans="1:4" x14ac:dyDescent="0.2">
      <c r="A1382" s="17"/>
      <c r="C1382" s="32"/>
      <c r="D1382" s="32"/>
    </row>
    <row r="1383" spans="1:4" x14ac:dyDescent="0.2">
      <c r="A1383" s="17"/>
      <c r="C1383" s="32"/>
      <c r="D1383" s="32"/>
    </row>
    <row r="1384" spans="1:4" x14ac:dyDescent="0.2">
      <c r="A1384" s="17"/>
      <c r="C1384" s="32"/>
      <c r="D1384" s="32"/>
    </row>
    <row r="1385" spans="1:4" x14ac:dyDescent="0.2">
      <c r="A1385" s="17"/>
      <c r="C1385" s="32"/>
      <c r="D1385" s="32"/>
    </row>
    <row r="1386" spans="1:4" x14ac:dyDescent="0.2">
      <c r="A1386" s="17"/>
      <c r="C1386" s="32"/>
      <c r="D1386" s="32"/>
    </row>
    <row r="1387" spans="1:4" x14ac:dyDescent="0.2">
      <c r="A1387" s="17"/>
      <c r="C1387" s="32"/>
      <c r="D1387" s="32"/>
    </row>
    <row r="1388" spans="1:4" x14ac:dyDescent="0.2">
      <c r="A1388" s="17"/>
      <c r="C1388" s="32"/>
      <c r="D1388" s="32"/>
    </row>
    <row r="1389" spans="1:4" x14ac:dyDescent="0.2">
      <c r="A1389" s="17"/>
      <c r="C1389" s="32"/>
      <c r="D1389" s="32"/>
    </row>
    <row r="1390" spans="1:4" x14ac:dyDescent="0.2">
      <c r="A1390" s="17"/>
      <c r="C1390" s="32"/>
      <c r="D1390" s="32"/>
    </row>
    <row r="1391" spans="1:4" x14ac:dyDescent="0.2">
      <c r="A1391" s="17"/>
      <c r="C1391" s="32"/>
      <c r="D1391" s="32"/>
    </row>
    <row r="1392" spans="1:4" x14ac:dyDescent="0.2">
      <c r="A1392" s="17"/>
      <c r="C1392" s="32"/>
      <c r="D1392" s="32"/>
    </row>
    <row r="1393" spans="1:4" x14ac:dyDescent="0.2">
      <c r="A1393" s="17"/>
      <c r="C1393" s="32"/>
      <c r="D1393" s="32"/>
    </row>
    <row r="1394" spans="1:4" x14ac:dyDescent="0.2">
      <c r="A1394" s="17"/>
      <c r="C1394" s="32"/>
      <c r="D1394" s="32"/>
    </row>
    <row r="1395" spans="1:4" x14ac:dyDescent="0.2">
      <c r="A1395" s="17"/>
      <c r="C1395" s="32"/>
      <c r="D1395" s="32"/>
    </row>
    <row r="1396" spans="1:4" x14ac:dyDescent="0.2">
      <c r="A1396" s="17"/>
      <c r="C1396" s="32"/>
      <c r="D1396" s="32"/>
    </row>
    <row r="1397" spans="1:4" x14ac:dyDescent="0.2">
      <c r="A1397" s="17"/>
      <c r="C1397" s="32"/>
      <c r="D1397" s="32"/>
    </row>
    <row r="1398" spans="1:4" x14ac:dyDescent="0.2">
      <c r="A1398" s="17"/>
      <c r="C1398" s="32"/>
      <c r="D1398" s="32"/>
    </row>
    <row r="1399" spans="1:4" x14ac:dyDescent="0.2">
      <c r="A1399" s="17"/>
      <c r="C1399" s="32"/>
      <c r="D1399" s="32"/>
    </row>
    <row r="1400" spans="1:4" x14ac:dyDescent="0.2">
      <c r="A1400" s="17"/>
      <c r="C1400" s="32"/>
      <c r="D1400" s="32"/>
    </row>
    <row r="1401" spans="1:4" x14ac:dyDescent="0.2">
      <c r="A1401" s="17"/>
      <c r="C1401" s="32"/>
      <c r="D1401" s="32"/>
    </row>
    <row r="1402" spans="1:4" x14ac:dyDescent="0.2">
      <c r="A1402" s="17"/>
      <c r="C1402" s="32"/>
      <c r="D1402" s="32"/>
    </row>
    <row r="1403" spans="1:4" x14ac:dyDescent="0.2">
      <c r="A1403" s="17"/>
      <c r="C1403" s="32"/>
      <c r="D1403" s="32"/>
    </row>
    <row r="1404" spans="1:4" x14ac:dyDescent="0.2">
      <c r="A1404" s="17"/>
      <c r="C1404" s="32"/>
      <c r="D1404" s="32"/>
    </row>
    <row r="1405" spans="1:4" x14ac:dyDescent="0.2">
      <c r="A1405" s="17"/>
      <c r="C1405" s="32"/>
      <c r="D1405" s="32"/>
    </row>
    <row r="1406" spans="1:4" x14ac:dyDescent="0.2">
      <c r="A1406" s="17"/>
      <c r="C1406" s="32"/>
      <c r="D1406" s="32"/>
    </row>
    <row r="1407" spans="1:4" x14ac:dyDescent="0.2">
      <c r="A1407" s="17"/>
      <c r="C1407" s="32"/>
      <c r="D1407" s="32"/>
    </row>
    <row r="1408" spans="1:4" x14ac:dyDescent="0.2">
      <c r="A1408" s="17"/>
      <c r="C1408" s="32"/>
      <c r="D1408" s="32"/>
    </row>
    <row r="1409" spans="1:4" x14ac:dyDescent="0.2">
      <c r="A1409" s="17"/>
      <c r="C1409" s="32"/>
      <c r="D1409" s="32"/>
    </row>
    <row r="1410" spans="1:4" x14ac:dyDescent="0.2">
      <c r="A1410" s="17"/>
      <c r="C1410" s="32"/>
      <c r="D1410" s="32"/>
    </row>
    <row r="1411" spans="1:4" x14ac:dyDescent="0.2">
      <c r="A1411" s="17"/>
      <c r="C1411" s="32"/>
      <c r="D1411" s="32"/>
    </row>
    <row r="1412" spans="1:4" x14ac:dyDescent="0.2">
      <c r="A1412" s="17"/>
      <c r="C1412" s="32"/>
      <c r="D1412" s="32"/>
    </row>
    <row r="1413" spans="1:4" x14ac:dyDescent="0.2">
      <c r="A1413" s="17"/>
      <c r="C1413" s="32"/>
      <c r="D1413" s="32"/>
    </row>
    <row r="1414" spans="1:4" x14ac:dyDescent="0.2">
      <c r="A1414" s="17"/>
      <c r="C1414" s="32"/>
      <c r="D1414" s="32"/>
    </row>
    <row r="1415" spans="1:4" x14ac:dyDescent="0.2">
      <c r="A1415" s="17"/>
      <c r="C1415" s="32"/>
      <c r="D1415" s="32"/>
    </row>
    <row r="1416" spans="1:4" x14ac:dyDescent="0.2">
      <c r="A1416" s="17"/>
      <c r="C1416" s="32"/>
      <c r="D1416" s="32"/>
    </row>
    <row r="1417" spans="1:4" x14ac:dyDescent="0.2">
      <c r="A1417" s="17"/>
      <c r="C1417" s="32"/>
      <c r="D1417" s="32"/>
    </row>
    <row r="1418" spans="1:4" x14ac:dyDescent="0.2">
      <c r="A1418" s="17"/>
      <c r="C1418" s="32"/>
      <c r="D1418" s="32"/>
    </row>
    <row r="1419" spans="1:4" x14ac:dyDescent="0.2">
      <c r="A1419" s="17"/>
      <c r="C1419" s="32"/>
      <c r="D1419" s="32"/>
    </row>
    <row r="1420" spans="1:4" x14ac:dyDescent="0.2">
      <c r="A1420" s="17"/>
      <c r="C1420" s="32"/>
      <c r="D1420" s="32"/>
    </row>
    <row r="1421" spans="1:4" x14ac:dyDescent="0.2">
      <c r="A1421" s="17"/>
      <c r="C1421" s="32"/>
      <c r="D1421" s="32"/>
    </row>
    <row r="1422" spans="1:4" x14ac:dyDescent="0.2">
      <c r="A1422" s="17"/>
      <c r="C1422" s="32"/>
      <c r="D1422" s="32"/>
    </row>
    <row r="1423" spans="1:4" x14ac:dyDescent="0.2">
      <c r="A1423" s="17"/>
      <c r="C1423" s="32"/>
      <c r="D1423" s="32"/>
    </row>
    <row r="1424" spans="1:4" x14ac:dyDescent="0.2">
      <c r="A1424" s="17"/>
      <c r="C1424" s="32"/>
      <c r="D1424" s="32"/>
    </row>
    <row r="1425" spans="1:4" x14ac:dyDescent="0.2">
      <c r="A1425" s="17"/>
      <c r="C1425" s="32"/>
      <c r="D1425" s="32"/>
    </row>
    <row r="1426" spans="1:4" x14ac:dyDescent="0.2">
      <c r="A1426" s="17"/>
      <c r="C1426" s="32"/>
      <c r="D1426" s="32"/>
    </row>
    <row r="1427" spans="1:4" x14ac:dyDescent="0.2">
      <c r="A1427" s="17"/>
      <c r="C1427" s="32"/>
      <c r="D1427" s="32"/>
    </row>
    <row r="1428" spans="1:4" x14ac:dyDescent="0.2">
      <c r="A1428" s="17"/>
      <c r="C1428" s="32"/>
      <c r="D1428" s="32"/>
    </row>
    <row r="1429" spans="1:4" x14ac:dyDescent="0.2">
      <c r="A1429" s="17"/>
      <c r="C1429" s="32"/>
      <c r="D1429" s="32"/>
    </row>
    <row r="1430" spans="1:4" x14ac:dyDescent="0.2">
      <c r="A1430" s="17"/>
      <c r="C1430" s="32"/>
      <c r="D1430" s="32"/>
    </row>
    <row r="1431" spans="1:4" x14ac:dyDescent="0.2">
      <c r="A1431" s="17"/>
      <c r="C1431" s="32"/>
      <c r="D1431" s="32"/>
    </row>
    <row r="1432" spans="1:4" x14ac:dyDescent="0.2">
      <c r="A1432" s="17"/>
      <c r="C1432" s="32"/>
      <c r="D1432" s="32"/>
    </row>
    <row r="1433" spans="1:4" x14ac:dyDescent="0.2">
      <c r="A1433" s="17"/>
      <c r="C1433" s="32"/>
      <c r="D1433" s="32"/>
    </row>
    <row r="1434" spans="1:4" x14ac:dyDescent="0.2">
      <c r="A1434" s="17"/>
      <c r="C1434" s="32"/>
      <c r="D1434" s="32"/>
    </row>
    <row r="1435" spans="1:4" x14ac:dyDescent="0.2">
      <c r="A1435" s="17"/>
      <c r="C1435" s="32"/>
      <c r="D1435" s="32"/>
    </row>
    <row r="1436" spans="1:4" x14ac:dyDescent="0.2">
      <c r="A1436" s="17"/>
      <c r="C1436" s="32"/>
      <c r="D1436" s="32"/>
    </row>
    <row r="1437" spans="1:4" x14ac:dyDescent="0.2">
      <c r="A1437" s="17"/>
      <c r="C1437" s="32"/>
      <c r="D1437" s="32"/>
    </row>
    <row r="1438" spans="1:4" x14ac:dyDescent="0.2">
      <c r="A1438" s="17"/>
      <c r="C1438" s="32"/>
      <c r="D1438" s="32"/>
    </row>
    <row r="1439" spans="1:4" x14ac:dyDescent="0.2">
      <c r="A1439" s="17"/>
      <c r="C1439" s="32"/>
      <c r="D1439" s="32"/>
    </row>
    <row r="1440" spans="1:4" x14ac:dyDescent="0.2">
      <c r="A1440" s="17"/>
      <c r="C1440" s="32"/>
      <c r="D1440" s="32"/>
    </row>
    <row r="1441" spans="1:4" x14ac:dyDescent="0.2">
      <c r="A1441" s="17"/>
      <c r="C1441" s="32"/>
      <c r="D1441" s="32"/>
    </row>
    <row r="1442" spans="1:4" x14ac:dyDescent="0.2">
      <c r="A1442" s="17"/>
      <c r="C1442" s="32"/>
      <c r="D1442" s="32"/>
    </row>
    <row r="1443" spans="1:4" x14ac:dyDescent="0.2">
      <c r="A1443" s="17"/>
      <c r="C1443" s="32"/>
      <c r="D1443" s="32"/>
    </row>
    <row r="1444" spans="1:4" x14ac:dyDescent="0.2">
      <c r="A1444" s="17"/>
      <c r="C1444" s="32"/>
      <c r="D1444" s="32"/>
    </row>
    <row r="1445" spans="1:4" x14ac:dyDescent="0.2">
      <c r="A1445" s="17"/>
      <c r="C1445" s="32"/>
      <c r="D1445" s="32"/>
    </row>
    <row r="1446" spans="1:4" x14ac:dyDescent="0.2">
      <c r="A1446" s="17"/>
      <c r="C1446" s="32"/>
      <c r="D1446" s="32"/>
    </row>
    <row r="1447" spans="1:4" x14ac:dyDescent="0.2">
      <c r="A1447" s="17"/>
      <c r="C1447" s="32"/>
      <c r="D1447" s="32"/>
    </row>
    <row r="1448" spans="1:4" x14ac:dyDescent="0.2">
      <c r="A1448" s="17"/>
      <c r="C1448" s="32"/>
      <c r="D1448" s="32"/>
    </row>
    <row r="1449" spans="1:4" x14ac:dyDescent="0.2">
      <c r="A1449" s="17"/>
      <c r="C1449" s="32"/>
      <c r="D1449" s="32"/>
    </row>
    <row r="1450" spans="1:4" x14ac:dyDescent="0.2">
      <c r="A1450" s="17"/>
      <c r="C1450" s="32"/>
      <c r="D1450" s="32"/>
    </row>
    <row r="1451" spans="1:4" x14ac:dyDescent="0.2">
      <c r="A1451" s="17"/>
      <c r="C1451" s="32"/>
      <c r="D1451" s="32"/>
    </row>
    <row r="1452" spans="1:4" x14ac:dyDescent="0.2">
      <c r="A1452" s="17"/>
      <c r="C1452" s="32"/>
      <c r="D1452" s="32"/>
    </row>
    <row r="1453" spans="1:4" x14ac:dyDescent="0.2">
      <c r="A1453" s="17"/>
      <c r="C1453" s="32"/>
      <c r="D1453" s="32"/>
    </row>
    <row r="1454" spans="1:4" x14ac:dyDescent="0.2">
      <c r="A1454" s="17"/>
      <c r="C1454" s="32"/>
      <c r="D1454" s="32"/>
    </row>
    <row r="1455" spans="1:4" x14ac:dyDescent="0.2">
      <c r="A1455" s="17"/>
      <c r="C1455" s="32"/>
      <c r="D1455" s="32"/>
    </row>
    <row r="1456" spans="1:4" x14ac:dyDescent="0.2">
      <c r="A1456" s="17"/>
      <c r="C1456" s="32"/>
      <c r="D1456" s="32"/>
    </row>
    <row r="1457" spans="1:4" x14ac:dyDescent="0.2">
      <c r="A1457" s="17"/>
      <c r="C1457" s="32"/>
      <c r="D1457" s="32"/>
    </row>
    <row r="1458" spans="1:4" x14ac:dyDescent="0.2">
      <c r="A1458" s="17"/>
      <c r="C1458" s="32"/>
      <c r="D1458" s="32"/>
    </row>
    <row r="1459" spans="1:4" x14ac:dyDescent="0.2">
      <c r="A1459" s="17"/>
      <c r="C1459" s="32"/>
      <c r="D1459" s="32"/>
    </row>
    <row r="1460" spans="1:4" x14ac:dyDescent="0.2">
      <c r="A1460" s="17"/>
      <c r="C1460" s="32"/>
      <c r="D1460" s="32"/>
    </row>
    <row r="1461" spans="1:4" x14ac:dyDescent="0.2">
      <c r="A1461" s="17"/>
      <c r="C1461" s="32"/>
      <c r="D1461" s="32"/>
    </row>
    <row r="1462" spans="1:4" x14ac:dyDescent="0.2">
      <c r="A1462" s="17"/>
      <c r="C1462" s="32"/>
      <c r="D1462" s="32"/>
    </row>
    <row r="1463" spans="1:4" x14ac:dyDescent="0.2">
      <c r="A1463" s="17"/>
      <c r="C1463" s="32"/>
      <c r="D1463" s="32"/>
    </row>
    <row r="1464" spans="1:4" x14ac:dyDescent="0.2">
      <c r="A1464" s="17"/>
      <c r="C1464" s="32"/>
      <c r="D1464" s="32"/>
    </row>
    <row r="1465" spans="1:4" x14ac:dyDescent="0.2">
      <c r="A1465" s="17"/>
      <c r="C1465" s="32"/>
      <c r="D1465" s="32"/>
    </row>
    <row r="1466" spans="1:4" x14ac:dyDescent="0.2">
      <c r="A1466" s="17"/>
      <c r="C1466" s="32"/>
      <c r="D1466" s="32"/>
    </row>
    <row r="1467" spans="1:4" x14ac:dyDescent="0.2">
      <c r="A1467" s="17"/>
      <c r="C1467" s="32"/>
      <c r="D1467" s="32"/>
    </row>
    <row r="1468" spans="1:4" x14ac:dyDescent="0.2">
      <c r="A1468" s="17"/>
      <c r="C1468" s="32"/>
      <c r="D1468" s="32"/>
    </row>
    <row r="1469" spans="1:4" x14ac:dyDescent="0.2">
      <c r="A1469" s="17"/>
      <c r="C1469" s="32"/>
      <c r="D1469" s="32"/>
    </row>
    <row r="1470" spans="1:4" x14ac:dyDescent="0.2">
      <c r="A1470" s="17"/>
      <c r="C1470" s="32"/>
      <c r="D1470" s="32"/>
    </row>
    <row r="1471" spans="1:4" x14ac:dyDescent="0.2">
      <c r="A1471" s="17"/>
      <c r="C1471" s="32"/>
      <c r="D1471" s="32"/>
    </row>
    <row r="1472" spans="1:4" x14ac:dyDescent="0.2">
      <c r="A1472" s="17"/>
      <c r="C1472" s="32"/>
      <c r="D1472" s="32"/>
    </row>
    <row r="1473" spans="1:4" x14ac:dyDescent="0.2">
      <c r="A1473" s="17"/>
      <c r="C1473" s="32"/>
      <c r="D1473" s="32"/>
    </row>
    <row r="1474" spans="1:4" x14ac:dyDescent="0.2">
      <c r="A1474" s="17"/>
      <c r="C1474" s="32"/>
      <c r="D1474" s="32"/>
    </row>
    <row r="1475" spans="1:4" x14ac:dyDescent="0.2">
      <c r="A1475" s="17"/>
      <c r="C1475" s="32"/>
      <c r="D1475" s="32"/>
    </row>
    <row r="1476" spans="1:4" x14ac:dyDescent="0.2">
      <c r="A1476" s="17"/>
      <c r="C1476" s="32"/>
      <c r="D1476" s="32"/>
    </row>
    <row r="1477" spans="1:4" x14ac:dyDescent="0.2">
      <c r="A1477" s="17"/>
      <c r="C1477" s="32"/>
      <c r="D1477" s="32"/>
    </row>
    <row r="1478" spans="1:4" x14ac:dyDescent="0.2">
      <c r="A1478" s="17"/>
      <c r="C1478" s="32"/>
      <c r="D1478" s="32"/>
    </row>
    <row r="1479" spans="1:4" x14ac:dyDescent="0.2">
      <c r="A1479" s="17"/>
      <c r="C1479" s="32"/>
      <c r="D1479" s="32"/>
    </row>
    <row r="1480" spans="1:4" x14ac:dyDescent="0.2">
      <c r="A1480" s="17"/>
      <c r="C1480" s="32"/>
      <c r="D1480" s="32"/>
    </row>
    <row r="1481" spans="1:4" x14ac:dyDescent="0.2">
      <c r="A1481" s="17"/>
      <c r="C1481" s="32"/>
      <c r="D1481" s="32"/>
    </row>
    <row r="1482" spans="1:4" x14ac:dyDescent="0.2">
      <c r="A1482" s="17"/>
      <c r="C1482" s="32"/>
      <c r="D1482" s="32"/>
    </row>
    <row r="1483" spans="1:4" x14ac:dyDescent="0.2">
      <c r="A1483" s="17"/>
      <c r="C1483" s="32"/>
      <c r="D1483" s="32"/>
    </row>
    <row r="1484" spans="1:4" x14ac:dyDescent="0.2">
      <c r="A1484" s="17"/>
      <c r="C1484" s="32"/>
      <c r="D1484" s="32"/>
    </row>
    <row r="1485" spans="1:4" x14ac:dyDescent="0.2">
      <c r="A1485" s="17"/>
      <c r="C1485" s="32"/>
      <c r="D1485" s="32"/>
    </row>
    <row r="1486" spans="1:4" x14ac:dyDescent="0.2">
      <c r="A1486" s="17"/>
      <c r="C1486" s="32"/>
      <c r="D1486" s="32"/>
    </row>
    <row r="1487" spans="1:4" x14ac:dyDescent="0.2">
      <c r="A1487" s="17"/>
      <c r="C1487" s="32"/>
      <c r="D1487" s="32"/>
    </row>
    <row r="1488" spans="1:4" x14ac:dyDescent="0.2">
      <c r="A1488" s="17"/>
      <c r="C1488" s="32"/>
      <c r="D1488" s="32"/>
    </row>
    <row r="1489" spans="1:4" x14ac:dyDescent="0.2">
      <c r="A1489" s="17"/>
      <c r="C1489" s="32"/>
      <c r="D1489" s="32"/>
    </row>
    <row r="1490" spans="1:4" x14ac:dyDescent="0.2">
      <c r="A1490" s="17"/>
      <c r="C1490" s="32"/>
      <c r="D1490" s="32"/>
    </row>
    <row r="1491" spans="1:4" x14ac:dyDescent="0.2">
      <c r="A1491" s="17"/>
      <c r="C1491" s="32"/>
      <c r="D1491" s="32"/>
    </row>
    <row r="1492" spans="1:4" x14ac:dyDescent="0.2">
      <c r="A1492" s="17"/>
      <c r="C1492" s="32"/>
      <c r="D1492" s="32"/>
    </row>
    <row r="1493" spans="1:4" x14ac:dyDescent="0.2">
      <c r="A1493" s="17"/>
      <c r="C1493" s="32"/>
      <c r="D1493" s="32"/>
    </row>
    <row r="1494" spans="1:4" x14ac:dyDescent="0.2">
      <c r="A1494" s="17"/>
      <c r="C1494" s="32"/>
      <c r="D1494" s="32"/>
    </row>
    <row r="1495" spans="1:4" x14ac:dyDescent="0.2">
      <c r="A1495" s="17"/>
      <c r="C1495" s="32"/>
      <c r="D1495" s="32"/>
    </row>
    <row r="1496" spans="1:4" x14ac:dyDescent="0.2">
      <c r="A1496" s="17"/>
      <c r="C1496" s="32"/>
      <c r="D1496" s="32"/>
    </row>
    <row r="1497" spans="1:4" x14ac:dyDescent="0.2">
      <c r="A1497" s="17"/>
      <c r="C1497" s="32"/>
      <c r="D1497" s="32"/>
    </row>
    <row r="1498" spans="1:4" x14ac:dyDescent="0.2">
      <c r="A1498" s="17"/>
      <c r="C1498" s="32"/>
      <c r="D1498" s="32"/>
    </row>
    <row r="1499" spans="1:4" x14ac:dyDescent="0.2">
      <c r="A1499" s="17"/>
      <c r="C1499" s="32"/>
      <c r="D1499" s="32"/>
    </row>
    <row r="1500" spans="1:4" x14ac:dyDescent="0.2">
      <c r="A1500" s="17"/>
      <c r="C1500" s="32"/>
      <c r="D1500" s="32"/>
    </row>
    <row r="1501" spans="1:4" x14ac:dyDescent="0.2">
      <c r="A1501" s="17"/>
      <c r="C1501" s="32"/>
      <c r="D1501" s="32"/>
    </row>
    <row r="1502" spans="1:4" x14ac:dyDescent="0.2">
      <c r="A1502" s="17"/>
      <c r="C1502" s="32"/>
      <c r="D1502" s="32"/>
    </row>
    <row r="1503" spans="1:4" x14ac:dyDescent="0.2">
      <c r="A1503" s="17"/>
      <c r="C1503" s="32"/>
      <c r="D1503" s="32"/>
    </row>
    <row r="1504" spans="1:4" x14ac:dyDescent="0.2">
      <c r="A1504" s="17"/>
      <c r="C1504" s="32"/>
      <c r="D1504" s="32"/>
    </row>
    <row r="1505" spans="1:4" x14ac:dyDescent="0.2">
      <c r="A1505" s="17"/>
      <c r="C1505" s="32"/>
      <c r="D1505" s="32"/>
    </row>
    <row r="1506" spans="1:4" x14ac:dyDescent="0.2">
      <c r="A1506" s="17"/>
      <c r="C1506" s="32"/>
      <c r="D1506" s="32"/>
    </row>
    <row r="1507" spans="1:4" x14ac:dyDescent="0.2">
      <c r="A1507" s="17"/>
      <c r="C1507" s="32"/>
      <c r="D1507" s="32"/>
    </row>
    <row r="1508" spans="1:4" x14ac:dyDescent="0.2">
      <c r="A1508" s="17"/>
      <c r="C1508" s="32"/>
      <c r="D1508" s="32"/>
    </row>
    <row r="1509" spans="1:4" x14ac:dyDescent="0.2">
      <c r="A1509" s="17"/>
      <c r="C1509" s="32"/>
      <c r="D1509" s="32"/>
    </row>
    <row r="1510" spans="1:4" x14ac:dyDescent="0.2">
      <c r="A1510" s="17"/>
      <c r="C1510" s="32"/>
      <c r="D1510" s="32"/>
    </row>
    <row r="1511" spans="1:4" x14ac:dyDescent="0.2">
      <c r="A1511" s="17"/>
      <c r="C1511" s="32"/>
      <c r="D1511" s="32"/>
    </row>
    <row r="1512" spans="1:4" x14ac:dyDescent="0.2">
      <c r="A1512" s="17"/>
      <c r="C1512" s="32"/>
      <c r="D1512" s="32"/>
    </row>
    <row r="1513" spans="1:4" x14ac:dyDescent="0.2">
      <c r="A1513" s="17"/>
      <c r="C1513" s="32"/>
      <c r="D1513" s="32"/>
    </row>
    <row r="1514" spans="1:4" x14ac:dyDescent="0.2">
      <c r="A1514" s="17"/>
      <c r="C1514" s="32"/>
      <c r="D1514" s="32"/>
    </row>
    <row r="1515" spans="1:4" x14ac:dyDescent="0.2">
      <c r="A1515" s="17"/>
      <c r="C1515" s="32"/>
      <c r="D1515" s="32"/>
    </row>
    <row r="1516" spans="1:4" x14ac:dyDescent="0.2">
      <c r="A1516" s="17"/>
      <c r="C1516" s="32"/>
      <c r="D1516" s="32"/>
    </row>
    <row r="1517" spans="1:4" x14ac:dyDescent="0.2">
      <c r="A1517" s="17"/>
      <c r="C1517" s="32"/>
      <c r="D1517" s="32"/>
    </row>
    <row r="1518" spans="1:4" x14ac:dyDescent="0.2">
      <c r="A1518" s="17"/>
      <c r="C1518" s="32"/>
      <c r="D1518" s="32"/>
    </row>
    <row r="1519" spans="1:4" x14ac:dyDescent="0.2">
      <c r="A1519" s="17"/>
      <c r="C1519" s="32"/>
      <c r="D1519" s="32"/>
    </row>
    <row r="1520" spans="1:4" x14ac:dyDescent="0.2">
      <c r="A1520" s="17"/>
      <c r="C1520" s="32"/>
      <c r="D1520" s="32"/>
    </row>
    <row r="1521" spans="1:4" x14ac:dyDescent="0.2">
      <c r="A1521" s="17"/>
      <c r="C1521" s="32"/>
      <c r="D1521" s="32"/>
    </row>
    <row r="1522" spans="1:4" x14ac:dyDescent="0.2">
      <c r="A1522" s="17"/>
      <c r="C1522" s="32"/>
      <c r="D1522" s="32"/>
    </row>
    <row r="1523" spans="1:4" x14ac:dyDescent="0.2">
      <c r="A1523" s="17"/>
      <c r="C1523" s="32"/>
      <c r="D1523" s="32"/>
    </row>
    <row r="1524" spans="1:4" x14ac:dyDescent="0.2">
      <c r="A1524" s="17"/>
      <c r="C1524" s="32"/>
      <c r="D1524" s="32"/>
    </row>
    <row r="1525" spans="1:4" x14ac:dyDescent="0.2">
      <c r="A1525" s="17"/>
      <c r="C1525" s="32"/>
      <c r="D1525" s="32"/>
    </row>
    <row r="1526" spans="1:4" x14ac:dyDescent="0.2">
      <c r="A1526" s="17"/>
      <c r="C1526" s="32"/>
      <c r="D1526" s="32"/>
    </row>
    <row r="1527" spans="1:4" x14ac:dyDescent="0.2">
      <c r="A1527" s="17"/>
      <c r="C1527" s="32"/>
      <c r="D1527" s="32"/>
    </row>
    <row r="1528" spans="1:4" x14ac:dyDescent="0.2">
      <c r="A1528" s="17"/>
      <c r="C1528" s="32"/>
      <c r="D1528" s="32"/>
    </row>
    <row r="1529" spans="1:4" x14ac:dyDescent="0.2">
      <c r="A1529" s="17"/>
      <c r="C1529" s="32"/>
      <c r="D1529" s="32"/>
    </row>
    <row r="1530" spans="1:4" x14ac:dyDescent="0.2">
      <c r="A1530" s="17"/>
      <c r="C1530" s="32"/>
      <c r="D1530" s="32"/>
    </row>
    <row r="1531" spans="1:4" x14ac:dyDescent="0.2">
      <c r="A1531" s="17"/>
      <c r="C1531" s="32"/>
      <c r="D1531" s="32"/>
    </row>
    <row r="1532" spans="1:4" x14ac:dyDescent="0.2">
      <c r="A1532" s="17"/>
      <c r="C1532" s="32"/>
      <c r="D1532" s="32"/>
    </row>
    <row r="1533" spans="1:4" x14ac:dyDescent="0.2">
      <c r="A1533" s="17"/>
      <c r="C1533" s="32"/>
      <c r="D1533" s="32"/>
    </row>
    <row r="1534" spans="1:4" x14ac:dyDescent="0.2">
      <c r="A1534" s="17"/>
      <c r="C1534" s="32"/>
      <c r="D1534" s="32"/>
    </row>
    <row r="1535" spans="1:4" x14ac:dyDescent="0.2">
      <c r="A1535" s="17"/>
      <c r="C1535" s="32"/>
      <c r="D1535" s="32"/>
    </row>
    <row r="1536" spans="1:4" x14ac:dyDescent="0.2">
      <c r="A1536" s="17"/>
      <c r="C1536" s="32"/>
      <c r="D1536" s="32"/>
    </row>
    <row r="1537" spans="1:4" x14ac:dyDescent="0.2">
      <c r="A1537" s="17"/>
      <c r="C1537" s="32"/>
      <c r="D1537" s="32"/>
    </row>
    <row r="1538" spans="1:4" x14ac:dyDescent="0.2">
      <c r="A1538" s="17"/>
      <c r="C1538" s="32"/>
      <c r="D1538" s="32"/>
    </row>
    <row r="1539" spans="1:4" x14ac:dyDescent="0.2">
      <c r="A1539" s="17"/>
      <c r="C1539" s="32"/>
      <c r="D1539" s="32"/>
    </row>
    <row r="1540" spans="1:4" x14ac:dyDescent="0.2">
      <c r="A1540" s="17"/>
      <c r="C1540" s="32"/>
      <c r="D1540" s="32"/>
    </row>
    <row r="1541" spans="1:4" x14ac:dyDescent="0.2">
      <c r="A1541" s="17"/>
      <c r="C1541" s="32"/>
      <c r="D1541" s="32"/>
    </row>
    <row r="1542" spans="1:4" x14ac:dyDescent="0.2">
      <c r="A1542" s="17"/>
      <c r="C1542" s="32"/>
      <c r="D1542" s="32"/>
    </row>
    <row r="1543" spans="1:4" x14ac:dyDescent="0.2">
      <c r="A1543" s="17"/>
      <c r="C1543" s="32"/>
      <c r="D1543" s="32"/>
    </row>
    <row r="1544" spans="1:4" x14ac:dyDescent="0.2">
      <c r="A1544" s="17"/>
      <c r="C1544" s="32"/>
      <c r="D1544" s="32"/>
    </row>
    <row r="1545" spans="1:4" x14ac:dyDescent="0.2">
      <c r="A1545" s="17"/>
      <c r="C1545" s="32"/>
      <c r="D1545" s="32"/>
    </row>
    <row r="1546" spans="1:4" x14ac:dyDescent="0.2">
      <c r="A1546" s="17"/>
      <c r="C1546" s="32"/>
      <c r="D1546" s="32"/>
    </row>
    <row r="1547" spans="1:4" x14ac:dyDescent="0.2">
      <c r="A1547" s="17"/>
      <c r="C1547" s="32"/>
      <c r="D1547" s="32"/>
    </row>
    <row r="1548" spans="1:4" x14ac:dyDescent="0.2">
      <c r="A1548" s="17"/>
      <c r="C1548" s="32"/>
      <c r="D1548" s="32"/>
    </row>
    <row r="1549" spans="1:4" x14ac:dyDescent="0.2">
      <c r="A1549" s="17"/>
      <c r="C1549" s="32"/>
      <c r="D1549" s="32"/>
    </row>
    <row r="1550" spans="1:4" x14ac:dyDescent="0.2">
      <c r="A1550" s="17"/>
      <c r="C1550" s="32"/>
      <c r="D1550" s="32"/>
    </row>
    <row r="1551" spans="1:4" x14ac:dyDescent="0.2">
      <c r="A1551" s="17"/>
      <c r="C1551" s="32"/>
      <c r="D1551" s="32"/>
    </row>
    <row r="1552" spans="1:4" x14ac:dyDescent="0.2">
      <c r="A1552" s="17"/>
      <c r="C1552" s="32"/>
      <c r="D1552" s="32"/>
    </row>
    <row r="1553" spans="1:4" x14ac:dyDescent="0.2">
      <c r="A1553" s="17"/>
      <c r="C1553" s="32"/>
      <c r="D1553" s="32"/>
    </row>
    <row r="1554" spans="1:4" x14ac:dyDescent="0.2">
      <c r="A1554" s="17"/>
      <c r="C1554" s="32"/>
      <c r="D1554" s="32"/>
    </row>
    <row r="1555" spans="1:4" x14ac:dyDescent="0.2">
      <c r="A1555" s="17"/>
      <c r="C1555" s="32"/>
      <c r="D1555" s="32"/>
    </row>
    <row r="1556" spans="1:4" x14ac:dyDescent="0.2">
      <c r="A1556" s="17"/>
      <c r="C1556" s="32"/>
      <c r="D1556" s="32"/>
    </row>
    <row r="1557" spans="1:4" x14ac:dyDescent="0.2">
      <c r="A1557" s="17"/>
      <c r="C1557" s="32"/>
      <c r="D1557" s="32"/>
    </row>
    <row r="1558" spans="1:4" x14ac:dyDescent="0.2">
      <c r="A1558" s="17"/>
      <c r="C1558" s="32"/>
      <c r="D1558" s="32"/>
    </row>
    <row r="1559" spans="1:4" x14ac:dyDescent="0.2">
      <c r="A1559" s="17"/>
      <c r="C1559" s="32"/>
      <c r="D1559" s="32"/>
    </row>
    <row r="1560" spans="1:4" x14ac:dyDescent="0.2">
      <c r="A1560" s="17"/>
      <c r="C1560" s="32"/>
      <c r="D1560" s="32"/>
    </row>
    <row r="1561" spans="1:4" x14ac:dyDescent="0.2">
      <c r="A1561" s="17"/>
      <c r="C1561" s="32"/>
      <c r="D1561" s="32"/>
    </row>
    <row r="1562" spans="1:4" x14ac:dyDescent="0.2">
      <c r="A1562" s="17"/>
      <c r="C1562" s="32"/>
      <c r="D1562" s="32"/>
    </row>
    <row r="1563" spans="1:4" x14ac:dyDescent="0.2">
      <c r="A1563" s="17"/>
      <c r="C1563" s="32"/>
      <c r="D1563" s="32"/>
    </row>
    <row r="1564" spans="1:4" x14ac:dyDescent="0.2">
      <c r="A1564" s="17"/>
      <c r="C1564" s="32"/>
      <c r="D1564" s="32"/>
    </row>
    <row r="1565" spans="1:4" x14ac:dyDescent="0.2">
      <c r="A1565" s="17"/>
      <c r="C1565" s="32"/>
      <c r="D1565" s="32"/>
    </row>
    <row r="1566" spans="1:4" x14ac:dyDescent="0.2">
      <c r="A1566" s="17"/>
      <c r="C1566" s="32"/>
      <c r="D1566" s="32"/>
    </row>
    <row r="1567" spans="1:4" x14ac:dyDescent="0.2">
      <c r="A1567" s="17"/>
      <c r="C1567" s="32"/>
      <c r="D1567" s="32"/>
    </row>
    <row r="1568" spans="1:4" x14ac:dyDescent="0.2">
      <c r="A1568" s="17"/>
      <c r="C1568" s="32"/>
      <c r="D1568" s="32"/>
    </row>
    <row r="1569" spans="1:4" x14ac:dyDescent="0.2">
      <c r="A1569" s="17"/>
      <c r="C1569" s="32"/>
      <c r="D1569" s="32"/>
    </row>
    <row r="1570" spans="1:4" x14ac:dyDescent="0.2">
      <c r="A1570" s="17"/>
      <c r="C1570" s="32"/>
      <c r="D1570" s="32"/>
    </row>
    <row r="1571" spans="1:4" x14ac:dyDescent="0.2">
      <c r="A1571" s="17"/>
      <c r="C1571" s="32"/>
      <c r="D1571" s="32"/>
    </row>
    <row r="1572" spans="1:4" x14ac:dyDescent="0.2">
      <c r="A1572" s="17"/>
      <c r="C1572" s="32"/>
      <c r="D1572" s="32"/>
    </row>
    <row r="1573" spans="1:4" x14ac:dyDescent="0.2">
      <c r="A1573" s="17"/>
      <c r="C1573" s="32"/>
      <c r="D1573" s="32"/>
    </row>
    <row r="1574" spans="1:4" x14ac:dyDescent="0.2">
      <c r="A1574" s="17"/>
      <c r="C1574" s="32"/>
      <c r="D1574" s="32"/>
    </row>
    <row r="1575" spans="1:4" x14ac:dyDescent="0.2">
      <c r="A1575" s="17"/>
      <c r="C1575" s="32"/>
      <c r="D1575" s="32"/>
    </row>
    <row r="1576" spans="1:4" x14ac:dyDescent="0.2">
      <c r="A1576" s="17"/>
      <c r="C1576" s="32"/>
      <c r="D1576" s="32"/>
    </row>
    <row r="1577" spans="1:4" x14ac:dyDescent="0.2">
      <c r="A1577" s="17"/>
      <c r="C1577" s="32"/>
      <c r="D1577" s="32"/>
    </row>
    <row r="1578" spans="1:4" x14ac:dyDescent="0.2">
      <c r="A1578" s="17"/>
      <c r="C1578" s="32"/>
      <c r="D1578" s="32"/>
    </row>
    <row r="1579" spans="1:4" x14ac:dyDescent="0.2">
      <c r="A1579" s="17"/>
      <c r="C1579" s="32"/>
      <c r="D1579" s="32"/>
    </row>
    <row r="1580" spans="1:4" x14ac:dyDescent="0.2">
      <c r="A1580" s="17"/>
      <c r="C1580" s="32"/>
      <c r="D1580" s="32"/>
    </row>
    <row r="1581" spans="1:4" x14ac:dyDescent="0.2">
      <c r="A1581" s="17"/>
      <c r="C1581" s="32"/>
      <c r="D1581" s="32"/>
    </row>
    <row r="1582" spans="1:4" x14ac:dyDescent="0.2">
      <c r="A1582" s="17"/>
      <c r="C1582" s="32"/>
      <c r="D1582" s="32"/>
    </row>
    <row r="1583" spans="1:4" x14ac:dyDescent="0.2">
      <c r="A1583" s="17"/>
      <c r="C1583" s="32"/>
      <c r="D1583" s="32"/>
    </row>
    <row r="1584" spans="1:4" x14ac:dyDescent="0.2">
      <c r="A1584" s="17"/>
      <c r="C1584" s="32"/>
      <c r="D1584" s="32"/>
    </row>
    <row r="1585" spans="1:4" x14ac:dyDescent="0.2">
      <c r="A1585" s="17"/>
      <c r="C1585" s="32"/>
      <c r="D1585" s="32"/>
    </row>
    <row r="1586" spans="1:4" x14ac:dyDescent="0.2">
      <c r="A1586" s="17"/>
      <c r="C1586" s="32"/>
      <c r="D1586" s="32"/>
    </row>
    <row r="1587" spans="1:4" x14ac:dyDescent="0.2">
      <c r="A1587" s="17"/>
      <c r="C1587" s="32"/>
      <c r="D1587" s="32"/>
    </row>
    <row r="1588" spans="1:4" x14ac:dyDescent="0.2">
      <c r="A1588" s="17"/>
      <c r="C1588" s="32"/>
      <c r="D1588" s="32"/>
    </row>
    <row r="1589" spans="1:4" x14ac:dyDescent="0.2">
      <c r="A1589" s="17"/>
      <c r="C1589" s="32"/>
      <c r="D1589" s="32"/>
    </row>
    <row r="1590" spans="1:4" x14ac:dyDescent="0.2">
      <c r="A1590" s="17"/>
      <c r="C1590" s="32"/>
      <c r="D1590" s="32"/>
    </row>
    <row r="1591" spans="1:4" x14ac:dyDescent="0.2">
      <c r="A1591" s="17"/>
      <c r="C1591" s="32"/>
      <c r="D1591" s="32"/>
    </row>
    <row r="1592" spans="1:4" x14ac:dyDescent="0.2">
      <c r="A1592" s="17"/>
      <c r="C1592" s="32"/>
      <c r="D1592" s="32"/>
    </row>
    <row r="1593" spans="1:4" x14ac:dyDescent="0.2">
      <c r="A1593" s="17"/>
      <c r="C1593" s="32"/>
      <c r="D1593" s="32"/>
    </row>
    <row r="1594" spans="1:4" x14ac:dyDescent="0.2">
      <c r="A1594" s="17"/>
      <c r="C1594" s="32"/>
      <c r="D1594" s="32"/>
    </row>
    <row r="1595" spans="1:4" x14ac:dyDescent="0.2">
      <c r="A1595" s="17"/>
      <c r="C1595" s="32"/>
      <c r="D1595" s="32"/>
    </row>
    <row r="1596" spans="1:4" x14ac:dyDescent="0.2">
      <c r="A1596" s="17"/>
      <c r="C1596" s="32"/>
      <c r="D1596" s="32"/>
    </row>
    <row r="1597" spans="1:4" x14ac:dyDescent="0.2">
      <c r="A1597" s="17"/>
      <c r="C1597" s="32"/>
      <c r="D1597" s="32"/>
    </row>
    <row r="1598" spans="1:4" x14ac:dyDescent="0.2">
      <c r="A1598" s="17"/>
      <c r="C1598" s="32"/>
      <c r="D1598" s="32"/>
    </row>
    <row r="1599" spans="1:4" x14ac:dyDescent="0.2">
      <c r="A1599" s="17"/>
      <c r="C1599" s="32"/>
      <c r="D1599" s="32"/>
    </row>
    <row r="1600" spans="1:4" x14ac:dyDescent="0.2">
      <c r="A1600" s="17"/>
      <c r="C1600" s="32"/>
      <c r="D1600" s="32"/>
    </row>
    <row r="1601" spans="1:4" x14ac:dyDescent="0.2">
      <c r="A1601" s="17"/>
      <c r="C1601" s="32"/>
      <c r="D1601" s="32"/>
    </row>
    <row r="1602" spans="1:4" x14ac:dyDescent="0.2">
      <c r="A1602" s="17"/>
      <c r="C1602" s="32"/>
      <c r="D1602" s="32"/>
    </row>
    <row r="1603" spans="1:4" x14ac:dyDescent="0.2">
      <c r="A1603" s="17"/>
      <c r="C1603" s="32"/>
      <c r="D1603" s="32"/>
    </row>
    <row r="1604" spans="1:4" x14ac:dyDescent="0.2">
      <c r="A1604" s="17"/>
      <c r="C1604" s="32"/>
      <c r="D1604" s="32"/>
    </row>
    <row r="1605" spans="1:4" x14ac:dyDescent="0.2">
      <c r="A1605" s="17"/>
      <c r="C1605" s="32"/>
      <c r="D1605" s="32"/>
    </row>
    <row r="1606" spans="1:4" x14ac:dyDescent="0.2">
      <c r="A1606" s="17"/>
      <c r="C1606" s="32"/>
      <c r="D1606" s="32"/>
    </row>
    <row r="1607" spans="1:4" x14ac:dyDescent="0.2">
      <c r="A1607" s="17"/>
      <c r="C1607" s="32"/>
      <c r="D1607" s="32"/>
    </row>
    <row r="1608" spans="1:4" x14ac:dyDescent="0.2">
      <c r="A1608" s="17"/>
      <c r="C1608" s="32"/>
      <c r="D1608" s="32"/>
    </row>
    <row r="1609" spans="1:4" x14ac:dyDescent="0.2">
      <c r="A1609" s="17"/>
      <c r="C1609" s="32"/>
      <c r="D1609" s="32"/>
    </row>
    <row r="1610" spans="1:4" x14ac:dyDescent="0.2">
      <c r="A1610" s="17"/>
      <c r="C1610" s="32"/>
      <c r="D1610" s="32"/>
    </row>
    <row r="1611" spans="1:4" x14ac:dyDescent="0.2">
      <c r="A1611" s="17"/>
      <c r="C1611" s="32"/>
      <c r="D1611" s="32"/>
    </row>
    <row r="1612" spans="1:4" x14ac:dyDescent="0.2">
      <c r="A1612" s="17"/>
      <c r="C1612" s="32"/>
      <c r="D1612" s="32"/>
    </row>
    <row r="1613" spans="1:4" x14ac:dyDescent="0.2">
      <c r="A1613" s="17"/>
      <c r="C1613" s="32"/>
      <c r="D1613" s="32"/>
    </row>
    <row r="1614" spans="1:4" x14ac:dyDescent="0.2">
      <c r="A1614" s="17"/>
      <c r="C1614" s="32"/>
      <c r="D1614" s="32"/>
    </row>
    <row r="1615" spans="1:4" x14ac:dyDescent="0.2">
      <c r="A1615" s="17"/>
      <c r="C1615" s="32"/>
      <c r="D1615" s="32"/>
    </row>
    <row r="1616" spans="1:4" x14ac:dyDescent="0.2">
      <c r="A1616" s="17"/>
      <c r="C1616" s="32"/>
      <c r="D1616" s="32"/>
    </row>
    <row r="1617" spans="1:4" x14ac:dyDescent="0.2">
      <c r="A1617" s="17"/>
      <c r="C1617" s="32"/>
      <c r="D1617" s="32"/>
    </row>
    <row r="1618" spans="1:4" x14ac:dyDescent="0.2">
      <c r="A1618" s="17"/>
      <c r="C1618" s="32"/>
      <c r="D1618" s="32"/>
    </row>
    <row r="1619" spans="1:4" x14ac:dyDescent="0.2">
      <c r="A1619" s="17"/>
      <c r="C1619" s="32"/>
      <c r="D1619" s="32"/>
    </row>
    <row r="1620" spans="1:4" x14ac:dyDescent="0.2">
      <c r="A1620" s="17"/>
      <c r="C1620" s="32"/>
      <c r="D1620" s="32"/>
    </row>
    <row r="1621" spans="1:4" x14ac:dyDescent="0.2">
      <c r="A1621" s="17"/>
      <c r="C1621" s="32"/>
      <c r="D1621" s="32"/>
    </row>
    <row r="1622" spans="1:4" x14ac:dyDescent="0.2">
      <c r="A1622" s="17"/>
      <c r="C1622" s="32"/>
      <c r="D1622" s="32"/>
    </row>
    <row r="1623" spans="1:4" x14ac:dyDescent="0.2">
      <c r="A1623" s="17"/>
      <c r="C1623" s="32"/>
      <c r="D1623" s="32"/>
    </row>
    <row r="1624" spans="1:4" x14ac:dyDescent="0.2">
      <c r="A1624" s="17"/>
      <c r="C1624" s="32"/>
      <c r="D1624" s="32"/>
    </row>
    <row r="1625" spans="1:4" x14ac:dyDescent="0.2">
      <c r="A1625" s="17"/>
      <c r="C1625" s="32"/>
      <c r="D1625" s="32"/>
    </row>
    <row r="1626" spans="1:4" x14ac:dyDescent="0.2">
      <c r="A1626" s="17"/>
      <c r="C1626" s="32"/>
      <c r="D1626" s="32"/>
    </row>
    <row r="1627" spans="1:4" x14ac:dyDescent="0.2">
      <c r="A1627" s="17"/>
      <c r="C1627" s="32"/>
      <c r="D1627" s="32"/>
    </row>
    <row r="1628" spans="1:4" x14ac:dyDescent="0.2">
      <c r="A1628" s="17"/>
      <c r="C1628" s="32"/>
      <c r="D1628" s="32"/>
    </row>
    <row r="1629" spans="1:4" x14ac:dyDescent="0.2">
      <c r="A1629" s="17"/>
      <c r="C1629" s="32"/>
      <c r="D1629" s="32"/>
    </row>
    <row r="1630" spans="1:4" x14ac:dyDescent="0.2">
      <c r="A1630" s="17"/>
      <c r="C1630" s="32"/>
      <c r="D1630" s="32"/>
    </row>
    <row r="1631" spans="1:4" x14ac:dyDescent="0.2">
      <c r="A1631" s="17"/>
      <c r="C1631" s="32"/>
      <c r="D1631" s="32"/>
    </row>
    <row r="1632" spans="1:4" x14ac:dyDescent="0.2">
      <c r="A1632" s="17"/>
      <c r="C1632" s="32"/>
      <c r="D1632" s="32"/>
    </row>
    <row r="1633" spans="1:4" x14ac:dyDescent="0.2">
      <c r="A1633" s="17"/>
      <c r="C1633" s="32"/>
      <c r="D1633" s="32"/>
    </row>
    <row r="1634" spans="1:4" x14ac:dyDescent="0.2">
      <c r="A1634" s="17"/>
      <c r="C1634" s="32"/>
      <c r="D1634" s="32"/>
    </row>
    <row r="1635" spans="1:4" x14ac:dyDescent="0.2">
      <c r="A1635" s="17"/>
      <c r="C1635" s="32"/>
      <c r="D1635" s="32"/>
    </row>
    <row r="1636" spans="1:4" x14ac:dyDescent="0.2">
      <c r="A1636" s="17"/>
      <c r="C1636" s="32"/>
      <c r="D1636" s="32"/>
    </row>
    <row r="1637" spans="1:4" x14ac:dyDescent="0.2">
      <c r="A1637" s="17"/>
      <c r="C1637" s="32"/>
      <c r="D1637" s="32"/>
    </row>
    <row r="1638" spans="1:4" x14ac:dyDescent="0.2">
      <c r="A1638" s="17"/>
      <c r="C1638" s="32"/>
      <c r="D1638" s="32"/>
    </row>
    <row r="1639" spans="1:4" x14ac:dyDescent="0.2">
      <c r="A1639" s="17"/>
      <c r="C1639" s="32"/>
      <c r="D1639" s="32"/>
    </row>
    <row r="1640" spans="1:4" x14ac:dyDescent="0.2">
      <c r="A1640" s="17"/>
      <c r="C1640" s="32"/>
      <c r="D1640" s="32"/>
    </row>
    <row r="1641" spans="1:4" x14ac:dyDescent="0.2">
      <c r="A1641" s="17"/>
      <c r="C1641" s="32"/>
      <c r="D1641" s="32"/>
    </row>
    <row r="1642" spans="1:4" x14ac:dyDescent="0.2">
      <c r="A1642" s="17"/>
      <c r="C1642" s="32"/>
      <c r="D1642" s="32"/>
    </row>
    <row r="1643" spans="1:4" x14ac:dyDescent="0.2">
      <c r="A1643" s="17"/>
      <c r="C1643" s="32"/>
      <c r="D1643" s="32"/>
    </row>
    <row r="1644" spans="1:4" x14ac:dyDescent="0.2">
      <c r="A1644" s="17"/>
      <c r="C1644" s="32"/>
      <c r="D1644" s="32"/>
    </row>
    <row r="1645" spans="1:4" x14ac:dyDescent="0.2">
      <c r="A1645" s="17"/>
      <c r="C1645" s="32"/>
      <c r="D1645" s="32"/>
    </row>
    <row r="1646" spans="1:4" x14ac:dyDescent="0.2">
      <c r="A1646" s="17"/>
      <c r="C1646" s="32"/>
      <c r="D1646" s="32"/>
    </row>
    <row r="1647" spans="1:4" x14ac:dyDescent="0.2">
      <c r="A1647" s="17"/>
      <c r="C1647" s="32"/>
      <c r="D1647" s="32"/>
    </row>
    <row r="1648" spans="1:4" x14ac:dyDescent="0.2">
      <c r="A1648" s="17"/>
      <c r="C1648" s="32"/>
      <c r="D1648" s="32"/>
    </row>
    <row r="1649" spans="1:4" x14ac:dyDescent="0.2">
      <c r="A1649" s="17"/>
      <c r="C1649" s="32"/>
      <c r="D1649" s="32"/>
    </row>
    <row r="1650" spans="1:4" x14ac:dyDescent="0.2">
      <c r="A1650" s="17"/>
      <c r="C1650" s="32"/>
      <c r="D1650" s="32"/>
    </row>
    <row r="1651" spans="1:4" x14ac:dyDescent="0.2">
      <c r="A1651" s="17"/>
      <c r="C1651" s="32"/>
      <c r="D1651" s="32"/>
    </row>
    <row r="1652" spans="1:4" x14ac:dyDescent="0.2">
      <c r="A1652" s="17"/>
      <c r="C1652" s="32"/>
      <c r="D1652" s="32"/>
    </row>
    <row r="1653" spans="1:4" x14ac:dyDescent="0.2">
      <c r="A1653" s="17"/>
      <c r="C1653" s="32"/>
      <c r="D1653" s="32"/>
    </row>
    <row r="1654" spans="1:4" x14ac:dyDescent="0.2">
      <c r="A1654" s="17"/>
      <c r="C1654" s="32"/>
      <c r="D1654" s="32"/>
    </row>
    <row r="1655" spans="1:4" x14ac:dyDescent="0.2">
      <c r="A1655" s="17"/>
      <c r="C1655" s="32"/>
      <c r="D1655" s="32"/>
    </row>
    <row r="1656" spans="1:4" x14ac:dyDescent="0.2">
      <c r="A1656" s="17"/>
      <c r="C1656" s="32"/>
      <c r="D1656" s="32"/>
    </row>
    <row r="1657" spans="1:4" x14ac:dyDescent="0.2">
      <c r="A1657" s="17"/>
      <c r="C1657" s="32"/>
      <c r="D1657" s="32"/>
    </row>
    <row r="1658" spans="1:4" x14ac:dyDescent="0.2">
      <c r="A1658" s="17"/>
      <c r="C1658" s="32"/>
      <c r="D1658" s="32"/>
    </row>
    <row r="1659" spans="1:4" x14ac:dyDescent="0.2">
      <c r="A1659" s="17"/>
      <c r="C1659" s="32"/>
      <c r="D1659" s="32"/>
    </row>
    <row r="1660" spans="1:4" x14ac:dyDescent="0.2">
      <c r="A1660" s="17"/>
      <c r="C1660" s="32"/>
      <c r="D1660" s="32"/>
    </row>
    <row r="1661" spans="1:4" x14ac:dyDescent="0.2">
      <c r="A1661" s="17"/>
      <c r="C1661" s="32"/>
      <c r="D1661" s="32"/>
    </row>
    <row r="1662" spans="1:4" x14ac:dyDescent="0.2">
      <c r="A1662" s="17"/>
      <c r="C1662" s="32"/>
      <c r="D1662" s="32"/>
    </row>
    <row r="1663" spans="1:4" x14ac:dyDescent="0.2">
      <c r="A1663" s="17"/>
      <c r="C1663" s="32"/>
      <c r="D1663" s="32"/>
    </row>
    <row r="1664" spans="1:4" x14ac:dyDescent="0.2">
      <c r="A1664" s="17"/>
      <c r="C1664" s="32"/>
      <c r="D1664" s="32"/>
    </row>
    <row r="1665" spans="1:4" x14ac:dyDescent="0.2">
      <c r="A1665" s="17"/>
      <c r="C1665" s="32"/>
      <c r="D1665" s="32"/>
    </row>
    <row r="1666" spans="1:4" x14ac:dyDescent="0.2">
      <c r="A1666" s="17"/>
      <c r="C1666" s="32"/>
      <c r="D1666" s="32"/>
    </row>
    <row r="1667" spans="1:4" x14ac:dyDescent="0.2">
      <c r="A1667" s="17"/>
      <c r="C1667" s="32"/>
      <c r="D1667" s="32"/>
    </row>
    <row r="1668" spans="1:4" x14ac:dyDescent="0.2">
      <c r="A1668" s="17"/>
      <c r="C1668" s="32"/>
      <c r="D1668" s="32"/>
    </row>
    <row r="1669" spans="1:4" x14ac:dyDescent="0.2">
      <c r="A1669" s="17"/>
      <c r="C1669" s="32"/>
      <c r="D1669" s="32"/>
    </row>
    <row r="1670" spans="1:4" x14ac:dyDescent="0.2">
      <c r="A1670" s="17"/>
      <c r="C1670" s="32"/>
      <c r="D1670" s="32"/>
    </row>
    <row r="1671" spans="1:4" x14ac:dyDescent="0.2">
      <c r="A1671" s="17"/>
      <c r="C1671" s="32"/>
      <c r="D1671" s="32"/>
    </row>
    <row r="1672" spans="1:4" x14ac:dyDescent="0.2">
      <c r="A1672" s="17"/>
      <c r="C1672" s="32"/>
      <c r="D1672" s="32"/>
    </row>
    <row r="1673" spans="1:4" x14ac:dyDescent="0.2">
      <c r="A1673" s="17"/>
      <c r="C1673" s="32"/>
      <c r="D1673" s="32"/>
    </row>
    <row r="1674" spans="1:4" x14ac:dyDescent="0.2">
      <c r="A1674" s="17"/>
      <c r="C1674" s="32"/>
      <c r="D1674" s="32"/>
    </row>
    <row r="1675" spans="1:4" x14ac:dyDescent="0.2">
      <c r="A1675" s="17"/>
      <c r="C1675" s="32"/>
      <c r="D1675" s="32"/>
    </row>
    <row r="1676" spans="1:4" x14ac:dyDescent="0.2">
      <c r="A1676" s="17"/>
      <c r="C1676" s="32"/>
      <c r="D1676" s="32"/>
    </row>
    <row r="1677" spans="1:4" x14ac:dyDescent="0.2">
      <c r="A1677" s="17"/>
      <c r="C1677" s="32"/>
      <c r="D1677" s="32"/>
    </row>
    <row r="1678" spans="1:4" x14ac:dyDescent="0.2">
      <c r="A1678" s="17"/>
      <c r="C1678" s="32"/>
      <c r="D1678" s="32"/>
    </row>
    <row r="1679" spans="1:4" x14ac:dyDescent="0.2">
      <c r="A1679" s="17"/>
      <c r="C1679" s="32"/>
      <c r="D1679" s="32"/>
    </row>
    <row r="1680" spans="1:4" x14ac:dyDescent="0.2">
      <c r="A1680" s="17"/>
      <c r="C1680" s="32"/>
      <c r="D1680" s="32"/>
    </row>
    <row r="1681" spans="1:4" x14ac:dyDescent="0.2">
      <c r="A1681" s="17"/>
      <c r="C1681" s="32"/>
      <c r="D1681" s="32"/>
    </row>
    <row r="1682" spans="1:4" x14ac:dyDescent="0.2">
      <c r="A1682" s="17"/>
      <c r="C1682" s="32"/>
      <c r="D1682" s="32"/>
    </row>
    <row r="1683" spans="1:4" x14ac:dyDescent="0.2">
      <c r="A1683" s="17"/>
      <c r="C1683" s="32"/>
      <c r="D1683" s="32"/>
    </row>
    <row r="1684" spans="1:4" x14ac:dyDescent="0.2">
      <c r="A1684" s="17"/>
      <c r="C1684" s="32"/>
      <c r="D1684" s="32"/>
    </row>
    <row r="1685" spans="1:4" x14ac:dyDescent="0.2">
      <c r="A1685" s="17"/>
      <c r="C1685" s="32"/>
      <c r="D1685" s="32"/>
    </row>
    <row r="1686" spans="1:4" x14ac:dyDescent="0.2">
      <c r="A1686" s="17"/>
      <c r="C1686" s="32"/>
      <c r="D1686" s="32"/>
    </row>
    <row r="1687" spans="1:4" x14ac:dyDescent="0.2">
      <c r="A1687" s="17"/>
      <c r="C1687" s="32"/>
      <c r="D1687" s="32"/>
    </row>
    <row r="1688" spans="1:4" x14ac:dyDescent="0.2">
      <c r="A1688" s="17"/>
      <c r="C1688" s="32"/>
      <c r="D1688" s="32"/>
    </row>
    <row r="1689" spans="1:4" x14ac:dyDescent="0.2">
      <c r="A1689" s="17"/>
      <c r="C1689" s="32"/>
      <c r="D1689" s="32"/>
    </row>
    <row r="1690" spans="1:4" x14ac:dyDescent="0.2">
      <c r="A1690" s="17"/>
      <c r="C1690" s="32"/>
      <c r="D1690" s="32"/>
    </row>
    <row r="1691" spans="1:4" x14ac:dyDescent="0.2">
      <c r="A1691" s="17"/>
      <c r="C1691" s="32"/>
      <c r="D1691" s="32"/>
    </row>
    <row r="1692" spans="1:4" x14ac:dyDescent="0.2">
      <c r="A1692" s="17"/>
      <c r="C1692" s="32"/>
      <c r="D1692" s="32"/>
    </row>
    <row r="1693" spans="1:4" x14ac:dyDescent="0.2">
      <c r="A1693" s="17"/>
      <c r="C1693" s="32"/>
      <c r="D1693" s="32"/>
    </row>
    <row r="1694" spans="1:4" x14ac:dyDescent="0.2">
      <c r="A1694" s="17"/>
      <c r="C1694" s="32"/>
      <c r="D1694" s="32"/>
    </row>
    <row r="1695" spans="1:4" x14ac:dyDescent="0.2">
      <c r="A1695" s="17"/>
      <c r="C1695" s="32"/>
      <c r="D1695" s="32"/>
    </row>
    <row r="1696" spans="1:4" x14ac:dyDescent="0.2">
      <c r="A1696" s="17"/>
      <c r="C1696" s="32"/>
      <c r="D1696" s="32"/>
    </row>
    <row r="1697" spans="1:4" x14ac:dyDescent="0.2">
      <c r="A1697" s="17"/>
      <c r="C1697" s="32"/>
      <c r="D1697" s="32"/>
    </row>
    <row r="1698" spans="1:4" x14ac:dyDescent="0.2">
      <c r="A1698" s="17"/>
      <c r="C1698" s="32"/>
      <c r="D1698" s="32"/>
    </row>
    <row r="1699" spans="1:4" x14ac:dyDescent="0.2">
      <c r="A1699" s="17"/>
      <c r="C1699" s="32"/>
      <c r="D1699" s="32"/>
    </row>
    <row r="1700" spans="1:4" x14ac:dyDescent="0.2">
      <c r="A1700" s="17"/>
      <c r="C1700" s="32"/>
      <c r="D1700" s="32"/>
    </row>
    <row r="1701" spans="1:4" x14ac:dyDescent="0.2">
      <c r="A1701" s="17"/>
      <c r="C1701" s="32"/>
      <c r="D1701" s="32"/>
    </row>
    <row r="1702" spans="1:4" x14ac:dyDescent="0.2">
      <c r="A1702" s="17"/>
      <c r="C1702" s="32"/>
      <c r="D1702" s="32"/>
    </row>
    <row r="1703" spans="1:4" x14ac:dyDescent="0.2">
      <c r="A1703" s="17"/>
      <c r="C1703" s="32"/>
      <c r="D1703" s="32"/>
    </row>
    <row r="1704" spans="1:4" x14ac:dyDescent="0.2">
      <c r="A1704" s="17"/>
      <c r="C1704" s="32"/>
      <c r="D1704" s="32"/>
    </row>
    <row r="1705" spans="1:4" x14ac:dyDescent="0.2">
      <c r="A1705" s="17"/>
      <c r="C1705" s="32"/>
      <c r="D1705" s="32"/>
    </row>
    <row r="1706" spans="1:4" x14ac:dyDescent="0.2">
      <c r="A1706" s="17"/>
      <c r="C1706" s="32"/>
      <c r="D1706" s="32"/>
    </row>
    <row r="1707" spans="1:4" x14ac:dyDescent="0.2">
      <c r="A1707" s="17"/>
      <c r="C1707" s="32"/>
      <c r="D1707" s="32"/>
    </row>
    <row r="1708" spans="1:4" x14ac:dyDescent="0.2">
      <c r="A1708" s="17"/>
      <c r="C1708" s="32"/>
      <c r="D1708" s="32"/>
    </row>
    <row r="1709" spans="1:4" x14ac:dyDescent="0.2">
      <c r="A1709" s="17"/>
      <c r="C1709" s="32"/>
      <c r="D1709" s="32"/>
    </row>
    <row r="1710" spans="1:4" x14ac:dyDescent="0.2">
      <c r="A1710" s="17"/>
      <c r="C1710" s="32"/>
      <c r="D1710" s="32"/>
    </row>
    <row r="1711" spans="1:4" x14ac:dyDescent="0.2">
      <c r="A1711" s="17"/>
      <c r="C1711" s="32"/>
      <c r="D1711" s="32"/>
    </row>
    <row r="1712" spans="1:4" x14ac:dyDescent="0.2">
      <c r="A1712" s="17"/>
      <c r="C1712" s="32"/>
      <c r="D1712" s="32"/>
    </row>
    <row r="1713" spans="1:4" x14ac:dyDescent="0.2">
      <c r="A1713" s="17"/>
      <c r="C1713" s="32"/>
      <c r="D1713" s="32"/>
    </row>
    <row r="1714" spans="1:4" x14ac:dyDescent="0.2">
      <c r="A1714" s="17"/>
      <c r="C1714" s="32"/>
      <c r="D1714" s="32"/>
    </row>
    <row r="1715" spans="1:4" x14ac:dyDescent="0.2">
      <c r="A1715" s="17"/>
      <c r="C1715" s="32"/>
      <c r="D1715" s="32"/>
    </row>
    <row r="1716" spans="1:4" x14ac:dyDescent="0.2">
      <c r="A1716" s="17"/>
      <c r="C1716" s="32"/>
      <c r="D1716" s="32"/>
    </row>
    <row r="1717" spans="1:4" x14ac:dyDescent="0.2">
      <c r="A1717" s="17"/>
      <c r="C1717" s="32"/>
      <c r="D1717" s="32"/>
    </row>
    <row r="1718" spans="1:4" x14ac:dyDescent="0.2">
      <c r="A1718" s="17"/>
      <c r="C1718" s="32"/>
      <c r="D1718" s="32"/>
    </row>
    <row r="1719" spans="1:4" x14ac:dyDescent="0.2">
      <c r="A1719" s="17"/>
      <c r="C1719" s="32"/>
      <c r="D1719" s="32"/>
    </row>
    <row r="1720" spans="1:4" x14ac:dyDescent="0.2">
      <c r="A1720" s="17"/>
      <c r="C1720" s="32"/>
      <c r="D1720" s="32"/>
    </row>
    <row r="1721" spans="1:4" x14ac:dyDescent="0.2">
      <c r="A1721" s="17"/>
      <c r="C1721" s="32"/>
      <c r="D1721" s="32"/>
    </row>
    <row r="1722" spans="1:4" x14ac:dyDescent="0.2">
      <c r="A1722" s="17"/>
      <c r="C1722" s="32"/>
      <c r="D1722" s="32"/>
    </row>
    <row r="1723" spans="1:4" x14ac:dyDescent="0.2">
      <c r="A1723" s="17"/>
      <c r="C1723" s="32"/>
      <c r="D1723" s="32"/>
    </row>
    <row r="1724" spans="1:4" x14ac:dyDescent="0.2">
      <c r="A1724" s="17"/>
      <c r="C1724" s="32"/>
      <c r="D1724" s="32"/>
    </row>
    <row r="1725" spans="1:4" x14ac:dyDescent="0.2">
      <c r="A1725" s="17"/>
      <c r="C1725" s="32"/>
      <c r="D1725" s="32"/>
    </row>
    <row r="1726" spans="1:4" x14ac:dyDescent="0.2">
      <c r="C1726" s="32"/>
      <c r="D1726" s="32"/>
    </row>
    <row r="1727" spans="1:4" x14ac:dyDescent="0.2">
      <c r="C1727" s="32"/>
      <c r="D1727" s="32"/>
    </row>
    <row r="1728" spans="1:4" x14ac:dyDescent="0.2">
      <c r="C1728" s="32"/>
      <c r="D1728" s="32"/>
    </row>
    <row r="1729" spans="3:4" x14ac:dyDescent="0.2">
      <c r="C1729" s="32"/>
      <c r="D1729" s="32"/>
    </row>
    <row r="1730" spans="3:4" x14ac:dyDescent="0.2">
      <c r="C1730" s="32"/>
      <c r="D1730" s="32"/>
    </row>
    <row r="1731" spans="3:4" x14ac:dyDescent="0.2">
      <c r="C1731" s="32"/>
      <c r="D1731" s="32"/>
    </row>
    <row r="1732" spans="3:4" x14ac:dyDescent="0.2">
      <c r="C1732" s="32"/>
      <c r="D1732" s="32"/>
    </row>
    <row r="1733" spans="3:4" x14ac:dyDescent="0.2">
      <c r="C1733" s="32"/>
      <c r="D1733" s="32"/>
    </row>
    <row r="1734" spans="3:4" x14ac:dyDescent="0.2">
      <c r="C1734" s="32"/>
      <c r="D1734" s="32"/>
    </row>
    <row r="1735" spans="3:4" x14ac:dyDescent="0.2">
      <c r="C1735" s="32"/>
      <c r="D1735" s="32"/>
    </row>
    <row r="1736" spans="3:4" x14ac:dyDescent="0.2">
      <c r="C1736" s="32"/>
      <c r="D1736" s="32"/>
    </row>
    <row r="1737" spans="3:4" x14ac:dyDescent="0.2">
      <c r="C1737" s="32"/>
      <c r="D1737" s="32"/>
    </row>
    <row r="1738" spans="3:4" x14ac:dyDescent="0.2">
      <c r="C1738" s="32"/>
      <c r="D1738" s="32"/>
    </row>
    <row r="1739" spans="3:4" x14ac:dyDescent="0.2">
      <c r="C1739" s="32"/>
      <c r="D1739" s="32"/>
    </row>
    <row r="1740" spans="3:4" x14ac:dyDescent="0.2">
      <c r="C1740" s="32"/>
      <c r="D1740" s="32"/>
    </row>
    <row r="1741" spans="3:4" x14ac:dyDescent="0.2">
      <c r="C1741" s="32"/>
      <c r="D1741" s="32"/>
    </row>
    <row r="1742" spans="3:4" x14ac:dyDescent="0.2">
      <c r="C1742" s="32"/>
      <c r="D1742" s="32"/>
    </row>
    <row r="1743" spans="3:4" x14ac:dyDescent="0.2">
      <c r="C1743" s="32"/>
      <c r="D1743" s="32"/>
    </row>
    <row r="1744" spans="3:4" x14ac:dyDescent="0.2">
      <c r="C1744" s="32"/>
      <c r="D1744" s="32"/>
    </row>
    <row r="1745" spans="3:4" x14ac:dyDescent="0.2">
      <c r="C1745" s="32"/>
      <c r="D1745" s="32"/>
    </row>
    <row r="1746" spans="3:4" x14ac:dyDescent="0.2">
      <c r="C1746" s="32"/>
      <c r="D1746" s="32"/>
    </row>
    <row r="1747" spans="3:4" x14ac:dyDescent="0.2">
      <c r="C1747" s="32"/>
      <c r="D1747" s="32"/>
    </row>
    <row r="1748" spans="3:4" x14ac:dyDescent="0.2">
      <c r="C1748" s="32"/>
      <c r="D1748" s="32"/>
    </row>
    <row r="1749" spans="3:4" x14ac:dyDescent="0.2">
      <c r="C1749" s="32"/>
      <c r="D1749" s="32"/>
    </row>
    <row r="1750" spans="3:4" x14ac:dyDescent="0.2">
      <c r="C1750" s="32"/>
      <c r="D1750" s="32"/>
    </row>
    <row r="1751" spans="3:4" x14ac:dyDescent="0.2">
      <c r="C1751" s="32"/>
      <c r="D1751" s="32"/>
    </row>
    <row r="1752" spans="3:4" x14ac:dyDescent="0.2">
      <c r="C1752" s="32"/>
      <c r="D1752" s="32"/>
    </row>
    <row r="1753" spans="3:4" x14ac:dyDescent="0.2">
      <c r="C1753" s="32"/>
      <c r="D1753" s="32"/>
    </row>
    <row r="1754" spans="3:4" x14ac:dyDescent="0.2">
      <c r="C1754" s="32"/>
      <c r="D1754" s="32"/>
    </row>
    <row r="1755" spans="3:4" x14ac:dyDescent="0.2">
      <c r="C1755" s="32"/>
      <c r="D1755" s="32"/>
    </row>
    <row r="1756" spans="3:4" x14ac:dyDescent="0.2">
      <c r="C1756" s="32"/>
      <c r="D1756" s="32"/>
    </row>
    <row r="1757" spans="3:4" x14ac:dyDescent="0.2">
      <c r="C1757" s="32"/>
      <c r="D1757" s="32"/>
    </row>
    <row r="1758" spans="3:4" x14ac:dyDescent="0.2">
      <c r="C1758" s="32"/>
      <c r="D1758" s="32"/>
    </row>
    <row r="1759" spans="3:4" x14ac:dyDescent="0.2">
      <c r="C1759" s="32"/>
      <c r="D1759" s="32"/>
    </row>
    <row r="1760" spans="3:4" x14ac:dyDescent="0.2">
      <c r="C1760" s="32"/>
      <c r="D1760" s="32"/>
    </row>
    <row r="1761" spans="3:4" x14ac:dyDescent="0.2">
      <c r="C1761" s="32"/>
      <c r="D1761" s="32"/>
    </row>
    <row r="1762" spans="3:4" x14ac:dyDescent="0.2">
      <c r="C1762" s="32"/>
      <c r="D1762" s="32"/>
    </row>
    <row r="1763" spans="3:4" x14ac:dyDescent="0.2">
      <c r="C1763" s="32"/>
      <c r="D1763" s="32"/>
    </row>
    <row r="1764" spans="3:4" x14ac:dyDescent="0.2">
      <c r="C1764" s="32"/>
      <c r="D1764" s="32"/>
    </row>
    <row r="1765" spans="3:4" x14ac:dyDescent="0.2">
      <c r="C1765" s="32"/>
      <c r="D1765" s="32"/>
    </row>
    <row r="1766" spans="3:4" x14ac:dyDescent="0.2">
      <c r="C1766" s="32"/>
      <c r="D1766" s="32"/>
    </row>
    <row r="1767" spans="3:4" x14ac:dyDescent="0.2">
      <c r="C1767" s="32"/>
      <c r="D1767" s="32"/>
    </row>
    <row r="1768" spans="3:4" x14ac:dyDescent="0.2">
      <c r="C1768" s="32"/>
      <c r="D1768" s="32"/>
    </row>
    <row r="1769" spans="3:4" x14ac:dyDescent="0.2">
      <c r="C1769" s="32"/>
      <c r="D1769" s="32"/>
    </row>
    <row r="1770" spans="3:4" x14ac:dyDescent="0.2">
      <c r="C1770" s="32"/>
      <c r="D1770" s="32"/>
    </row>
    <row r="1771" spans="3:4" x14ac:dyDescent="0.2">
      <c r="C1771" s="32"/>
      <c r="D1771" s="32"/>
    </row>
    <row r="1772" spans="3:4" x14ac:dyDescent="0.2">
      <c r="C1772" s="32"/>
      <c r="D1772" s="32"/>
    </row>
    <row r="1773" spans="3:4" x14ac:dyDescent="0.2">
      <c r="C1773" s="32"/>
      <c r="D1773" s="32"/>
    </row>
    <row r="1774" spans="3:4" x14ac:dyDescent="0.2">
      <c r="C1774" s="32"/>
      <c r="D1774" s="32"/>
    </row>
    <row r="1775" spans="3:4" x14ac:dyDescent="0.2">
      <c r="C1775" s="32"/>
      <c r="D1775" s="32"/>
    </row>
    <row r="1776" spans="3:4" x14ac:dyDescent="0.2">
      <c r="C1776" s="32"/>
      <c r="D1776" s="32"/>
    </row>
    <row r="1777" spans="3:4" x14ac:dyDescent="0.2">
      <c r="C1777" s="32"/>
      <c r="D1777" s="32"/>
    </row>
    <row r="1778" spans="3:4" x14ac:dyDescent="0.2">
      <c r="C1778" s="32"/>
      <c r="D1778" s="32"/>
    </row>
    <row r="1779" spans="3:4" x14ac:dyDescent="0.2">
      <c r="C1779" s="32"/>
      <c r="D1779" s="32"/>
    </row>
    <row r="1780" spans="3:4" x14ac:dyDescent="0.2">
      <c r="C1780" s="32"/>
      <c r="D1780" s="32"/>
    </row>
    <row r="1781" spans="3:4" x14ac:dyDescent="0.2">
      <c r="C1781" s="32"/>
      <c r="D1781" s="32"/>
    </row>
    <row r="1782" spans="3:4" x14ac:dyDescent="0.2">
      <c r="C1782" s="32"/>
      <c r="D1782" s="32"/>
    </row>
    <row r="1783" spans="3:4" x14ac:dyDescent="0.2">
      <c r="C1783" s="32"/>
      <c r="D1783" s="32"/>
    </row>
    <row r="1784" spans="3:4" x14ac:dyDescent="0.2">
      <c r="C1784" s="32"/>
      <c r="D1784" s="32"/>
    </row>
    <row r="1785" spans="3:4" x14ac:dyDescent="0.2">
      <c r="C1785" s="32"/>
      <c r="D1785" s="32"/>
    </row>
    <row r="1786" spans="3:4" x14ac:dyDescent="0.2">
      <c r="C1786" s="32"/>
      <c r="D1786" s="32"/>
    </row>
    <row r="1787" spans="3:4" x14ac:dyDescent="0.2">
      <c r="C1787" s="32"/>
      <c r="D1787" s="32"/>
    </row>
    <row r="1788" spans="3:4" x14ac:dyDescent="0.2">
      <c r="C1788" s="32"/>
      <c r="D1788" s="32"/>
    </row>
    <row r="1789" spans="3:4" x14ac:dyDescent="0.2">
      <c r="C1789" s="32"/>
      <c r="D1789" s="32"/>
    </row>
    <row r="1790" spans="3:4" x14ac:dyDescent="0.2">
      <c r="C1790" s="32"/>
      <c r="D1790" s="32"/>
    </row>
    <row r="1791" spans="3:4" x14ac:dyDescent="0.2">
      <c r="C1791" s="32"/>
      <c r="D1791" s="32"/>
    </row>
    <row r="1792" spans="3:4" x14ac:dyDescent="0.2">
      <c r="C1792" s="32"/>
      <c r="D1792" s="32"/>
    </row>
    <row r="1793" spans="3:4" x14ac:dyDescent="0.2">
      <c r="C1793" s="32"/>
      <c r="D1793" s="32"/>
    </row>
    <row r="1794" spans="3:4" x14ac:dyDescent="0.2">
      <c r="C1794" s="32"/>
      <c r="D1794" s="32"/>
    </row>
    <row r="1795" spans="3:4" x14ac:dyDescent="0.2">
      <c r="C1795" s="32"/>
      <c r="D1795" s="32"/>
    </row>
    <row r="1796" spans="3:4" x14ac:dyDescent="0.2">
      <c r="C1796" s="32"/>
      <c r="D1796" s="32"/>
    </row>
    <row r="1797" spans="3:4" x14ac:dyDescent="0.2">
      <c r="C1797" s="32"/>
      <c r="D1797" s="32"/>
    </row>
    <row r="1798" spans="3:4" x14ac:dyDescent="0.2">
      <c r="C1798" s="32"/>
      <c r="D1798" s="32"/>
    </row>
    <row r="1799" spans="3:4" x14ac:dyDescent="0.2">
      <c r="C1799" s="32"/>
      <c r="D1799" s="32"/>
    </row>
    <row r="1800" spans="3:4" x14ac:dyDescent="0.2">
      <c r="C1800" s="32"/>
      <c r="D1800" s="32"/>
    </row>
    <row r="1801" spans="3:4" x14ac:dyDescent="0.2">
      <c r="C1801" s="32"/>
      <c r="D1801" s="32"/>
    </row>
    <row r="1802" spans="3:4" x14ac:dyDescent="0.2">
      <c r="C1802" s="32"/>
      <c r="D1802" s="32"/>
    </row>
    <row r="1803" spans="3:4" x14ac:dyDescent="0.2">
      <c r="C1803" s="32"/>
      <c r="D1803" s="32"/>
    </row>
    <row r="1804" spans="3:4" x14ac:dyDescent="0.2">
      <c r="C1804" s="32"/>
      <c r="D1804" s="32"/>
    </row>
    <row r="1805" spans="3:4" x14ac:dyDescent="0.2">
      <c r="C1805" s="32"/>
      <c r="D1805" s="32"/>
    </row>
    <row r="1806" spans="3:4" x14ac:dyDescent="0.2">
      <c r="C1806" s="32"/>
      <c r="D1806" s="32"/>
    </row>
    <row r="1807" spans="3:4" x14ac:dyDescent="0.2">
      <c r="C1807" s="32"/>
      <c r="D1807" s="32"/>
    </row>
    <row r="1808" spans="3:4" x14ac:dyDescent="0.2">
      <c r="C1808" s="32"/>
      <c r="D1808" s="32"/>
    </row>
    <row r="1809" spans="3:4" x14ac:dyDescent="0.2">
      <c r="C1809" s="32"/>
      <c r="D1809" s="32"/>
    </row>
    <row r="1810" spans="3:4" x14ac:dyDescent="0.2">
      <c r="C1810" s="32"/>
      <c r="D1810" s="32"/>
    </row>
    <row r="1811" spans="3:4" x14ac:dyDescent="0.2">
      <c r="C1811" s="32"/>
      <c r="D1811" s="32"/>
    </row>
    <row r="1812" spans="3:4" x14ac:dyDescent="0.2">
      <c r="C1812" s="32"/>
      <c r="D1812" s="32"/>
    </row>
    <row r="1813" spans="3:4" x14ac:dyDescent="0.2">
      <c r="C1813" s="32"/>
      <c r="D1813" s="32"/>
    </row>
    <row r="1814" spans="3:4" x14ac:dyDescent="0.2">
      <c r="C1814" s="32"/>
      <c r="D1814" s="32"/>
    </row>
    <row r="1815" spans="3:4" x14ac:dyDescent="0.2">
      <c r="C1815" s="32"/>
      <c r="D1815" s="32"/>
    </row>
    <row r="1816" spans="3:4" x14ac:dyDescent="0.2">
      <c r="C1816" s="32"/>
      <c r="D1816" s="32"/>
    </row>
    <row r="1817" spans="3:4" x14ac:dyDescent="0.2">
      <c r="C1817" s="32"/>
      <c r="D1817" s="32"/>
    </row>
    <row r="1818" spans="3:4" x14ac:dyDescent="0.2">
      <c r="C1818" s="32"/>
      <c r="D1818" s="32"/>
    </row>
    <row r="1819" spans="3:4" x14ac:dyDescent="0.2">
      <c r="C1819" s="32"/>
      <c r="D1819" s="32"/>
    </row>
    <row r="1820" spans="3:4" x14ac:dyDescent="0.2">
      <c r="C1820" s="32"/>
      <c r="D1820" s="32"/>
    </row>
    <row r="1821" spans="3:4" x14ac:dyDescent="0.2">
      <c r="C1821" s="32"/>
      <c r="D1821" s="32"/>
    </row>
    <row r="1822" spans="3:4" x14ac:dyDescent="0.2">
      <c r="C1822" s="32"/>
      <c r="D1822" s="32"/>
    </row>
    <row r="1823" spans="3:4" x14ac:dyDescent="0.2">
      <c r="C1823" s="32"/>
      <c r="D1823" s="32"/>
    </row>
    <row r="1824" spans="3:4" x14ac:dyDescent="0.2">
      <c r="C1824" s="32"/>
      <c r="D1824" s="32"/>
    </row>
    <row r="1825" spans="3:4" x14ac:dyDescent="0.2">
      <c r="C1825" s="32"/>
      <c r="D1825" s="32"/>
    </row>
    <row r="1826" spans="3:4" x14ac:dyDescent="0.2">
      <c r="C1826" s="32"/>
      <c r="D1826" s="32"/>
    </row>
    <row r="1827" spans="3:4" x14ac:dyDescent="0.2">
      <c r="C1827" s="32"/>
      <c r="D1827" s="32"/>
    </row>
    <row r="1828" spans="3:4" x14ac:dyDescent="0.2">
      <c r="C1828" s="32"/>
      <c r="D1828" s="32"/>
    </row>
    <row r="1829" spans="3:4" x14ac:dyDescent="0.2">
      <c r="C1829" s="32"/>
      <c r="D1829" s="32"/>
    </row>
    <row r="1830" spans="3:4" x14ac:dyDescent="0.2">
      <c r="C1830" s="32"/>
      <c r="D1830" s="32"/>
    </row>
    <row r="1831" spans="3:4" x14ac:dyDescent="0.2">
      <c r="C1831" s="32"/>
      <c r="D1831" s="32"/>
    </row>
    <row r="1832" spans="3:4" x14ac:dyDescent="0.2">
      <c r="C1832" s="32"/>
      <c r="D1832" s="32"/>
    </row>
    <row r="1833" spans="3:4" x14ac:dyDescent="0.2">
      <c r="C1833" s="32"/>
      <c r="D1833" s="32"/>
    </row>
    <row r="1834" spans="3:4" x14ac:dyDescent="0.2">
      <c r="C1834" s="32"/>
      <c r="D1834" s="32"/>
    </row>
    <row r="1835" spans="3:4" x14ac:dyDescent="0.2">
      <c r="C1835" s="32"/>
      <c r="D1835" s="32"/>
    </row>
    <row r="1836" spans="3:4" x14ac:dyDescent="0.2">
      <c r="C1836" s="32"/>
      <c r="D1836" s="32"/>
    </row>
    <row r="1837" spans="3:4" x14ac:dyDescent="0.2">
      <c r="C1837" s="32"/>
      <c r="D1837" s="32"/>
    </row>
    <row r="1838" spans="3:4" x14ac:dyDescent="0.2">
      <c r="C1838" s="32"/>
      <c r="D1838" s="32"/>
    </row>
    <row r="1839" spans="3:4" x14ac:dyDescent="0.2">
      <c r="C1839" s="32"/>
      <c r="D1839" s="32"/>
    </row>
    <row r="1840" spans="3:4" x14ac:dyDescent="0.2">
      <c r="C1840" s="32"/>
      <c r="D1840" s="32"/>
    </row>
    <row r="1841" spans="3:4" x14ac:dyDescent="0.2">
      <c r="C1841" s="32"/>
      <c r="D1841" s="32"/>
    </row>
    <row r="1842" spans="3:4" x14ac:dyDescent="0.2">
      <c r="C1842" s="32"/>
      <c r="D1842" s="32"/>
    </row>
    <row r="1843" spans="3:4" x14ac:dyDescent="0.2">
      <c r="C1843" s="32"/>
      <c r="D1843" s="32"/>
    </row>
    <row r="1844" spans="3:4" x14ac:dyDescent="0.2">
      <c r="C1844" s="32"/>
      <c r="D1844" s="32"/>
    </row>
    <row r="1845" spans="3:4" x14ac:dyDescent="0.2">
      <c r="C1845" s="32"/>
      <c r="D1845" s="32"/>
    </row>
    <row r="1846" spans="3:4" x14ac:dyDescent="0.2">
      <c r="C1846" s="32"/>
      <c r="D1846" s="32"/>
    </row>
    <row r="1847" spans="3:4" x14ac:dyDescent="0.2">
      <c r="C1847" s="32"/>
      <c r="D1847" s="32"/>
    </row>
    <row r="1848" spans="3:4" x14ac:dyDescent="0.2">
      <c r="C1848" s="32"/>
      <c r="D1848" s="32"/>
    </row>
    <row r="1849" spans="3:4" x14ac:dyDescent="0.2">
      <c r="C1849" s="32"/>
      <c r="D1849" s="32"/>
    </row>
    <row r="1850" spans="3:4" x14ac:dyDescent="0.2">
      <c r="C1850" s="32"/>
      <c r="D1850" s="32"/>
    </row>
    <row r="1851" spans="3:4" x14ac:dyDescent="0.2">
      <c r="C1851" s="32"/>
      <c r="D1851" s="32"/>
    </row>
    <row r="1852" spans="3:4" x14ac:dyDescent="0.2">
      <c r="C1852" s="32"/>
      <c r="D1852" s="32"/>
    </row>
    <row r="1853" spans="3:4" x14ac:dyDescent="0.2">
      <c r="C1853" s="32"/>
      <c r="D1853" s="32"/>
    </row>
    <row r="1854" spans="3:4" x14ac:dyDescent="0.2">
      <c r="C1854" s="32"/>
      <c r="D1854" s="32"/>
    </row>
    <row r="1855" spans="3:4" x14ac:dyDescent="0.2">
      <c r="C1855" s="32"/>
      <c r="D1855" s="32"/>
    </row>
    <row r="1856" spans="3:4" x14ac:dyDescent="0.2">
      <c r="C1856" s="32"/>
      <c r="D1856" s="32"/>
    </row>
    <row r="1857" spans="3:4" x14ac:dyDescent="0.2">
      <c r="C1857" s="32"/>
      <c r="D1857" s="32"/>
    </row>
    <row r="1858" spans="3:4" x14ac:dyDescent="0.2">
      <c r="C1858" s="32"/>
      <c r="D1858" s="32"/>
    </row>
    <row r="1859" spans="3:4" x14ac:dyDescent="0.2">
      <c r="C1859" s="32"/>
      <c r="D1859" s="32"/>
    </row>
    <row r="1860" spans="3:4" x14ac:dyDescent="0.2">
      <c r="C1860" s="32"/>
      <c r="D1860" s="32"/>
    </row>
    <row r="1861" spans="3:4" x14ac:dyDescent="0.2">
      <c r="C1861" s="32"/>
      <c r="D1861" s="32"/>
    </row>
    <row r="1862" spans="3:4" x14ac:dyDescent="0.2">
      <c r="C1862" s="32"/>
      <c r="D1862" s="32"/>
    </row>
    <row r="1863" spans="3:4" x14ac:dyDescent="0.2">
      <c r="C1863" s="32"/>
      <c r="D1863" s="32"/>
    </row>
    <row r="1864" spans="3:4" x14ac:dyDescent="0.2">
      <c r="C1864" s="32"/>
      <c r="D1864" s="32"/>
    </row>
    <row r="1865" spans="3:4" x14ac:dyDescent="0.2">
      <c r="C1865" s="32"/>
      <c r="D1865" s="32"/>
    </row>
    <row r="1866" spans="3:4" x14ac:dyDescent="0.2">
      <c r="C1866" s="32"/>
      <c r="D1866" s="32"/>
    </row>
    <row r="1867" spans="3:4" x14ac:dyDescent="0.2">
      <c r="C1867" s="32"/>
      <c r="D1867" s="32"/>
    </row>
    <row r="1868" spans="3:4" x14ac:dyDescent="0.2">
      <c r="C1868" s="32"/>
      <c r="D1868" s="32"/>
    </row>
    <row r="1869" spans="3:4" x14ac:dyDescent="0.2">
      <c r="C1869" s="32"/>
      <c r="D1869" s="32"/>
    </row>
    <row r="1870" spans="3:4" x14ac:dyDescent="0.2">
      <c r="C1870" s="32"/>
      <c r="D1870" s="32"/>
    </row>
    <row r="1871" spans="3:4" x14ac:dyDescent="0.2">
      <c r="C1871" s="32"/>
      <c r="D1871" s="32"/>
    </row>
    <row r="1872" spans="3:4" x14ac:dyDescent="0.2">
      <c r="C1872" s="32"/>
      <c r="D1872" s="32"/>
    </row>
    <row r="1873" spans="3:4" x14ac:dyDescent="0.2">
      <c r="C1873" s="32"/>
      <c r="D1873" s="32"/>
    </row>
    <row r="1874" spans="3:4" x14ac:dyDescent="0.2">
      <c r="C1874" s="32"/>
      <c r="D1874" s="32"/>
    </row>
    <row r="1875" spans="3:4" x14ac:dyDescent="0.2">
      <c r="C1875" s="32"/>
      <c r="D1875" s="32"/>
    </row>
    <row r="1876" spans="3:4" x14ac:dyDescent="0.2">
      <c r="C1876" s="32"/>
      <c r="D1876" s="32"/>
    </row>
    <row r="1877" spans="3:4" x14ac:dyDescent="0.2">
      <c r="C1877" s="32"/>
      <c r="D1877" s="32"/>
    </row>
    <row r="1878" spans="3:4" x14ac:dyDescent="0.2">
      <c r="C1878" s="32"/>
      <c r="D1878" s="32"/>
    </row>
    <row r="1879" spans="3:4" x14ac:dyDescent="0.2">
      <c r="C1879" s="32"/>
      <c r="D1879" s="32"/>
    </row>
    <row r="1880" spans="3:4" x14ac:dyDescent="0.2">
      <c r="C1880" s="32"/>
      <c r="D1880" s="32"/>
    </row>
    <row r="1881" spans="3:4" x14ac:dyDescent="0.2">
      <c r="C1881" s="32"/>
      <c r="D1881" s="32"/>
    </row>
    <row r="1882" spans="3:4" x14ac:dyDescent="0.2">
      <c r="C1882" s="32"/>
      <c r="D1882" s="32"/>
    </row>
    <row r="1883" spans="3:4" x14ac:dyDescent="0.2">
      <c r="C1883" s="32"/>
      <c r="D1883" s="32"/>
    </row>
    <row r="1884" spans="3:4" x14ac:dyDescent="0.2">
      <c r="C1884" s="32"/>
      <c r="D1884" s="32"/>
    </row>
    <row r="1885" spans="3:4" x14ac:dyDescent="0.2">
      <c r="C1885" s="32"/>
      <c r="D1885" s="32"/>
    </row>
    <row r="1886" spans="3:4" x14ac:dyDescent="0.2">
      <c r="C1886" s="32"/>
      <c r="D1886" s="32"/>
    </row>
    <row r="1887" spans="3:4" x14ac:dyDescent="0.2">
      <c r="C1887" s="32"/>
      <c r="D1887" s="32"/>
    </row>
    <row r="1888" spans="3:4" x14ac:dyDescent="0.2">
      <c r="C1888" s="32"/>
      <c r="D1888" s="32"/>
    </row>
    <row r="1889" spans="3:4" x14ac:dyDescent="0.2">
      <c r="C1889" s="32"/>
      <c r="D1889" s="32"/>
    </row>
    <row r="1890" spans="3:4" x14ac:dyDescent="0.2">
      <c r="C1890" s="32"/>
      <c r="D1890" s="32"/>
    </row>
    <row r="1891" spans="3:4" x14ac:dyDescent="0.2">
      <c r="C1891" s="32"/>
      <c r="D1891" s="32"/>
    </row>
    <row r="1892" spans="3:4" x14ac:dyDescent="0.2">
      <c r="C1892" s="32"/>
      <c r="D1892" s="32"/>
    </row>
    <row r="1893" spans="3:4" x14ac:dyDescent="0.2">
      <c r="C1893" s="32"/>
      <c r="D1893" s="32"/>
    </row>
    <row r="1894" spans="3:4" x14ac:dyDescent="0.2">
      <c r="C1894" s="32"/>
      <c r="D1894" s="32"/>
    </row>
    <row r="1895" spans="3:4" x14ac:dyDescent="0.2">
      <c r="C1895" s="32"/>
      <c r="D1895" s="32"/>
    </row>
    <row r="1896" spans="3:4" x14ac:dyDescent="0.2">
      <c r="C1896" s="32"/>
      <c r="D1896" s="32"/>
    </row>
    <row r="1897" spans="3:4" x14ac:dyDescent="0.2">
      <c r="C1897" s="32"/>
      <c r="D1897" s="32"/>
    </row>
    <row r="1898" spans="3:4" x14ac:dyDescent="0.2">
      <c r="C1898" s="32"/>
      <c r="D1898" s="32"/>
    </row>
    <row r="1899" spans="3:4" x14ac:dyDescent="0.2">
      <c r="C1899" s="32"/>
      <c r="D1899" s="32"/>
    </row>
    <row r="1900" spans="3:4" x14ac:dyDescent="0.2">
      <c r="C1900" s="32"/>
      <c r="D1900" s="32"/>
    </row>
    <row r="1901" spans="3:4" x14ac:dyDescent="0.2">
      <c r="C1901" s="32"/>
      <c r="D1901" s="32"/>
    </row>
    <row r="1902" spans="3:4" x14ac:dyDescent="0.2">
      <c r="C1902" s="32"/>
      <c r="D1902" s="32"/>
    </row>
    <row r="1903" spans="3:4" x14ac:dyDescent="0.2">
      <c r="C1903" s="32"/>
      <c r="D1903" s="32"/>
    </row>
    <row r="1904" spans="3:4" x14ac:dyDescent="0.2">
      <c r="C1904" s="32"/>
      <c r="D1904" s="32"/>
    </row>
    <row r="1905" spans="3:4" x14ac:dyDescent="0.2">
      <c r="C1905" s="32"/>
      <c r="D1905" s="32"/>
    </row>
    <row r="1906" spans="3:4" x14ac:dyDescent="0.2">
      <c r="C1906" s="32"/>
      <c r="D1906" s="32"/>
    </row>
    <row r="1907" spans="3:4" x14ac:dyDescent="0.2">
      <c r="C1907" s="32"/>
      <c r="D1907" s="32"/>
    </row>
    <row r="1908" spans="3:4" x14ac:dyDescent="0.2">
      <c r="C1908" s="32"/>
      <c r="D1908" s="32"/>
    </row>
    <row r="1909" spans="3:4" x14ac:dyDescent="0.2">
      <c r="C1909" s="32"/>
      <c r="D1909" s="32"/>
    </row>
    <row r="1910" spans="3:4" x14ac:dyDescent="0.2">
      <c r="C1910" s="32"/>
      <c r="D1910" s="32"/>
    </row>
    <row r="1911" spans="3:4" x14ac:dyDescent="0.2">
      <c r="C1911" s="32"/>
      <c r="D1911" s="32"/>
    </row>
    <row r="1912" spans="3:4" x14ac:dyDescent="0.2">
      <c r="C1912" s="32"/>
      <c r="D1912" s="32"/>
    </row>
    <row r="1913" spans="3:4" x14ac:dyDescent="0.2">
      <c r="C1913" s="32"/>
      <c r="D1913" s="32"/>
    </row>
    <row r="1914" spans="3:4" x14ac:dyDescent="0.2">
      <c r="C1914" s="32"/>
      <c r="D1914" s="32"/>
    </row>
    <row r="1915" spans="3:4" x14ac:dyDescent="0.2">
      <c r="C1915" s="32"/>
      <c r="D1915" s="32"/>
    </row>
    <row r="1916" spans="3:4" x14ac:dyDescent="0.2">
      <c r="C1916" s="32"/>
      <c r="D1916" s="32"/>
    </row>
    <row r="1917" spans="3:4" x14ac:dyDescent="0.2">
      <c r="C1917" s="32"/>
      <c r="D1917" s="32"/>
    </row>
    <row r="1918" spans="3:4" x14ac:dyDescent="0.2">
      <c r="C1918" s="32"/>
      <c r="D1918" s="32"/>
    </row>
    <row r="1919" spans="3:4" x14ac:dyDescent="0.2">
      <c r="C1919" s="32"/>
      <c r="D1919" s="32"/>
    </row>
    <row r="1920" spans="3:4" x14ac:dyDescent="0.2">
      <c r="C1920" s="32"/>
      <c r="D1920" s="32"/>
    </row>
    <row r="1921" spans="3:4" x14ac:dyDescent="0.2">
      <c r="C1921" s="32"/>
      <c r="D1921" s="32"/>
    </row>
    <row r="1922" spans="3:4" x14ac:dyDescent="0.2">
      <c r="C1922" s="32"/>
      <c r="D1922" s="32"/>
    </row>
    <row r="1923" spans="3:4" x14ac:dyDescent="0.2">
      <c r="C1923" s="32"/>
      <c r="D1923" s="32"/>
    </row>
    <row r="1924" spans="3:4" x14ac:dyDescent="0.2">
      <c r="C1924" s="32"/>
      <c r="D1924" s="32"/>
    </row>
    <row r="1925" spans="3:4" x14ac:dyDescent="0.2">
      <c r="C1925" s="32"/>
      <c r="D1925" s="32"/>
    </row>
    <row r="1926" spans="3:4" x14ac:dyDescent="0.2">
      <c r="C1926" s="32"/>
      <c r="D1926" s="32"/>
    </row>
    <row r="1927" spans="3:4" x14ac:dyDescent="0.2">
      <c r="C1927" s="32"/>
      <c r="D1927" s="32"/>
    </row>
    <row r="1928" spans="3:4" x14ac:dyDescent="0.2">
      <c r="C1928" s="32"/>
      <c r="D1928" s="32"/>
    </row>
    <row r="1929" spans="3:4" x14ac:dyDescent="0.2">
      <c r="C1929" s="32"/>
      <c r="D1929" s="32"/>
    </row>
    <row r="1930" spans="3:4" x14ac:dyDescent="0.2">
      <c r="C1930" s="32"/>
      <c r="D1930" s="32"/>
    </row>
    <row r="1931" spans="3:4" x14ac:dyDescent="0.2">
      <c r="C1931" s="32"/>
      <c r="D1931" s="32"/>
    </row>
    <row r="1932" spans="3:4" x14ac:dyDescent="0.2">
      <c r="C1932" s="32"/>
      <c r="D1932" s="32"/>
    </row>
    <row r="1933" spans="3:4" x14ac:dyDescent="0.2">
      <c r="C1933" s="32"/>
      <c r="D1933" s="32"/>
    </row>
    <row r="1934" spans="3:4" x14ac:dyDescent="0.2">
      <c r="C1934" s="32"/>
      <c r="D1934" s="32"/>
    </row>
    <row r="1935" spans="3:4" x14ac:dyDescent="0.2">
      <c r="C1935" s="32"/>
      <c r="D1935" s="32"/>
    </row>
    <row r="1936" spans="3:4" x14ac:dyDescent="0.2">
      <c r="C1936" s="32"/>
      <c r="D1936" s="32"/>
    </row>
    <row r="1937" spans="3:4" x14ac:dyDescent="0.2">
      <c r="C1937" s="32"/>
      <c r="D1937" s="32"/>
    </row>
    <row r="1938" spans="3:4" x14ac:dyDescent="0.2">
      <c r="C1938" s="32"/>
      <c r="D1938" s="32"/>
    </row>
    <row r="1939" spans="3:4" x14ac:dyDescent="0.2">
      <c r="C1939" s="32"/>
      <c r="D1939" s="32"/>
    </row>
    <row r="1940" spans="3:4" x14ac:dyDescent="0.2">
      <c r="C1940" s="32"/>
      <c r="D1940" s="32"/>
    </row>
    <row r="1941" spans="3:4" x14ac:dyDescent="0.2">
      <c r="C1941" s="32"/>
      <c r="D1941" s="32"/>
    </row>
    <row r="1942" spans="3:4" x14ac:dyDescent="0.2">
      <c r="C1942" s="32"/>
      <c r="D1942" s="32"/>
    </row>
    <row r="1943" spans="3:4" x14ac:dyDescent="0.2">
      <c r="C1943" s="32"/>
      <c r="D1943" s="32"/>
    </row>
    <row r="1944" spans="3:4" x14ac:dyDescent="0.2">
      <c r="C1944" s="32"/>
      <c r="D1944" s="32"/>
    </row>
    <row r="1945" spans="3:4" x14ac:dyDescent="0.2">
      <c r="C1945" s="32"/>
      <c r="D1945" s="32"/>
    </row>
    <row r="1946" spans="3:4" x14ac:dyDescent="0.2">
      <c r="C1946" s="32"/>
      <c r="D1946" s="32"/>
    </row>
    <row r="1947" spans="3:4" x14ac:dyDescent="0.2">
      <c r="C1947" s="32"/>
      <c r="D1947" s="32"/>
    </row>
    <row r="1948" spans="3:4" x14ac:dyDescent="0.2">
      <c r="C1948" s="32"/>
      <c r="D1948" s="32"/>
    </row>
    <row r="1949" spans="3:4" x14ac:dyDescent="0.2">
      <c r="C1949" s="32"/>
      <c r="D1949" s="32"/>
    </row>
    <row r="1950" spans="3:4" x14ac:dyDescent="0.2">
      <c r="C1950" s="32"/>
      <c r="D1950" s="32"/>
    </row>
    <row r="1951" spans="3:4" x14ac:dyDescent="0.2">
      <c r="C1951" s="32"/>
      <c r="D1951" s="32"/>
    </row>
    <row r="1952" spans="3:4" x14ac:dyDescent="0.2">
      <c r="C1952" s="32"/>
      <c r="D1952" s="32"/>
    </row>
    <row r="1953" spans="3:4" x14ac:dyDescent="0.2">
      <c r="C1953" s="32"/>
      <c r="D1953" s="32"/>
    </row>
    <row r="1954" spans="3:4" x14ac:dyDescent="0.2">
      <c r="C1954" s="32"/>
      <c r="D1954" s="32"/>
    </row>
    <row r="1955" spans="3:4" x14ac:dyDescent="0.2">
      <c r="C1955" s="32"/>
      <c r="D1955" s="32"/>
    </row>
    <row r="1956" spans="3:4" x14ac:dyDescent="0.2">
      <c r="C1956" s="32"/>
      <c r="D1956" s="32"/>
    </row>
    <row r="1957" spans="3:4" x14ac:dyDescent="0.2">
      <c r="C1957" s="32"/>
      <c r="D1957" s="32"/>
    </row>
    <row r="1958" spans="3:4" x14ac:dyDescent="0.2">
      <c r="C1958" s="32"/>
      <c r="D1958" s="32"/>
    </row>
    <row r="1959" spans="3:4" x14ac:dyDescent="0.2">
      <c r="C1959" s="32"/>
      <c r="D1959" s="32"/>
    </row>
    <row r="1960" spans="3:4" x14ac:dyDescent="0.2">
      <c r="C1960" s="32"/>
      <c r="D1960" s="32"/>
    </row>
    <row r="1961" spans="3:4" x14ac:dyDescent="0.2">
      <c r="C1961" s="32"/>
      <c r="D1961" s="32"/>
    </row>
    <row r="1962" spans="3:4" x14ac:dyDescent="0.2">
      <c r="C1962" s="32"/>
      <c r="D1962" s="32"/>
    </row>
    <row r="1963" spans="3:4" x14ac:dyDescent="0.2">
      <c r="C1963" s="32"/>
      <c r="D1963" s="32"/>
    </row>
    <row r="1964" spans="3:4" x14ac:dyDescent="0.2">
      <c r="C1964" s="32"/>
      <c r="D1964" s="32"/>
    </row>
    <row r="1965" spans="3:4" x14ac:dyDescent="0.2">
      <c r="C1965" s="32"/>
      <c r="D1965" s="32"/>
    </row>
    <row r="1966" spans="3:4" x14ac:dyDescent="0.2">
      <c r="C1966" s="32"/>
      <c r="D1966" s="32"/>
    </row>
    <row r="1967" spans="3:4" x14ac:dyDescent="0.2">
      <c r="C1967" s="32"/>
      <c r="D1967" s="32"/>
    </row>
    <row r="1968" spans="3:4" x14ac:dyDescent="0.2">
      <c r="C1968" s="32"/>
      <c r="D1968" s="32"/>
    </row>
    <row r="1969" spans="3:4" x14ac:dyDescent="0.2">
      <c r="C1969" s="32"/>
      <c r="D1969" s="32"/>
    </row>
    <row r="1970" spans="3:4" x14ac:dyDescent="0.2">
      <c r="C1970" s="32"/>
      <c r="D1970" s="32"/>
    </row>
    <row r="1971" spans="3:4" x14ac:dyDescent="0.2">
      <c r="C1971" s="32"/>
      <c r="D1971" s="32"/>
    </row>
    <row r="1972" spans="3:4" x14ac:dyDescent="0.2">
      <c r="C1972" s="32"/>
      <c r="D1972" s="32"/>
    </row>
    <row r="1973" spans="3:4" x14ac:dyDescent="0.2">
      <c r="C1973" s="32"/>
      <c r="D1973" s="32"/>
    </row>
    <row r="1974" spans="3:4" x14ac:dyDescent="0.2">
      <c r="C1974" s="32"/>
      <c r="D1974" s="32"/>
    </row>
    <row r="1975" spans="3:4" x14ac:dyDescent="0.2">
      <c r="C1975" s="32"/>
      <c r="D1975" s="32"/>
    </row>
    <row r="1976" spans="3:4" x14ac:dyDescent="0.2">
      <c r="C1976" s="32"/>
      <c r="D1976" s="32"/>
    </row>
    <row r="1977" spans="3:4" x14ac:dyDescent="0.2">
      <c r="C1977" s="32"/>
      <c r="D1977" s="32"/>
    </row>
    <row r="1978" spans="3:4" x14ac:dyDescent="0.2">
      <c r="C1978" s="32"/>
      <c r="D1978" s="32"/>
    </row>
    <row r="1979" spans="3:4" x14ac:dyDescent="0.2">
      <c r="C1979" s="32"/>
      <c r="D1979" s="32"/>
    </row>
    <row r="1980" spans="3:4" x14ac:dyDescent="0.2">
      <c r="C1980" s="32"/>
      <c r="D1980" s="32"/>
    </row>
    <row r="1981" spans="3:4" x14ac:dyDescent="0.2">
      <c r="C1981" s="32"/>
      <c r="D1981" s="32"/>
    </row>
    <row r="1982" spans="3:4" x14ac:dyDescent="0.2">
      <c r="C1982" s="32"/>
      <c r="D1982" s="32"/>
    </row>
    <row r="1983" spans="3:4" x14ac:dyDescent="0.2">
      <c r="C1983" s="32"/>
      <c r="D1983" s="32"/>
    </row>
    <row r="1984" spans="3:4" x14ac:dyDescent="0.2">
      <c r="C1984" s="32"/>
      <c r="D1984" s="32"/>
    </row>
    <row r="1985" spans="3:4" x14ac:dyDescent="0.2">
      <c r="C1985" s="32"/>
      <c r="D1985" s="32"/>
    </row>
    <row r="1986" spans="3:4" x14ac:dyDescent="0.2">
      <c r="C1986" s="32"/>
      <c r="D1986" s="32"/>
    </row>
    <row r="1987" spans="3:4" x14ac:dyDescent="0.2">
      <c r="C1987" s="32"/>
      <c r="D1987" s="32"/>
    </row>
    <row r="1988" spans="3:4" x14ac:dyDescent="0.2">
      <c r="C1988" s="32"/>
      <c r="D1988" s="32"/>
    </row>
    <row r="1989" spans="3:4" x14ac:dyDescent="0.2">
      <c r="C1989" s="32"/>
      <c r="D1989" s="32"/>
    </row>
    <row r="1990" spans="3:4" x14ac:dyDescent="0.2">
      <c r="C1990" s="32"/>
      <c r="D1990" s="32"/>
    </row>
    <row r="1991" spans="3:4" x14ac:dyDescent="0.2">
      <c r="C1991" s="32"/>
      <c r="D1991" s="32"/>
    </row>
    <row r="1992" spans="3:4" x14ac:dyDescent="0.2">
      <c r="C1992" s="32"/>
      <c r="D1992" s="32"/>
    </row>
    <row r="1993" spans="3:4" x14ac:dyDescent="0.2">
      <c r="C1993" s="32"/>
      <c r="D1993" s="32"/>
    </row>
    <row r="1994" spans="3:4" x14ac:dyDescent="0.2">
      <c r="C1994" s="32"/>
      <c r="D1994" s="32"/>
    </row>
    <row r="1995" spans="3:4" x14ac:dyDescent="0.2">
      <c r="C1995" s="32"/>
      <c r="D1995" s="32"/>
    </row>
    <row r="1996" spans="3:4" x14ac:dyDescent="0.2">
      <c r="C1996" s="32"/>
      <c r="D1996" s="32"/>
    </row>
    <row r="1997" spans="3:4" x14ac:dyDescent="0.2">
      <c r="C1997" s="32"/>
      <c r="D1997" s="32"/>
    </row>
    <row r="1998" spans="3:4" x14ac:dyDescent="0.2">
      <c r="C1998" s="32"/>
      <c r="D1998" s="32"/>
    </row>
    <row r="1999" spans="3:4" x14ac:dyDescent="0.2">
      <c r="C1999" s="32"/>
      <c r="D1999" s="32"/>
    </row>
    <row r="2000" spans="3:4" x14ac:dyDescent="0.2">
      <c r="C2000" s="32"/>
      <c r="D2000" s="32"/>
    </row>
    <row r="2001" spans="3:4" x14ac:dyDescent="0.2">
      <c r="C2001" s="32"/>
      <c r="D2001" s="32"/>
    </row>
    <row r="2002" spans="3:4" x14ac:dyDescent="0.2">
      <c r="C2002" s="32"/>
      <c r="D2002" s="32"/>
    </row>
    <row r="2003" spans="3:4" x14ac:dyDescent="0.2">
      <c r="C2003" s="32"/>
      <c r="D2003" s="32"/>
    </row>
    <row r="2004" spans="3:4" x14ac:dyDescent="0.2">
      <c r="C2004" s="32"/>
      <c r="D2004" s="32"/>
    </row>
    <row r="2005" spans="3:4" x14ac:dyDescent="0.2">
      <c r="C2005" s="32"/>
      <c r="D2005" s="32"/>
    </row>
    <row r="2006" spans="3:4" x14ac:dyDescent="0.2">
      <c r="C2006" s="32"/>
      <c r="D2006" s="32"/>
    </row>
    <row r="2007" spans="3:4" x14ac:dyDescent="0.2">
      <c r="C2007" s="32"/>
      <c r="D2007" s="32"/>
    </row>
    <row r="2008" spans="3:4" x14ac:dyDescent="0.2">
      <c r="C2008" s="32"/>
      <c r="D2008" s="32"/>
    </row>
    <row r="2009" spans="3:4" x14ac:dyDescent="0.2">
      <c r="C2009" s="32"/>
      <c r="D2009" s="32"/>
    </row>
    <row r="2010" spans="3:4" x14ac:dyDescent="0.2">
      <c r="C2010" s="32"/>
      <c r="D2010" s="32"/>
    </row>
    <row r="2011" spans="3:4" x14ac:dyDescent="0.2">
      <c r="C2011" s="32"/>
      <c r="D2011" s="32"/>
    </row>
    <row r="2012" spans="3:4" x14ac:dyDescent="0.2">
      <c r="C2012" s="32"/>
      <c r="D2012" s="32"/>
    </row>
    <row r="2013" spans="3:4" x14ac:dyDescent="0.2">
      <c r="C2013" s="32"/>
      <c r="D2013" s="32"/>
    </row>
    <row r="2014" spans="3:4" x14ac:dyDescent="0.2">
      <c r="C2014" s="32"/>
      <c r="D2014" s="32"/>
    </row>
    <row r="2015" spans="3:4" x14ac:dyDescent="0.2">
      <c r="C2015" s="32"/>
      <c r="D2015" s="32"/>
    </row>
    <row r="2016" spans="3:4" x14ac:dyDescent="0.2">
      <c r="C2016" s="32"/>
      <c r="D2016" s="32"/>
    </row>
    <row r="2017" spans="3:4" x14ac:dyDescent="0.2">
      <c r="C2017" s="32"/>
      <c r="D2017" s="32"/>
    </row>
    <row r="2018" spans="3:4" x14ac:dyDescent="0.2">
      <c r="C2018" s="32"/>
      <c r="D2018" s="32"/>
    </row>
    <row r="2019" spans="3:4" x14ac:dyDescent="0.2">
      <c r="C2019" s="32"/>
      <c r="D2019" s="32"/>
    </row>
    <row r="2020" spans="3:4" x14ac:dyDescent="0.2">
      <c r="C2020" s="32"/>
      <c r="D2020" s="32"/>
    </row>
    <row r="2021" spans="3:4" x14ac:dyDescent="0.2">
      <c r="C2021" s="32"/>
      <c r="D2021" s="32"/>
    </row>
    <row r="2022" spans="3:4" x14ac:dyDescent="0.2">
      <c r="C2022" s="32"/>
      <c r="D2022" s="32"/>
    </row>
    <row r="2023" spans="3:4" x14ac:dyDescent="0.2">
      <c r="C2023" s="32"/>
      <c r="D2023" s="32"/>
    </row>
    <row r="2024" spans="3:4" x14ac:dyDescent="0.2">
      <c r="C2024" s="32"/>
      <c r="D2024" s="32"/>
    </row>
    <row r="2025" spans="3:4" x14ac:dyDescent="0.2">
      <c r="C2025" s="32"/>
      <c r="D2025" s="32"/>
    </row>
    <row r="2026" spans="3:4" x14ac:dyDescent="0.2">
      <c r="C2026" s="32"/>
      <c r="D2026" s="32"/>
    </row>
    <row r="2027" spans="3:4" x14ac:dyDescent="0.2">
      <c r="C2027" s="32"/>
      <c r="D2027" s="32"/>
    </row>
    <row r="2028" spans="3:4" x14ac:dyDescent="0.2">
      <c r="C2028" s="32"/>
      <c r="D2028" s="32"/>
    </row>
    <row r="2029" spans="3:4" x14ac:dyDescent="0.2">
      <c r="C2029" s="32"/>
      <c r="D2029" s="32"/>
    </row>
    <row r="2030" spans="3:4" x14ac:dyDescent="0.2">
      <c r="C2030" s="32"/>
      <c r="D2030" s="32"/>
    </row>
    <row r="2031" spans="3:4" x14ac:dyDescent="0.2">
      <c r="C2031" s="32"/>
      <c r="D2031" s="32"/>
    </row>
    <row r="2032" spans="3:4" x14ac:dyDescent="0.2">
      <c r="C2032" s="32"/>
      <c r="D2032" s="32"/>
    </row>
    <row r="2033" spans="3:4" x14ac:dyDescent="0.2">
      <c r="C2033" s="32"/>
      <c r="D2033" s="32"/>
    </row>
    <row r="2034" spans="3:4" x14ac:dyDescent="0.2">
      <c r="C2034" s="32"/>
      <c r="D2034" s="32"/>
    </row>
    <row r="2035" spans="3:4" x14ac:dyDescent="0.2">
      <c r="C2035" s="32"/>
      <c r="D2035" s="32"/>
    </row>
    <row r="2036" spans="3:4" x14ac:dyDescent="0.2">
      <c r="C2036" s="32"/>
      <c r="D2036" s="32"/>
    </row>
    <row r="2037" spans="3:4" x14ac:dyDescent="0.2">
      <c r="C2037" s="32"/>
      <c r="D2037" s="32"/>
    </row>
    <row r="2038" spans="3:4" x14ac:dyDescent="0.2">
      <c r="C2038" s="32"/>
      <c r="D2038" s="32"/>
    </row>
    <row r="2039" spans="3:4" x14ac:dyDescent="0.2">
      <c r="C2039" s="32"/>
      <c r="D2039" s="32"/>
    </row>
    <row r="2040" spans="3:4" x14ac:dyDescent="0.2">
      <c r="C2040" s="32"/>
      <c r="D2040" s="32"/>
    </row>
    <row r="2041" spans="3:4" x14ac:dyDescent="0.2">
      <c r="C2041" s="32"/>
      <c r="D2041" s="32"/>
    </row>
    <row r="2042" spans="3:4" x14ac:dyDescent="0.2">
      <c r="C2042" s="32"/>
      <c r="D2042" s="32"/>
    </row>
    <row r="2043" spans="3:4" x14ac:dyDescent="0.2">
      <c r="C2043" s="32"/>
      <c r="D2043" s="32"/>
    </row>
    <row r="2044" spans="3:4" x14ac:dyDescent="0.2">
      <c r="C2044" s="32"/>
      <c r="D2044" s="32"/>
    </row>
    <row r="2045" spans="3:4" x14ac:dyDescent="0.2">
      <c r="C2045" s="32"/>
      <c r="D2045" s="32"/>
    </row>
    <row r="2046" spans="3:4" x14ac:dyDescent="0.2">
      <c r="C2046" s="32"/>
      <c r="D2046" s="32"/>
    </row>
    <row r="2047" spans="3:4" x14ac:dyDescent="0.2">
      <c r="C2047" s="32"/>
      <c r="D2047" s="32"/>
    </row>
    <row r="2048" spans="3:4" x14ac:dyDescent="0.2">
      <c r="C2048" s="32"/>
      <c r="D2048" s="32"/>
    </row>
    <row r="2049" spans="3:4" x14ac:dyDescent="0.2">
      <c r="C2049" s="32"/>
      <c r="D2049" s="32"/>
    </row>
    <row r="2050" spans="3:4" x14ac:dyDescent="0.2">
      <c r="C2050" s="32"/>
      <c r="D2050" s="32"/>
    </row>
    <row r="2051" spans="3:4" x14ac:dyDescent="0.2">
      <c r="C2051" s="32"/>
      <c r="D2051" s="32"/>
    </row>
    <row r="2052" spans="3:4" x14ac:dyDescent="0.2">
      <c r="C2052" s="32"/>
      <c r="D2052" s="32"/>
    </row>
    <row r="2053" spans="3:4" x14ac:dyDescent="0.2">
      <c r="C2053" s="32"/>
      <c r="D2053" s="32"/>
    </row>
    <row r="2054" spans="3:4" x14ac:dyDescent="0.2">
      <c r="C2054" s="32"/>
      <c r="D2054" s="32"/>
    </row>
    <row r="2055" spans="3:4" x14ac:dyDescent="0.2">
      <c r="C2055" s="32"/>
      <c r="D2055" s="32"/>
    </row>
    <row r="2056" spans="3:4" x14ac:dyDescent="0.2">
      <c r="C2056" s="32"/>
      <c r="D2056" s="32"/>
    </row>
    <row r="2057" spans="3:4" x14ac:dyDescent="0.2">
      <c r="C2057" s="32"/>
      <c r="D2057" s="32"/>
    </row>
    <row r="2058" spans="3:4" x14ac:dyDescent="0.2">
      <c r="C2058" s="32"/>
      <c r="D2058" s="32"/>
    </row>
    <row r="2059" spans="3:4" x14ac:dyDescent="0.2">
      <c r="C2059" s="32"/>
      <c r="D2059" s="32"/>
    </row>
    <row r="2060" spans="3:4" x14ac:dyDescent="0.2">
      <c r="C2060" s="32"/>
      <c r="D2060" s="32"/>
    </row>
    <row r="2061" spans="3:4" x14ac:dyDescent="0.2">
      <c r="C2061" s="32"/>
      <c r="D2061" s="32"/>
    </row>
    <row r="2062" spans="3:4" x14ac:dyDescent="0.2">
      <c r="C2062" s="32"/>
      <c r="D2062" s="32"/>
    </row>
    <row r="2063" spans="3:4" x14ac:dyDescent="0.2">
      <c r="C2063" s="32"/>
      <c r="D2063" s="32"/>
    </row>
    <row r="2064" spans="3:4" x14ac:dyDescent="0.2">
      <c r="C2064" s="32"/>
      <c r="D2064" s="32"/>
    </row>
    <row r="2065" spans="3:4" x14ac:dyDescent="0.2">
      <c r="C2065" s="32"/>
      <c r="D2065" s="32"/>
    </row>
    <row r="2066" spans="3:4" x14ac:dyDescent="0.2">
      <c r="C2066" s="32"/>
      <c r="D2066" s="32"/>
    </row>
    <row r="2067" spans="3:4" x14ac:dyDescent="0.2">
      <c r="C2067" s="32"/>
      <c r="D2067" s="32"/>
    </row>
    <row r="2068" spans="3:4" x14ac:dyDescent="0.2">
      <c r="C2068" s="32"/>
      <c r="D2068" s="32"/>
    </row>
    <row r="2069" spans="3:4" x14ac:dyDescent="0.2">
      <c r="C2069" s="32"/>
      <c r="D2069" s="32"/>
    </row>
    <row r="2070" spans="3:4" x14ac:dyDescent="0.2">
      <c r="C2070" s="32"/>
      <c r="D2070" s="32"/>
    </row>
    <row r="2071" spans="3:4" x14ac:dyDescent="0.2">
      <c r="C2071" s="32"/>
      <c r="D2071" s="32"/>
    </row>
    <row r="2072" spans="3:4" x14ac:dyDescent="0.2">
      <c r="C2072" s="32"/>
      <c r="D2072" s="32"/>
    </row>
    <row r="2073" spans="3:4" x14ac:dyDescent="0.2">
      <c r="C2073" s="32"/>
      <c r="D2073" s="32"/>
    </row>
    <row r="2074" spans="3:4" x14ac:dyDescent="0.2">
      <c r="C2074" s="32"/>
      <c r="D2074" s="32"/>
    </row>
    <row r="2075" spans="3:4" x14ac:dyDescent="0.2">
      <c r="C2075" s="32"/>
      <c r="D2075" s="32"/>
    </row>
    <row r="2076" spans="3:4" x14ac:dyDescent="0.2">
      <c r="C2076" s="32"/>
      <c r="D2076" s="32"/>
    </row>
    <row r="2077" spans="3:4" x14ac:dyDescent="0.2">
      <c r="C2077" s="32"/>
      <c r="D2077" s="32"/>
    </row>
    <row r="2078" spans="3:4" x14ac:dyDescent="0.2">
      <c r="C2078" s="32"/>
      <c r="D2078" s="32"/>
    </row>
    <row r="2079" spans="3:4" x14ac:dyDescent="0.2">
      <c r="C2079" s="32"/>
      <c r="D2079" s="32"/>
    </row>
    <row r="2080" spans="3:4" x14ac:dyDescent="0.2">
      <c r="C2080" s="32"/>
      <c r="D2080" s="32"/>
    </row>
    <row r="2081" spans="3:4" x14ac:dyDescent="0.2">
      <c r="C2081" s="32"/>
      <c r="D2081" s="32"/>
    </row>
    <row r="2082" spans="3:4" x14ac:dyDescent="0.2">
      <c r="C2082" s="32"/>
      <c r="D2082" s="32"/>
    </row>
    <row r="2083" spans="3:4" x14ac:dyDescent="0.2">
      <c r="C2083" s="32"/>
      <c r="D2083" s="32"/>
    </row>
    <row r="2084" spans="3:4" x14ac:dyDescent="0.2">
      <c r="C2084" s="32"/>
      <c r="D2084" s="32"/>
    </row>
    <row r="2085" spans="3:4" x14ac:dyDescent="0.2">
      <c r="C2085" s="32"/>
      <c r="D2085" s="32"/>
    </row>
    <row r="2086" spans="3:4" x14ac:dyDescent="0.2">
      <c r="C2086" s="32"/>
      <c r="D2086" s="32"/>
    </row>
    <row r="2087" spans="3:4" x14ac:dyDescent="0.2">
      <c r="C2087" s="32"/>
      <c r="D2087" s="32"/>
    </row>
    <row r="2088" spans="3:4" x14ac:dyDescent="0.2">
      <c r="C2088" s="32"/>
      <c r="D2088" s="32"/>
    </row>
    <row r="2089" spans="3:4" x14ac:dyDescent="0.2">
      <c r="C2089" s="32"/>
      <c r="D2089" s="32"/>
    </row>
    <row r="2090" spans="3:4" x14ac:dyDescent="0.2">
      <c r="C2090" s="32"/>
      <c r="D2090" s="32"/>
    </row>
    <row r="2091" spans="3:4" x14ac:dyDescent="0.2">
      <c r="C2091" s="32"/>
      <c r="D2091" s="32"/>
    </row>
    <row r="2092" spans="3:4" x14ac:dyDescent="0.2">
      <c r="C2092" s="32"/>
      <c r="D2092" s="32"/>
    </row>
    <row r="2093" spans="3:4" x14ac:dyDescent="0.2">
      <c r="C2093" s="32"/>
      <c r="D2093" s="32"/>
    </row>
    <row r="2094" spans="3:4" x14ac:dyDescent="0.2">
      <c r="C2094" s="32"/>
      <c r="D2094" s="32"/>
    </row>
    <row r="2095" spans="3:4" x14ac:dyDescent="0.2">
      <c r="C2095" s="32"/>
      <c r="D2095" s="32"/>
    </row>
    <row r="2096" spans="3:4" x14ac:dyDescent="0.2">
      <c r="C2096" s="32"/>
      <c r="D2096" s="32"/>
    </row>
    <row r="2097" spans="3:4" x14ac:dyDescent="0.2">
      <c r="C2097" s="32"/>
      <c r="D2097" s="32"/>
    </row>
    <row r="2098" spans="3:4" x14ac:dyDescent="0.2">
      <c r="C2098" s="32"/>
      <c r="D2098" s="32"/>
    </row>
    <row r="2099" spans="3:4" x14ac:dyDescent="0.2">
      <c r="C2099" s="32"/>
      <c r="D2099" s="32"/>
    </row>
    <row r="2100" spans="3:4" x14ac:dyDescent="0.2">
      <c r="C2100" s="32"/>
      <c r="D2100" s="32"/>
    </row>
    <row r="2101" spans="3:4" x14ac:dyDescent="0.2">
      <c r="C2101" s="32"/>
      <c r="D2101" s="32"/>
    </row>
    <row r="2102" spans="3:4" x14ac:dyDescent="0.2">
      <c r="C2102" s="32"/>
      <c r="D2102" s="32"/>
    </row>
    <row r="2103" spans="3:4" x14ac:dyDescent="0.2">
      <c r="C2103" s="32"/>
      <c r="D2103" s="32"/>
    </row>
    <row r="2104" spans="3:4" x14ac:dyDescent="0.2">
      <c r="C2104" s="32"/>
      <c r="D2104" s="32"/>
    </row>
    <row r="2105" spans="3:4" x14ac:dyDescent="0.2">
      <c r="C2105" s="32"/>
      <c r="D2105" s="32"/>
    </row>
    <row r="2106" spans="3:4" x14ac:dyDescent="0.2">
      <c r="C2106" s="32"/>
      <c r="D2106" s="32"/>
    </row>
    <row r="2107" spans="3:4" x14ac:dyDescent="0.2">
      <c r="C2107" s="32"/>
      <c r="D2107" s="32"/>
    </row>
    <row r="2108" spans="3:4" x14ac:dyDescent="0.2">
      <c r="C2108" s="32"/>
      <c r="D2108" s="32"/>
    </row>
    <row r="2109" spans="3:4" x14ac:dyDescent="0.2">
      <c r="C2109" s="32"/>
      <c r="D2109" s="32"/>
    </row>
    <row r="2110" spans="3:4" x14ac:dyDescent="0.2">
      <c r="C2110" s="32"/>
      <c r="D2110" s="32"/>
    </row>
    <row r="2111" spans="3:4" x14ac:dyDescent="0.2">
      <c r="C2111" s="32"/>
      <c r="D2111" s="32"/>
    </row>
    <row r="2112" spans="3:4" x14ac:dyDescent="0.2">
      <c r="C2112" s="32"/>
      <c r="D2112" s="32"/>
    </row>
    <row r="2113" spans="3:4" x14ac:dyDescent="0.2">
      <c r="C2113" s="32"/>
      <c r="D2113" s="32"/>
    </row>
    <row r="2114" spans="3:4" x14ac:dyDescent="0.2">
      <c r="C2114" s="32"/>
      <c r="D2114" s="32"/>
    </row>
    <row r="2115" spans="3:4" x14ac:dyDescent="0.2">
      <c r="C2115" s="32"/>
      <c r="D2115" s="32"/>
    </row>
    <row r="2116" spans="3:4" x14ac:dyDescent="0.2">
      <c r="C2116" s="32"/>
      <c r="D2116" s="32"/>
    </row>
    <row r="2117" spans="3:4" x14ac:dyDescent="0.2">
      <c r="C2117" s="32"/>
      <c r="D2117" s="32"/>
    </row>
    <row r="2118" spans="3:4" x14ac:dyDescent="0.2">
      <c r="C2118" s="32"/>
      <c r="D2118" s="32"/>
    </row>
    <row r="2119" spans="3:4" x14ac:dyDescent="0.2">
      <c r="C2119" s="32"/>
      <c r="D2119" s="32"/>
    </row>
    <row r="2120" spans="3:4" x14ac:dyDescent="0.2">
      <c r="C2120" s="32"/>
      <c r="D2120" s="32"/>
    </row>
    <row r="2121" spans="3:4" x14ac:dyDescent="0.2">
      <c r="C2121" s="32"/>
      <c r="D2121" s="32"/>
    </row>
    <row r="2122" spans="3:4" x14ac:dyDescent="0.2">
      <c r="C2122" s="32"/>
      <c r="D2122" s="32"/>
    </row>
    <row r="2123" spans="3:4" x14ac:dyDescent="0.2">
      <c r="C2123" s="32"/>
      <c r="D2123" s="32"/>
    </row>
    <row r="2124" spans="3:4" x14ac:dyDescent="0.2">
      <c r="C2124" s="32"/>
      <c r="D2124" s="32"/>
    </row>
    <row r="2125" spans="3:4" x14ac:dyDescent="0.2">
      <c r="C2125" s="32"/>
      <c r="D2125" s="32"/>
    </row>
    <row r="2126" spans="3:4" x14ac:dyDescent="0.2">
      <c r="C2126" s="32"/>
      <c r="D2126" s="32"/>
    </row>
    <row r="2127" spans="3:4" x14ac:dyDescent="0.2">
      <c r="C2127" s="32"/>
      <c r="D2127" s="32"/>
    </row>
    <row r="2128" spans="3:4" x14ac:dyDescent="0.2">
      <c r="C2128" s="32"/>
      <c r="D2128" s="32"/>
    </row>
    <row r="2129" spans="3:4" x14ac:dyDescent="0.2">
      <c r="C2129" s="32"/>
      <c r="D2129" s="32"/>
    </row>
    <row r="2130" spans="3:4" x14ac:dyDescent="0.2">
      <c r="C2130" s="32"/>
      <c r="D2130" s="32"/>
    </row>
    <row r="2131" spans="3:4" x14ac:dyDescent="0.2">
      <c r="C2131" s="32"/>
      <c r="D2131" s="32"/>
    </row>
    <row r="2132" spans="3:4" x14ac:dyDescent="0.2">
      <c r="C2132" s="32"/>
      <c r="D2132" s="32"/>
    </row>
    <row r="2133" spans="3:4" x14ac:dyDescent="0.2">
      <c r="C2133" s="32"/>
      <c r="D2133" s="32"/>
    </row>
    <row r="2134" spans="3:4" x14ac:dyDescent="0.2">
      <c r="C2134" s="32"/>
      <c r="D2134" s="32"/>
    </row>
    <row r="2135" spans="3:4" x14ac:dyDescent="0.2">
      <c r="C2135" s="32"/>
      <c r="D2135" s="32"/>
    </row>
    <row r="2136" spans="3:4" x14ac:dyDescent="0.2">
      <c r="C2136" s="32"/>
      <c r="D2136" s="32"/>
    </row>
    <row r="2137" spans="3:4" x14ac:dyDescent="0.2">
      <c r="C2137" s="32"/>
      <c r="D2137" s="32"/>
    </row>
    <row r="2138" spans="3:4" x14ac:dyDescent="0.2">
      <c r="C2138" s="32"/>
      <c r="D2138" s="32"/>
    </row>
    <row r="2139" spans="3:4" x14ac:dyDescent="0.2">
      <c r="C2139" s="32"/>
      <c r="D2139" s="32"/>
    </row>
    <row r="2140" spans="3:4" x14ac:dyDescent="0.2">
      <c r="C2140" s="32"/>
      <c r="D2140" s="32"/>
    </row>
    <row r="2141" spans="3:4" x14ac:dyDescent="0.2">
      <c r="C2141" s="32"/>
      <c r="D2141" s="32"/>
    </row>
    <row r="2142" spans="3:4" x14ac:dyDescent="0.2">
      <c r="C2142" s="32"/>
      <c r="D2142" s="32"/>
    </row>
    <row r="2143" spans="3:4" x14ac:dyDescent="0.2">
      <c r="C2143" s="32"/>
      <c r="D2143" s="32"/>
    </row>
    <row r="2144" spans="3:4" x14ac:dyDescent="0.2">
      <c r="C2144" s="32"/>
      <c r="D2144" s="32"/>
    </row>
    <row r="2145" spans="3:4" x14ac:dyDescent="0.2">
      <c r="C2145" s="32"/>
      <c r="D2145" s="32"/>
    </row>
    <row r="2146" spans="3:4" x14ac:dyDescent="0.2">
      <c r="C2146" s="32"/>
      <c r="D2146" s="32"/>
    </row>
    <row r="2147" spans="3:4" x14ac:dyDescent="0.2">
      <c r="C2147" s="32"/>
      <c r="D2147" s="32"/>
    </row>
    <row r="2148" spans="3:4" x14ac:dyDescent="0.2">
      <c r="C2148" s="32"/>
      <c r="D2148" s="32"/>
    </row>
    <row r="2149" spans="3:4" x14ac:dyDescent="0.2">
      <c r="C2149" s="32"/>
      <c r="D2149" s="32"/>
    </row>
    <row r="2150" spans="3:4" x14ac:dyDescent="0.2">
      <c r="C2150" s="32"/>
      <c r="D2150" s="32"/>
    </row>
    <row r="2151" spans="3:4" x14ac:dyDescent="0.2">
      <c r="C2151" s="32"/>
      <c r="D2151" s="32"/>
    </row>
    <row r="2152" spans="3:4" x14ac:dyDescent="0.2">
      <c r="C2152" s="32"/>
      <c r="D2152" s="32"/>
    </row>
    <row r="2153" spans="3:4" x14ac:dyDescent="0.2">
      <c r="C2153" s="32"/>
      <c r="D2153" s="32"/>
    </row>
    <row r="2154" spans="3:4" x14ac:dyDescent="0.2">
      <c r="C2154" s="32"/>
      <c r="D2154" s="32"/>
    </row>
    <row r="2155" spans="3:4" x14ac:dyDescent="0.2">
      <c r="C2155" s="32"/>
      <c r="D2155" s="32"/>
    </row>
    <row r="2156" spans="3:4" x14ac:dyDescent="0.2">
      <c r="C2156" s="32"/>
      <c r="D2156" s="32"/>
    </row>
    <row r="2157" spans="3:4" x14ac:dyDescent="0.2">
      <c r="C2157" s="32"/>
      <c r="D2157" s="32"/>
    </row>
    <row r="2158" spans="3:4" x14ac:dyDescent="0.2">
      <c r="C2158" s="32"/>
      <c r="D2158" s="32"/>
    </row>
    <row r="2159" spans="3:4" x14ac:dyDescent="0.2">
      <c r="C2159" s="32"/>
      <c r="D2159" s="32"/>
    </row>
    <row r="2160" spans="3:4" x14ac:dyDescent="0.2">
      <c r="C2160" s="32"/>
      <c r="D2160" s="32"/>
    </row>
    <row r="2161" spans="3:4" x14ac:dyDescent="0.2">
      <c r="C2161" s="32"/>
      <c r="D2161" s="32"/>
    </row>
    <row r="2162" spans="3:4" x14ac:dyDescent="0.2">
      <c r="C2162" s="32"/>
      <c r="D2162" s="32"/>
    </row>
    <row r="2163" spans="3:4" x14ac:dyDescent="0.2">
      <c r="C2163" s="32"/>
      <c r="D2163" s="32"/>
    </row>
    <row r="2164" spans="3:4" x14ac:dyDescent="0.2">
      <c r="C2164" s="32"/>
      <c r="D2164" s="32"/>
    </row>
    <row r="2165" spans="3:4" x14ac:dyDescent="0.2">
      <c r="C2165" s="32"/>
      <c r="D2165" s="32"/>
    </row>
    <row r="2166" spans="3:4" x14ac:dyDescent="0.2">
      <c r="C2166" s="32"/>
      <c r="D2166" s="32"/>
    </row>
    <row r="2167" spans="3:4" x14ac:dyDescent="0.2">
      <c r="C2167" s="32"/>
      <c r="D2167" s="32"/>
    </row>
    <row r="2168" spans="3:4" x14ac:dyDescent="0.2">
      <c r="C2168" s="32"/>
      <c r="D2168" s="32"/>
    </row>
    <row r="2169" spans="3:4" x14ac:dyDescent="0.2">
      <c r="C2169" s="32"/>
      <c r="D2169" s="32"/>
    </row>
    <row r="2170" spans="3:4" x14ac:dyDescent="0.2">
      <c r="C2170" s="32"/>
      <c r="D2170" s="32"/>
    </row>
    <row r="2171" spans="3:4" x14ac:dyDescent="0.2">
      <c r="C2171" s="32"/>
      <c r="D2171" s="32"/>
    </row>
    <row r="2172" spans="3:4" x14ac:dyDescent="0.2">
      <c r="C2172" s="32"/>
      <c r="D2172" s="32"/>
    </row>
    <row r="2173" spans="3:4" x14ac:dyDescent="0.2">
      <c r="C2173" s="32"/>
      <c r="D2173" s="32"/>
    </row>
    <row r="2174" spans="3:4" x14ac:dyDescent="0.2">
      <c r="C2174" s="32"/>
      <c r="D2174" s="32"/>
    </row>
    <row r="2175" spans="3:4" x14ac:dyDescent="0.2">
      <c r="C2175" s="32"/>
      <c r="D2175" s="32"/>
    </row>
    <row r="2176" spans="3:4" x14ac:dyDescent="0.2">
      <c r="C2176" s="32"/>
      <c r="D2176" s="32"/>
    </row>
    <row r="2177" spans="3:4" x14ac:dyDescent="0.2">
      <c r="C2177" s="32"/>
      <c r="D2177" s="32"/>
    </row>
    <row r="2178" spans="3:4" x14ac:dyDescent="0.2">
      <c r="C2178" s="32"/>
      <c r="D2178" s="32"/>
    </row>
    <row r="2179" spans="3:4" x14ac:dyDescent="0.2">
      <c r="C2179" s="32"/>
      <c r="D2179" s="32"/>
    </row>
    <row r="2180" spans="3:4" x14ac:dyDescent="0.2">
      <c r="C2180" s="32"/>
      <c r="D2180" s="32"/>
    </row>
    <row r="2181" spans="3:4" x14ac:dyDescent="0.2">
      <c r="C2181" s="32"/>
      <c r="D2181" s="32"/>
    </row>
    <row r="2182" spans="3:4" x14ac:dyDescent="0.2">
      <c r="C2182" s="32"/>
      <c r="D2182" s="32"/>
    </row>
    <row r="2183" spans="3:4" x14ac:dyDescent="0.2">
      <c r="C2183" s="32"/>
      <c r="D2183" s="32"/>
    </row>
    <row r="2184" spans="3:4" x14ac:dyDescent="0.2">
      <c r="C2184" s="32"/>
      <c r="D2184" s="32"/>
    </row>
    <row r="2185" spans="3:4" x14ac:dyDescent="0.2">
      <c r="C2185" s="32"/>
      <c r="D2185" s="32"/>
    </row>
    <row r="2186" spans="3:4" x14ac:dyDescent="0.2">
      <c r="C2186" s="32"/>
      <c r="D2186" s="32"/>
    </row>
    <row r="2187" spans="3:4" x14ac:dyDescent="0.2">
      <c r="C2187" s="32"/>
      <c r="D2187" s="32"/>
    </row>
    <row r="2188" spans="3:4" x14ac:dyDescent="0.2">
      <c r="C2188" s="32"/>
      <c r="D2188" s="32"/>
    </row>
    <row r="2189" spans="3:4" x14ac:dyDescent="0.2">
      <c r="C2189" s="32"/>
      <c r="D2189" s="32"/>
    </row>
    <row r="2190" spans="3:4" x14ac:dyDescent="0.2">
      <c r="C2190" s="32"/>
      <c r="D2190" s="32"/>
    </row>
    <row r="2191" spans="3:4" x14ac:dyDescent="0.2">
      <c r="C2191" s="32"/>
      <c r="D2191" s="32"/>
    </row>
    <row r="2192" spans="3:4" x14ac:dyDescent="0.2">
      <c r="C2192" s="32"/>
      <c r="D2192" s="32"/>
    </row>
    <row r="2193" spans="3:4" x14ac:dyDescent="0.2">
      <c r="C2193" s="32"/>
      <c r="D2193" s="32"/>
    </row>
    <row r="2194" spans="3:4" x14ac:dyDescent="0.2">
      <c r="C2194" s="32"/>
      <c r="D2194" s="32"/>
    </row>
    <row r="2195" spans="3:4" x14ac:dyDescent="0.2">
      <c r="C2195" s="32"/>
      <c r="D2195" s="32"/>
    </row>
    <row r="2196" spans="3:4" x14ac:dyDescent="0.2">
      <c r="C2196" s="32"/>
      <c r="D2196" s="32"/>
    </row>
    <row r="2197" spans="3:4" x14ac:dyDescent="0.2">
      <c r="C2197" s="32"/>
      <c r="D2197" s="32"/>
    </row>
    <row r="2198" spans="3:4" x14ac:dyDescent="0.2">
      <c r="C2198" s="32"/>
      <c r="D2198" s="32"/>
    </row>
    <row r="2199" spans="3:4" x14ac:dyDescent="0.2">
      <c r="C2199" s="32"/>
      <c r="D2199" s="32"/>
    </row>
    <row r="2200" spans="3:4" x14ac:dyDescent="0.2">
      <c r="C2200" s="32"/>
      <c r="D2200" s="32"/>
    </row>
    <row r="2201" spans="3:4" x14ac:dyDescent="0.2">
      <c r="C2201" s="32"/>
      <c r="D2201" s="32"/>
    </row>
    <row r="2202" spans="3:4" x14ac:dyDescent="0.2">
      <c r="C2202" s="32"/>
      <c r="D2202" s="32"/>
    </row>
    <row r="2203" spans="3:4" x14ac:dyDescent="0.2">
      <c r="C2203" s="32"/>
      <c r="D2203" s="32"/>
    </row>
    <row r="2204" spans="3:4" x14ac:dyDescent="0.2">
      <c r="C2204" s="32"/>
      <c r="D2204" s="32"/>
    </row>
    <row r="2205" spans="3:4" x14ac:dyDescent="0.2">
      <c r="C2205" s="32"/>
      <c r="D2205" s="32"/>
    </row>
    <row r="2206" spans="3:4" x14ac:dyDescent="0.2">
      <c r="C2206" s="32"/>
      <c r="D2206" s="32"/>
    </row>
    <row r="2207" spans="3:4" x14ac:dyDescent="0.2">
      <c r="C2207" s="32"/>
      <c r="D2207" s="32"/>
    </row>
    <row r="2208" spans="3:4" x14ac:dyDescent="0.2">
      <c r="C2208" s="32"/>
      <c r="D2208" s="32"/>
    </row>
    <row r="2209" spans="3:4" x14ac:dyDescent="0.2">
      <c r="C2209" s="32"/>
      <c r="D2209" s="32"/>
    </row>
    <row r="2210" spans="3:4" x14ac:dyDescent="0.2">
      <c r="C2210" s="32"/>
      <c r="D2210" s="32"/>
    </row>
    <row r="2211" spans="3:4" x14ac:dyDescent="0.2">
      <c r="C2211" s="32"/>
      <c r="D2211" s="32"/>
    </row>
    <row r="2212" spans="3:4" x14ac:dyDescent="0.2">
      <c r="C2212" s="32"/>
      <c r="D2212" s="32"/>
    </row>
    <row r="2213" spans="3:4" x14ac:dyDescent="0.2">
      <c r="C2213" s="32"/>
      <c r="D2213" s="32"/>
    </row>
    <row r="2214" spans="3:4" x14ac:dyDescent="0.2">
      <c r="C2214" s="32"/>
      <c r="D2214" s="32"/>
    </row>
    <row r="2215" spans="3:4" x14ac:dyDescent="0.2">
      <c r="C2215" s="32"/>
      <c r="D2215" s="32"/>
    </row>
    <row r="2216" spans="3:4" x14ac:dyDescent="0.2">
      <c r="C2216" s="32"/>
      <c r="D2216" s="32"/>
    </row>
    <row r="2217" spans="3:4" x14ac:dyDescent="0.2">
      <c r="C2217" s="32"/>
      <c r="D2217" s="32"/>
    </row>
    <row r="2218" spans="3:4" x14ac:dyDescent="0.2">
      <c r="C2218" s="32"/>
      <c r="D2218" s="32"/>
    </row>
    <row r="2219" spans="3:4" x14ac:dyDescent="0.2">
      <c r="C2219" s="32"/>
      <c r="D2219" s="32"/>
    </row>
    <row r="2220" spans="3:4" x14ac:dyDescent="0.2">
      <c r="C2220" s="32"/>
      <c r="D2220" s="32"/>
    </row>
    <row r="2221" spans="3:4" x14ac:dyDescent="0.2">
      <c r="C2221" s="32"/>
      <c r="D2221" s="32"/>
    </row>
    <row r="2222" spans="3:4" x14ac:dyDescent="0.2">
      <c r="C2222" s="32"/>
      <c r="D2222" s="32"/>
    </row>
    <row r="2223" spans="3:4" x14ac:dyDescent="0.2">
      <c r="C2223" s="32"/>
      <c r="D2223" s="32"/>
    </row>
    <row r="2224" spans="3:4" x14ac:dyDescent="0.2">
      <c r="C2224" s="32"/>
      <c r="D2224" s="32"/>
    </row>
    <row r="2225" spans="3:4" x14ac:dyDescent="0.2">
      <c r="C2225" s="32"/>
      <c r="D2225" s="32"/>
    </row>
    <row r="2226" spans="3:4" x14ac:dyDescent="0.2">
      <c r="C2226" s="32"/>
      <c r="D2226" s="32"/>
    </row>
    <row r="2227" spans="3:4" x14ac:dyDescent="0.2">
      <c r="C2227" s="32"/>
      <c r="D2227" s="32"/>
    </row>
    <row r="2228" spans="3:4" x14ac:dyDescent="0.2">
      <c r="C2228" s="32"/>
      <c r="D2228" s="32"/>
    </row>
    <row r="2229" spans="3:4" x14ac:dyDescent="0.2">
      <c r="C2229" s="32"/>
      <c r="D2229" s="32"/>
    </row>
    <row r="2230" spans="3:4" x14ac:dyDescent="0.2">
      <c r="C2230" s="32"/>
      <c r="D2230" s="32"/>
    </row>
    <row r="2231" spans="3:4" x14ac:dyDescent="0.2">
      <c r="C2231" s="32"/>
      <c r="D2231" s="32"/>
    </row>
    <row r="2232" spans="3:4" x14ac:dyDescent="0.2">
      <c r="C2232" s="32"/>
      <c r="D2232" s="32"/>
    </row>
    <row r="2233" spans="3:4" x14ac:dyDescent="0.2">
      <c r="C2233" s="32"/>
      <c r="D2233" s="32"/>
    </row>
    <row r="2234" spans="3:4" x14ac:dyDescent="0.2">
      <c r="C2234" s="32"/>
      <c r="D2234" s="32"/>
    </row>
    <row r="2235" spans="3:4" x14ac:dyDescent="0.2">
      <c r="C2235" s="32"/>
      <c r="D2235" s="32"/>
    </row>
    <row r="2236" spans="3:4" x14ac:dyDescent="0.2">
      <c r="C2236" s="32"/>
      <c r="D2236" s="32"/>
    </row>
    <row r="2237" spans="3:4" x14ac:dyDescent="0.2">
      <c r="C2237" s="32"/>
      <c r="D2237" s="32"/>
    </row>
    <row r="2238" spans="3:4" x14ac:dyDescent="0.2">
      <c r="C2238" s="32"/>
      <c r="D2238" s="32"/>
    </row>
    <row r="2239" spans="3:4" x14ac:dyDescent="0.2">
      <c r="C2239" s="32"/>
      <c r="D2239" s="32"/>
    </row>
    <row r="2240" spans="3:4" x14ac:dyDescent="0.2">
      <c r="C2240" s="32"/>
      <c r="D2240" s="32"/>
    </row>
    <row r="2241" spans="3:4" x14ac:dyDescent="0.2">
      <c r="C2241" s="32"/>
      <c r="D2241" s="32"/>
    </row>
    <row r="2242" spans="3:4" x14ac:dyDescent="0.2">
      <c r="C2242" s="32"/>
      <c r="D2242" s="32"/>
    </row>
    <row r="2243" spans="3:4" x14ac:dyDescent="0.2">
      <c r="C2243" s="32"/>
      <c r="D2243" s="32"/>
    </row>
    <row r="2244" spans="3:4" x14ac:dyDescent="0.2">
      <c r="C2244" s="32"/>
      <c r="D2244" s="32"/>
    </row>
    <row r="2245" spans="3:4" x14ac:dyDescent="0.2">
      <c r="C2245" s="32"/>
      <c r="D2245" s="32"/>
    </row>
    <row r="2246" spans="3:4" x14ac:dyDescent="0.2">
      <c r="C2246" s="32"/>
      <c r="D2246" s="32"/>
    </row>
    <row r="2247" spans="3:4" x14ac:dyDescent="0.2">
      <c r="C2247" s="32"/>
      <c r="D2247" s="32"/>
    </row>
    <row r="2248" spans="3:4" x14ac:dyDescent="0.2">
      <c r="C2248" s="32"/>
      <c r="D2248" s="32"/>
    </row>
    <row r="2249" spans="3:4" x14ac:dyDescent="0.2">
      <c r="C2249" s="32"/>
      <c r="D2249" s="32"/>
    </row>
    <row r="2250" spans="3:4" x14ac:dyDescent="0.2">
      <c r="C2250" s="32"/>
      <c r="D2250" s="32"/>
    </row>
    <row r="2251" spans="3:4" x14ac:dyDescent="0.2">
      <c r="C2251" s="32"/>
      <c r="D2251" s="32"/>
    </row>
    <row r="2252" spans="3:4" x14ac:dyDescent="0.2">
      <c r="C2252" s="32"/>
      <c r="D2252" s="32"/>
    </row>
    <row r="2253" spans="3:4" x14ac:dyDescent="0.2">
      <c r="C2253" s="32"/>
      <c r="D2253" s="32"/>
    </row>
    <row r="2254" spans="3:4" x14ac:dyDescent="0.2">
      <c r="C2254" s="32"/>
      <c r="D2254" s="32"/>
    </row>
    <row r="2255" spans="3:4" x14ac:dyDescent="0.2">
      <c r="C2255" s="32"/>
      <c r="D2255" s="32"/>
    </row>
    <row r="2256" spans="3:4" x14ac:dyDescent="0.2">
      <c r="C2256" s="32"/>
      <c r="D2256" s="32"/>
    </row>
    <row r="2257" spans="3:4" x14ac:dyDescent="0.2">
      <c r="C2257" s="32"/>
      <c r="D2257" s="32"/>
    </row>
    <row r="2258" spans="3:4" x14ac:dyDescent="0.2">
      <c r="C2258" s="32"/>
      <c r="D2258" s="32"/>
    </row>
    <row r="2259" spans="3:4" x14ac:dyDescent="0.2">
      <c r="C2259" s="32"/>
      <c r="D2259" s="32"/>
    </row>
    <row r="2260" spans="3:4" x14ac:dyDescent="0.2">
      <c r="C2260" s="32"/>
      <c r="D2260" s="32"/>
    </row>
    <row r="2261" spans="3:4" x14ac:dyDescent="0.2">
      <c r="C2261" s="32"/>
      <c r="D2261" s="32"/>
    </row>
    <row r="2262" spans="3:4" x14ac:dyDescent="0.2">
      <c r="C2262" s="32"/>
      <c r="D2262" s="32"/>
    </row>
    <row r="2263" spans="3:4" x14ac:dyDescent="0.2">
      <c r="C2263" s="32"/>
      <c r="D2263" s="32"/>
    </row>
    <row r="2264" spans="3:4" x14ac:dyDescent="0.2">
      <c r="C2264" s="32"/>
      <c r="D2264" s="32"/>
    </row>
    <row r="2265" spans="3:4" x14ac:dyDescent="0.2">
      <c r="C2265" s="32"/>
      <c r="D2265" s="32"/>
    </row>
    <row r="2266" spans="3:4" x14ac:dyDescent="0.2">
      <c r="C2266" s="32"/>
      <c r="D2266" s="32"/>
    </row>
    <row r="2267" spans="3:4" x14ac:dyDescent="0.2">
      <c r="C2267" s="32"/>
      <c r="D2267" s="32"/>
    </row>
    <row r="2268" spans="3:4" x14ac:dyDescent="0.2">
      <c r="C2268" s="32"/>
      <c r="D2268" s="32"/>
    </row>
    <row r="2269" spans="3:4" x14ac:dyDescent="0.2">
      <c r="C2269" s="32"/>
      <c r="D2269" s="32"/>
    </row>
    <row r="2270" spans="3:4" x14ac:dyDescent="0.2">
      <c r="C2270" s="32"/>
      <c r="D2270" s="32"/>
    </row>
    <row r="2271" spans="3:4" x14ac:dyDescent="0.2">
      <c r="C2271" s="32"/>
      <c r="D2271" s="32"/>
    </row>
    <row r="2272" spans="3:4" x14ac:dyDescent="0.2">
      <c r="C2272" s="32"/>
      <c r="D2272" s="32"/>
    </row>
    <row r="2273" spans="3:4" x14ac:dyDescent="0.2">
      <c r="C2273" s="32"/>
      <c r="D2273" s="32"/>
    </row>
    <row r="2274" spans="3:4" x14ac:dyDescent="0.2">
      <c r="C2274" s="32"/>
      <c r="D2274" s="32"/>
    </row>
    <row r="2275" spans="3:4" x14ac:dyDescent="0.2">
      <c r="C2275" s="32"/>
      <c r="D2275" s="32"/>
    </row>
    <row r="2276" spans="3:4" x14ac:dyDescent="0.2">
      <c r="C2276" s="32"/>
      <c r="D2276" s="32"/>
    </row>
    <row r="2277" spans="3:4" x14ac:dyDescent="0.2">
      <c r="C2277" s="32"/>
      <c r="D2277" s="32"/>
    </row>
    <row r="2278" spans="3:4" x14ac:dyDescent="0.2">
      <c r="C2278" s="32"/>
      <c r="D2278" s="32"/>
    </row>
    <row r="2279" spans="3:4" x14ac:dyDescent="0.2">
      <c r="C2279" s="32"/>
      <c r="D2279" s="32"/>
    </row>
    <row r="2280" spans="3:4" x14ac:dyDescent="0.2">
      <c r="C2280" s="32"/>
      <c r="D2280" s="32"/>
    </row>
    <row r="2281" spans="3:4" x14ac:dyDescent="0.2">
      <c r="C2281" s="32"/>
      <c r="D2281" s="32"/>
    </row>
    <row r="2282" spans="3:4" x14ac:dyDescent="0.2">
      <c r="C2282" s="32"/>
      <c r="D2282" s="32"/>
    </row>
    <row r="2283" spans="3:4" x14ac:dyDescent="0.2">
      <c r="C2283" s="32"/>
      <c r="D2283" s="32"/>
    </row>
    <row r="2284" spans="3:4" x14ac:dyDescent="0.2">
      <c r="C2284" s="32"/>
      <c r="D2284" s="32"/>
    </row>
    <row r="2285" spans="3:4" x14ac:dyDescent="0.2">
      <c r="C2285" s="32"/>
      <c r="D2285" s="32"/>
    </row>
    <row r="2286" spans="3:4" x14ac:dyDescent="0.2">
      <c r="C2286" s="32"/>
      <c r="D2286" s="32"/>
    </row>
    <row r="2287" spans="3:4" x14ac:dyDescent="0.2">
      <c r="C2287" s="32"/>
      <c r="D2287" s="32"/>
    </row>
    <row r="2288" spans="3:4" x14ac:dyDescent="0.2">
      <c r="C2288" s="32"/>
      <c r="D2288" s="32"/>
    </row>
    <row r="2289" spans="3:4" x14ac:dyDescent="0.2">
      <c r="C2289" s="32"/>
      <c r="D2289" s="32"/>
    </row>
    <row r="2290" spans="3:4" x14ac:dyDescent="0.2">
      <c r="C2290" s="32"/>
      <c r="D2290" s="32"/>
    </row>
    <row r="2291" spans="3:4" x14ac:dyDescent="0.2">
      <c r="C2291" s="32"/>
      <c r="D2291" s="32"/>
    </row>
    <row r="2292" spans="3:4" x14ac:dyDescent="0.2">
      <c r="C2292" s="32"/>
      <c r="D2292" s="32"/>
    </row>
    <row r="2293" spans="3:4" x14ac:dyDescent="0.2">
      <c r="C2293" s="32"/>
      <c r="D2293" s="32"/>
    </row>
    <row r="2294" spans="3:4" x14ac:dyDescent="0.2">
      <c r="C2294" s="32"/>
      <c r="D2294" s="32"/>
    </row>
    <row r="2295" spans="3:4" x14ac:dyDescent="0.2">
      <c r="C2295" s="32"/>
      <c r="D2295" s="32"/>
    </row>
    <row r="2296" spans="3:4" x14ac:dyDescent="0.2">
      <c r="C2296" s="32"/>
      <c r="D2296" s="32"/>
    </row>
    <row r="2297" spans="3:4" x14ac:dyDescent="0.2">
      <c r="C2297" s="32"/>
      <c r="D2297" s="32"/>
    </row>
    <row r="2298" spans="3:4" x14ac:dyDescent="0.2">
      <c r="C2298" s="32"/>
      <c r="D2298" s="32"/>
    </row>
    <row r="2299" spans="3:4" x14ac:dyDescent="0.2">
      <c r="C2299" s="32"/>
      <c r="D2299" s="32"/>
    </row>
    <row r="2300" spans="3:4" x14ac:dyDescent="0.2">
      <c r="C2300" s="32"/>
      <c r="D2300" s="32"/>
    </row>
    <row r="2301" spans="3:4" x14ac:dyDescent="0.2">
      <c r="C2301" s="32"/>
      <c r="D2301" s="32"/>
    </row>
    <row r="2302" spans="3:4" x14ac:dyDescent="0.2">
      <c r="C2302" s="32"/>
      <c r="D2302" s="32"/>
    </row>
    <row r="2303" spans="3:4" x14ac:dyDescent="0.2">
      <c r="C2303" s="32"/>
      <c r="D2303" s="32"/>
    </row>
    <row r="2304" spans="3:4" x14ac:dyDescent="0.2">
      <c r="C2304" s="32"/>
      <c r="D2304" s="32"/>
    </row>
    <row r="2305" spans="3:4" x14ac:dyDescent="0.2">
      <c r="C2305" s="32"/>
      <c r="D2305" s="32"/>
    </row>
    <row r="2306" spans="3:4" x14ac:dyDescent="0.2">
      <c r="C2306" s="32"/>
      <c r="D2306" s="32"/>
    </row>
    <row r="2307" spans="3:4" x14ac:dyDescent="0.2">
      <c r="C2307" s="32"/>
      <c r="D2307" s="32"/>
    </row>
    <row r="2308" spans="3:4" x14ac:dyDescent="0.2">
      <c r="C2308" s="32"/>
      <c r="D2308" s="32"/>
    </row>
    <row r="2309" spans="3:4" x14ac:dyDescent="0.2">
      <c r="C2309" s="32"/>
      <c r="D2309" s="32"/>
    </row>
    <row r="2310" spans="3:4" x14ac:dyDescent="0.2">
      <c r="C2310" s="32"/>
      <c r="D2310" s="32"/>
    </row>
    <row r="2311" spans="3:4" x14ac:dyDescent="0.2">
      <c r="C2311" s="32"/>
      <c r="D2311" s="32"/>
    </row>
    <row r="2312" spans="3:4" x14ac:dyDescent="0.2">
      <c r="C2312" s="32"/>
      <c r="D2312" s="32"/>
    </row>
    <row r="2313" spans="3:4" x14ac:dyDescent="0.2">
      <c r="C2313" s="32"/>
      <c r="D2313" s="32"/>
    </row>
    <row r="2314" spans="3:4" x14ac:dyDescent="0.2">
      <c r="C2314" s="32"/>
      <c r="D2314" s="32"/>
    </row>
    <row r="2315" spans="3:4" x14ac:dyDescent="0.2">
      <c r="C2315" s="32"/>
      <c r="D2315" s="32"/>
    </row>
    <row r="2316" spans="3:4" x14ac:dyDescent="0.2">
      <c r="C2316" s="32"/>
      <c r="D2316" s="32"/>
    </row>
    <row r="2317" spans="3:4" x14ac:dyDescent="0.2">
      <c r="C2317" s="32"/>
      <c r="D2317" s="32"/>
    </row>
    <row r="2318" spans="3:4" x14ac:dyDescent="0.2">
      <c r="C2318" s="32"/>
      <c r="D2318" s="32"/>
    </row>
    <row r="2319" spans="3:4" x14ac:dyDescent="0.2">
      <c r="C2319" s="32"/>
      <c r="D2319" s="32"/>
    </row>
    <row r="2320" spans="3:4" x14ac:dyDescent="0.2">
      <c r="C2320" s="32"/>
      <c r="D2320" s="32"/>
    </row>
    <row r="2321" spans="3:4" x14ac:dyDescent="0.2">
      <c r="C2321" s="32"/>
      <c r="D2321" s="32"/>
    </row>
    <row r="2322" spans="3:4" x14ac:dyDescent="0.2">
      <c r="C2322" s="32"/>
      <c r="D2322" s="32"/>
    </row>
    <row r="2323" spans="3:4" x14ac:dyDescent="0.2">
      <c r="C2323" s="32"/>
      <c r="D2323" s="32"/>
    </row>
    <row r="2324" spans="3:4" x14ac:dyDescent="0.2">
      <c r="C2324" s="32"/>
      <c r="D2324" s="32"/>
    </row>
    <row r="2325" spans="3:4" x14ac:dyDescent="0.2">
      <c r="C2325" s="32"/>
      <c r="D2325" s="32"/>
    </row>
    <row r="2326" spans="3:4" x14ac:dyDescent="0.2">
      <c r="C2326" s="32"/>
      <c r="D2326" s="32"/>
    </row>
    <row r="2327" spans="3:4" x14ac:dyDescent="0.2">
      <c r="C2327" s="32"/>
      <c r="D2327" s="32"/>
    </row>
    <row r="2328" spans="3:4" x14ac:dyDescent="0.2">
      <c r="C2328" s="32"/>
      <c r="D2328" s="32"/>
    </row>
    <row r="2329" spans="3:4" x14ac:dyDescent="0.2">
      <c r="C2329" s="32"/>
      <c r="D2329" s="32"/>
    </row>
    <row r="2330" spans="3:4" x14ac:dyDescent="0.2">
      <c r="C2330" s="32"/>
      <c r="D2330" s="32"/>
    </row>
    <row r="2331" spans="3:4" x14ac:dyDescent="0.2">
      <c r="C2331" s="32"/>
      <c r="D2331" s="32"/>
    </row>
    <row r="2332" spans="3:4" x14ac:dyDescent="0.2">
      <c r="C2332" s="32"/>
      <c r="D2332" s="32"/>
    </row>
    <row r="2333" spans="3:4" x14ac:dyDescent="0.2">
      <c r="C2333" s="32"/>
      <c r="D2333" s="32"/>
    </row>
    <row r="2334" spans="3:4" x14ac:dyDescent="0.2">
      <c r="C2334" s="32"/>
      <c r="D2334" s="32"/>
    </row>
    <row r="2335" spans="3:4" x14ac:dyDescent="0.2">
      <c r="C2335" s="32"/>
      <c r="D2335" s="32"/>
    </row>
    <row r="2336" spans="3:4" x14ac:dyDescent="0.2">
      <c r="C2336" s="32"/>
      <c r="D2336" s="32"/>
    </row>
    <row r="2337" spans="3:4" x14ac:dyDescent="0.2">
      <c r="C2337" s="32"/>
      <c r="D2337" s="32"/>
    </row>
    <row r="2338" spans="3:4" x14ac:dyDescent="0.2">
      <c r="C2338" s="32"/>
      <c r="D2338" s="32"/>
    </row>
    <row r="2339" spans="3:4" x14ac:dyDescent="0.2">
      <c r="C2339" s="32"/>
      <c r="D2339" s="32"/>
    </row>
    <row r="2340" spans="3:4" x14ac:dyDescent="0.2">
      <c r="C2340" s="32"/>
      <c r="D2340" s="32"/>
    </row>
    <row r="2341" spans="3:4" x14ac:dyDescent="0.2">
      <c r="C2341" s="32"/>
      <c r="D2341" s="32"/>
    </row>
    <row r="2342" spans="3:4" x14ac:dyDescent="0.2">
      <c r="C2342" s="32"/>
      <c r="D2342" s="32"/>
    </row>
    <row r="2343" spans="3:4" x14ac:dyDescent="0.2">
      <c r="C2343" s="32"/>
      <c r="D2343" s="32"/>
    </row>
    <row r="2344" spans="3:4" x14ac:dyDescent="0.2">
      <c r="C2344" s="32"/>
      <c r="D2344" s="32"/>
    </row>
    <row r="2345" spans="3:4" x14ac:dyDescent="0.2">
      <c r="C2345" s="32"/>
      <c r="D2345" s="32"/>
    </row>
    <row r="2346" spans="3:4" x14ac:dyDescent="0.2">
      <c r="C2346" s="32"/>
      <c r="D2346" s="32"/>
    </row>
    <row r="2347" spans="3:4" x14ac:dyDescent="0.2">
      <c r="C2347" s="32"/>
      <c r="D2347" s="32"/>
    </row>
    <row r="2348" spans="3:4" x14ac:dyDescent="0.2">
      <c r="C2348" s="32"/>
      <c r="D2348" s="32"/>
    </row>
    <row r="2349" spans="3:4" x14ac:dyDescent="0.2">
      <c r="C2349" s="32"/>
      <c r="D2349" s="32"/>
    </row>
    <row r="2350" spans="3:4" x14ac:dyDescent="0.2">
      <c r="C2350" s="32"/>
      <c r="D2350" s="32"/>
    </row>
    <row r="2351" spans="3:4" x14ac:dyDescent="0.2">
      <c r="C2351" s="32"/>
      <c r="D2351" s="32"/>
    </row>
    <row r="2352" spans="3:4" x14ac:dyDescent="0.2">
      <c r="C2352" s="32"/>
      <c r="D2352" s="32"/>
    </row>
    <row r="2353" spans="3:4" x14ac:dyDescent="0.2">
      <c r="C2353" s="32"/>
      <c r="D2353" s="32"/>
    </row>
    <row r="2354" spans="3:4" x14ac:dyDescent="0.2">
      <c r="C2354" s="32"/>
      <c r="D2354" s="32"/>
    </row>
    <row r="2355" spans="3:4" x14ac:dyDescent="0.2">
      <c r="C2355" s="32"/>
      <c r="D2355" s="32"/>
    </row>
    <row r="2356" spans="3:4" x14ac:dyDescent="0.2">
      <c r="C2356" s="32"/>
      <c r="D2356" s="32"/>
    </row>
    <row r="2357" spans="3:4" x14ac:dyDescent="0.2">
      <c r="C2357" s="32"/>
      <c r="D2357" s="32"/>
    </row>
    <row r="2358" spans="3:4" x14ac:dyDescent="0.2">
      <c r="C2358" s="32"/>
      <c r="D2358" s="32"/>
    </row>
    <row r="2359" spans="3:4" x14ac:dyDescent="0.2">
      <c r="C2359" s="32"/>
      <c r="D2359" s="32"/>
    </row>
    <row r="2360" spans="3:4" x14ac:dyDescent="0.2">
      <c r="C2360" s="32"/>
      <c r="D2360" s="32"/>
    </row>
    <row r="2361" spans="3:4" x14ac:dyDescent="0.2">
      <c r="C2361" s="32"/>
      <c r="D2361" s="32"/>
    </row>
    <row r="2362" spans="3:4" x14ac:dyDescent="0.2">
      <c r="C2362" s="32"/>
      <c r="D2362" s="32"/>
    </row>
    <row r="2363" spans="3:4" x14ac:dyDescent="0.2">
      <c r="C2363" s="32"/>
      <c r="D2363" s="32"/>
    </row>
    <row r="2364" spans="3:4" x14ac:dyDescent="0.2">
      <c r="C2364" s="32"/>
      <c r="D2364" s="32"/>
    </row>
    <row r="2365" spans="3:4" x14ac:dyDescent="0.2">
      <c r="C2365" s="32"/>
      <c r="D2365" s="32"/>
    </row>
    <row r="2366" spans="3:4" x14ac:dyDescent="0.2">
      <c r="C2366" s="32"/>
      <c r="D2366" s="32"/>
    </row>
    <row r="2367" spans="3:4" x14ac:dyDescent="0.2">
      <c r="C2367" s="32"/>
      <c r="D2367" s="32"/>
    </row>
    <row r="2368" spans="3:4" x14ac:dyDescent="0.2">
      <c r="C2368" s="32"/>
      <c r="D2368" s="32"/>
    </row>
    <row r="2369" spans="3:4" x14ac:dyDescent="0.2">
      <c r="C2369" s="32"/>
      <c r="D2369" s="32"/>
    </row>
    <row r="2370" spans="3:4" x14ac:dyDescent="0.2">
      <c r="C2370" s="32"/>
      <c r="D2370" s="32"/>
    </row>
    <row r="2371" spans="3:4" x14ac:dyDescent="0.2">
      <c r="C2371" s="32"/>
      <c r="D2371" s="32"/>
    </row>
    <row r="2372" spans="3:4" x14ac:dyDescent="0.2">
      <c r="C2372" s="32"/>
      <c r="D2372" s="32"/>
    </row>
    <row r="2373" spans="3:4" x14ac:dyDescent="0.2">
      <c r="C2373" s="32"/>
      <c r="D2373" s="32"/>
    </row>
    <row r="2374" spans="3:4" x14ac:dyDescent="0.2">
      <c r="C2374" s="32"/>
      <c r="D2374" s="32"/>
    </row>
    <row r="2375" spans="3:4" x14ac:dyDescent="0.2">
      <c r="C2375" s="32"/>
      <c r="D2375" s="32"/>
    </row>
    <row r="2376" spans="3:4" x14ac:dyDescent="0.2">
      <c r="C2376" s="32"/>
      <c r="D2376" s="32"/>
    </row>
    <row r="2377" spans="3:4" x14ac:dyDescent="0.2">
      <c r="C2377" s="32"/>
      <c r="D2377" s="32"/>
    </row>
    <row r="2378" spans="3:4" x14ac:dyDescent="0.2">
      <c r="C2378" s="32"/>
      <c r="D2378" s="32"/>
    </row>
    <row r="2379" spans="3:4" x14ac:dyDescent="0.2">
      <c r="C2379" s="32"/>
      <c r="D2379" s="32"/>
    </row>
    <row r="2380" spans="3:4" x14ac:dyDescent="0.2">
      <c r="C2380" s="32"/>
      <c r="D2380" s="32"/>
    </row>
    <row r="2381" spans="3:4" x14ac:dyDescent="0.2">
      <c r="C2381" s="32"/>
      <c r="D2381" s="32"/>
    </row>
    <row r="2382" spans="3:4" x14ac:dyDescent="0.2">
      <c r="C2382" s="32"/>
      <c r="D2382" s="32"/>
    </row>
    <row r="2383" spans="3:4" x14ac:dyDescent="0.2">
      <c r="C2383" s="32"/>
      <c r="D2383" s="32"/>
    </row>
    <row r="2384" spans="3:4" x14ac:dyDescent="0.2">
      <c r="C2384" s="32"/>
      <c r="D2384" s="32"/>
    </row>
    <row r="2385" spans="3:4" x14ac:dyDescent="0.2">
      <c r="C2385" s="32"/>
      <c r="D2385" s="32"/>
    </row>
    <row r="2386" spans="3:4" x14ac:dyDescent="0.2">
      <c r="C2386" s="32"/>
      <c r="D2386" s="32"/>
    </row>
    <row r="2387" spans="3:4" x14ac:dyDescent="0.2">
      <c r="C2387" s="32"/>
      <c r="D2387" s="32"/>
    </row>
    <row r="2388" spans="3:4" x14ac:dyDescent="0.2">
      <c r="C2388" s="32"/>
      <c r="D2388" s="32"/>
    </row>
    <row r="2389" spans="3:4" x14ac:dyDescent="0.2">
      <c r="C2389" s="32"/>
      <c r="D2389" s="32"/>
    </row>
    <row r="2390" spans="3:4" x14ac:dyDescent="0.2">
      <c r="C2390" s="32"/>
      <c r="D2390" s="32"/>
    </row>
    <row r="2391" spans="3:4" x14ac:dyDescent="0.2">
      <c r="C2391" s="32"/>
      <c r="D2391" s="32"/>
    </row>
    <row r="2392" spans="3:4" x14ac:dyDescent="0.2">
      <c r="C2392" s="32"/>
      <c r="D2392" s="32"/>
    </row>
    <row r="2393" spans="3:4" x14ac:dyDescent="0.2">
      <c r="C2393" s="32"/>
      <c r="D2393" s="32"/>
    </row>
    <row r="2394" spans="3:4" x14ac:dyDescent="0.2">
      <c r="C2394" s="32"/>
      <c r="D2394" s="32"/>
    </row>
    <row r="2395" spans="3:4" x14ac:dyDescent="0.2">
      <c r="C2395" s="32"/>
      <c r="D2395" s="32"/>
    </row>
    <row r="2396" spans="3:4" x14ac:dyDescent="0.2">
      <c r="C2396" s="32"/>
      <c r="D2396" s="32"/>
    </row>
    <row r="2397" spans="3:4" x14ac:dyDescent="0.2">
      <c r="C2397" s="32"/>
      <c r="D2397" s="32"/>
    </row>
    <row r="2398" spans="3:4" x14ac:dyDescent="0.2">
      <c r="C2398" s="32"/>
      <c r="D2398" s="32"/>
    </row>
    <row r="2399" spans="3:4" x14ac:dyDescent="0.2">
      <c r="C2399" s="32"/>
      <c r="D2399" s="32"/>
    </row>
    <row r="2400" spans="3:4" x14ac:dyDescent="0.2">
      <c r="C2400" s="32"/>
      <c r="D2400" s="32"/>
    </row>
    <row r="2401" spans="3:4" x14ac:dyDescent="0.2">
      <c r="C2401" s="32"/>
      <c r="D2401" s="32"/>
    </row>
    <row r="2402" spans="3:4" x14ac:dyDescent="0.2">
      <c r="C2402" s="32"/>
      <c r="D2402" s="32"/>
    </row>
    <row r="2403" spans="3:4" x14ac:dyDescent="0.2">
      <c r="C2403" s="32"/>
      <c r="D2403" s="32"/>
    </row>
    <row r="2404" spans="3:4" x14ac:dyDescent="0.2">
      <c r="C2404" s="32"/>
      <c r="D2404" s="32"/>
    </row>
    <row r="2405" spans="3:4" x14ac:dyDescent="0.2">
      <c r="C2405" s="32"/>
      <c r="D2405" s="32"/>
    </row>
    <row r="2406" spans="3:4" x14ac:dyDescent="0.2">
      <c r="C2406" s="32"/>
      <c r="D2406" s="32"/>
    </row>
    <row r="2407" spans="3:4" x14ac:dyDescent="0.2">
      <c r="C2407" s="32"/>
      <c r="D2407" s="32"/>
    </row>
    <row r="2408" spans="3:4" x14ac:dyDescent="0.2">
      <c r="C2408" s="32"/>
      <c r="D2408" s="32"/>
    </row>
    <row r="2409" spans="3:4" x14ac:dyDescent="0.2">
      <c r="C2409" s="32"/>
      <c r="D2409" s="32"/>
    </row>
    <row r="2410" spans="3:4" x14ac:dyDescent="0.2">
      <c r="C2410" s="32"/>
      <c r="D2410" s="32"/>
    </row>
    <row r="2411" spans="3:4" x14ac:dyDescent="0.2">
      <c r="C2411" s="32"/>
      <c r="D2411" s="32"/>
    </row>
    <row r="2412" spans="3:4" x14ac:dyDescent="0.2">
      <c r="C2412" s="32"/>
      <c r="D2412" s="32"/>
    </row>
    <row r="2413" spans="3:4" x14ac:dyDescent="0.2">
      <c r="C2413" s="32"/>
      <c r="D2413" s="32"/>
    </row>
    <row r="2414" spans="3:4" x14ac:dyDescent="0.2">
      <c r="C2414" s="32"/>
      <c r="D2414" s="32"/>
    </row>
    <row r="2415" spans="3:4" x14ac:dyDescent="0.2">
      <c r="C2415" s="32"/>
      <c r="D2415" s="32"/>
    </row>
    <row r="2416" spans="3:4" x14ac:dyDescent="0.2">
      <c r="C2416" s="32"/>
      <c r="D2416" s="32"/>
    </row>
    <row r="2417" spans="3:4" x14ac:dyDescent="0.2">
      <c r="C2417" s="32"/>
      <c r="D2417" s="32"/>
    </row>
    <row r="2418" spans="3:4" x14ac:dyDescent="0.2">
      <c r="C2418" s="32"/>
      <c r="D2418" s="32"/>
    </row>
    <row r="2419" spans="3:4" x14ac:dyDescent="0.2">
      <c r="C2419" s="32"/>
      <c r="D2419" s="32"/>
    </row>
    <row r="2420" spans="3:4" x14ac:dyDescent="0.2">
      <c r="C2420" s="32"/>
      <c r="D2420" s="32"/>
    </row>
    <row r="2421" spans="3:4" x14ac:dyDescent="0.2">
      <c r="C2421" s="32"/>
      <c r="D2421" s="32"/>
    </row>
    <row r="2422" spans="3:4" x14ac:dyDescent="0.2">
      <c r="C2422" s="32"/>
      <c r="D2422" s="32"/>
    </row>
    <row r="2423" spans="3:4" x14ac:dyDescent="0.2">
      <c r="C2423" s="32"/>
      <c r="D2423" s="32"/>
    </row>
    <row r="2424" spans="3:4" x14ac:dyDescent="0.2">
      <c r="C2424" s="32"/>
      <c r="D2424" s="32"/>
    </row>
    <row r="2425" spans="3:4" x14ac:dyDescent="0.2">
      <c r="C2425" s="32"/>
      <c r="D2425" s="32"/>
    </row>
    <row r="2426" spans="3:4" x14ac:dyDescent="0.2">
      <c r="C2426" s="32"/>
      <c r="D2426" s="32"/>
    </row>
    <row r="2427" spans="3:4" x14ac:dyDescent="0.2">
      <c r="C2427" s="32"/>
      <c r="D2427" s="32"/>
    </row>
    <row r="2428" spans="3:4" x14ac:dyDescent="0.2">
      <c r="C2428" s="32"/>
      <c r="D2428" s="32"/>
    </row>
    <row r="2429" spans="3:4" x14ac:dyDescent="0.2">
      <c r="C2429" s="32"/>
      <c r="D2429" s="32"/>
    </row>
    <row r="2430" spans="3:4" x14ac:dyDescent="0.2">
      <c r="C2430" s="32"/>
      <c r="D2430" s="32"/>
    </row>
    <row r="2431" spans="3:4" x14ac:dyDescent="0.2">
      <c r="C2431" s="32"/>
      <c r="D2431" s="32"/>
    </row>
    <row r="2432" spans="3:4" x14ac:dyDescent="0.2">
      <c r="C2432" s="32"/>
      <c r="D2432" s="32"/>
    </row>
    <row r="2433" spans="3:4" x14ac:dyDescent="0.2">
      <c r="C2433" s="32"/>
      <c r="D2433" s="32"/>
    </row>
    <row r="2434" spans="3:4" x14ac:dyDescent="0.2">
      <c r="C2434" s="32"/>
      <c r="D2434" s="32"/>
    </row>
    <row r="2435" spans="3:4" x14ac:dyDescent="0.2">
      <c r="C2435" s="32"/>
      <c r="D2435" s="32"/>
    </row>
    <row r="2436" spans="3:4" x14ac:dyDescent="0.2">
      <c r="C2436" s="32"/>
      <c r="D2436" s="32"/>
    </row>
    <row r="2437" spans="3:4" x14ac:dyDescent="0.2">
      <c r="C2437" s="32"/>
      <c r="D2437" s="32"/>
    </row>
    <row r="2438" spans="3:4" x14ac:dyDescent="0.2">
      <c r="C2438" s="32"/>
      <c r="D2438" s="32"/>
    </row>
    <row r="2439" spans="3:4" x14ac:dyDescent="0.2">
      <c r="C2439" s="32"/>
      <c r="D2439" s="32"/>
    </row>
    <row r="2440" spans="3:4" x14ac:dyDescent="0.2">
      <c r="C2440" s="32"/>
      <c r="D2440" s="32"/>
    </row>
    <row r="2441" spans="3:4" x14ac:dyDescent="0.2">
      <c r="C2441" s="32"/>
      <c r="D2441" s="32"/>
    </row>
    <row r="2442" spans="3:4" x14ac:dyDescent="0.2">
      <c r="C2442" s="32"/>
      <c r="D2442" s="32"/>
    </row>
    <row r="2443" spans="3:4" x14ac:dyDescent="0.2">
      <c r="C2443" s="32"/>
      <c r="D2443" s="32"/>
    </row>
    <row r="2444" spans="3:4" x14ac:dyDescent="0.2">
      <c r="C2444" s="32"/>
      <c r="D2444" s="32"/>
    </row>
    <row r="2445" spans="3:4" x14ac:dyDescent="0.2">
      <c r="C2445" s="32"/>
      <c r="D2445" s="32"/>
    </row>
    <row r="2446" spans="3:4" x14ac:dyDescent="0.2">
      <c r="C2446" s="32"/>
      <c r="D2446" s="32"/>
    </row>
    <row r="2447" spans="3:4" x14ac:dyDescent="0.2">
      <c r="C2447" s="32"/>
      <c r="D2447" s="32"/>
    </row>
    <row r="2448" spans="3:4" x14ac:dyDescent="0.2">
      <c r="C2448" s="32"/>
      <c r="D2448" s="32"/>
    </row>
    <row r="2449" spans="3:4" x14ac:dyDescent="0.2">
      <c r="C2449" s="32"/>
      <c r="D2449" s="32"/>
    </row>
    <row r="2450" spans="3:4" x14ac:dyDescent="0.2">
      <c r="C2450" s="32"/>
      <c r="D2450" s="32"/>
    </row>
    <row r="2451" spans="3:4" x14ac:dyDescent="0.2">
      <c r="C2451" s="32"/>
      <c r="D2451" s="32"/>
    </row>
    <row r="2452" spans="3:4" x14ac:dyDescent="0.2">
      <c r="C2452" s="32"/>
      <c r="D2452" s="32"/>
    </row>
    <row r="2453" spans="3:4" x14ac:dyDescent="0.2">
      <c r="C2453" s="32"/>
      <c r="D2453" s="32"/>
    </row>
    <row r="2454" spans="3:4" x14ac:dyDescent="0.2">
      <c r="C2454" s="32"/>
      <c r="D2454" s="32"/>
    </row>
    <row r="2455" spans="3:4" x14ac:dyDescent="0.2">
      <c r="C2455" s="32"/>
      <c r="D2455" s="32"/>
    </row>
    <row r="2456" spans="3:4" x14ac:dyDescent="0.2">
      <c r="C2456" s="32"/>
      <c r="D2456" s="32"/>
    </row>
    <row r="2457" spans="3:4" x14ac:dyDescent="0.2">
      <c r="C2457" s="32"/>
      <c r="D2457" s="32"/>
    </row>
    <row r="2458" spans="3:4" x14ac:dyDescent="0.2">
      <c r="C2458" s="32"/>
      <c r="D2458" s="32"/>
    </row>
    <row r="2459" spans="3:4" x14ac:dyDescent="0.2">
      <c r="C2459" s="32"/>
      <c r="D2459" s="32"/>
    </row>
    <row r="2460" spans="3:4" x14ac:dyDescent="0.2">
      <c r="C2460" s="32"/>
      <c r="D2460" s="32"/>
    </row>
    <row r="2461" spans="3:4" x14ac:dyDescent="0.2">
      <c r="C2461" s="32"/>
      <c r="D2461" s="32"/>
    </row>
    <row r="2462" spans="3:4" x14ac:dyDescent="0.2">
      <c r="C2462" s="32"/>
      <c r="D2462" s="32"/>
    </row>
    <row r="2463" spans="3:4" x14ac:dyDescent="0.2">
      <c r="C2463" s="32"/>
      <c r="D2463" s="32"/>
    </row>
    <row r="2464" spans="3:4" x14ac:dyDescent="0.2">
      <c r="C2464" s="32"/>
      <c r="D2464" s="32"/>
    </row>
    <row r="2465" spans="3:4" x14ac:dyDescent="0.2">
      <c r="C2465" s="32"/>
      <c r="D2465" s="32"/>
    </row>
    <row r="2466" spans="3:4" x14ac:dyDescent="0.2">
      <c r="C2466" s="32"/>
      <c r="D2466" s="32"/>
    </row>
    <row r="2467" spans="3:4" x14ac:dyDescent="0.2">
      <c r="C2467" s="32"/>
      <c r="D2467" s="32"/>
    </row>
    <row r="2468" spans="3:4" x14ac:dyDescent="0.2">
      <c r="C2468" s="32"/>
      <c r="D2468" s="32"/>
    </row>
    <row r="2469" spans="3:4" x14ac:dyDescent="0.2">
      <c r="C2469" s="32"/>
      <c r="D2469" s="32"/>
    </row>
    <row r="2470" spans="3:4" x14ac:dyDescent="0.2">
      <c r="C2470" s="32"/>
      <c r="D2470" s="32"/>
    </row>
    <row r="2471" spans="3:4" x14ac:dyDescent="0.2">
      <c r="C2471" s="32"/>
      <c r="D2471" s="32"/>
    </row>
    <row r="2472" spans="3:4" x14ac:dyDescent="0.2">
      <c r="C2472" s="32"/>
      <c r="D2472" s="32"/>
    </row>
    <row r="2473" spans="3:4" x14ac:dyDescent="0.2">
      <c r="C2473" s="32"/>
      <c r="D2473" s="32"/>
    </row>
    <row r="2474" spans="3:4" x14ac:dyDescent="0.2">
      <c r="C2474" s="32"/>
      <c r="D2474" s="32"/>
    </row>
    <row r="2475" spans="3:4" x14ac:dyDescent="0.2">
      <c r="C2475" s="32"/>
      <c r="D2475" s="32"/>
    </row>
    <row r="2476" spans="3:4" x14ac:dyDescent="0.2">
      <c r="C2476" s="32"/>
      <c r="D2476" s="32"/>
    </row>
    <row r="2477" spans="3:4" x14ac:dyDescent="0.2">
      <c r="C2477" s="32"/>
      <c r="D2477" s="32"/>
    </row>
    <row r="2478" spans="3:4" x14ac:dyDescent="0.2">
      <c r="C2478" s="32"/>
      <c r="D2478" s="32"/>
    </row>
    <row r="2479" spans="3:4" x14ac:dyDescent="0.2">
      <c r="C2479" s="32"/>
      <c r="D2479" s="32"/>
    </row>
    <row r="2480" spans="3:4" x14ac:dyDescent="0.2">
      <c r="C2480" s="32"/>
      <c r="D2480" s="32"/>
    </row>
    <row r="2481" spans="3:4" x14ac:dyDescent="0.2">
      <c r="C2481" s="32"/>
      <c r="D2481" s="32"/>
    </row>
    <row r="2482" spans="3:4" x14ac:dyDescent="0.2">
      <c r="C2482" s="32"/>
      <c r="D2482" s="32"/>
    </row>
    <row r="2483" spans="3:4" x14ac:dyDescent="0.2">
      <c r="C2483" s="32"/>
      <c r="D2483" s="32"/>
    </row>
    <row r="2484" spans="3:4" x14ac:dyDescent="0.2">
      <c r="C2484" s="32"/>
      <c r="D2484" s="32"/>
    </row>
    <row r="2485" spans="3:4" x14ac:dyDescent="0.2">
      <c r="C2485" s="32"/>
      <c r="D2485" s="32"/>
    </row>
    <row r="2486" spans="3:4" x14ac:dyDescent="0.2">
      <c r="C2486" s="32"/>
      <c r="D2486" s="32"/>
    </row>
    <row r="2487" spans="3:4" x14ac:dyDescent="0.2">
      <c r="C2487" s="32"/>
      <c r="D2487" s="32"/>
    </row>
    <row r="2488" spans="3:4" x14ac:dyDescent="0.2">
      <c r="C2488" s="32"/>
      <c r="D2488" s="32"/>
    </row>
    <row r="2489" spans="3:4" x14ac:dyDescent="0.2">
      <c r="C2489" s="32"/>
      <c r="D2489" s="32"/>
    </row>
    <row r="2490" spans="3:4" x14ac:dyDescent="0.2">
      <c r="C2490" s="32"/>
      <c r="D2490" s="32"/>
    </row>
    <row r="2491" spans="3:4" x14ac:dyDescent="0.2">
      <c r="C2491" s="32"/>
      <c r="D2491" s="32"/>
    </row>
    <row r="2492" spans="3:4" x14ac:dyDescent="0.2">
      <c r="C2492" s="32"/>
      <c r="D2492" s="32"/>
    </row>
    <row r="2493" spans="3:4" x14ac:dyDescent="0.2">
      <c r="C2493" s="32"/>
      <c r="D2493" s="32"/>
    </row>
    <row r="2494" spans="3:4" x14ac:dyDescent="0.2">
      <c r="C2494" s="32"/>
      <c r="D2494" s="32"/>
    </row>
    <row r="2495" spans="3:4" x14ac:dyDescent="0.2">
      <c r="C2495" s="32"/>
      <c r="D2495" s="32"/>
    </row>
    <row r="2496" spans="3:4" x14ac:dyDescent="0.2">
      <c r="C2496" s="32"/>
      <c r="D2496" s="32"/>
    </row>
    <row r="2497" spans="3:4" x14ac:dyDescent="0.2">
      <c r="C2497" s="32"/>
      <c r="D2497" s="32"/>
    </row>
    <row r="2498" spans="3:4" x14ac:dyDescent="0.2">
      <c r="C2498" s="32"/>
      <c r="D2498" s="32"/>
    </row>
    <row r="2499" spans="3:4" x14ac:dyDescent="0.2">
      <c r="C2499" s="32"/>
      <c r="D2499" s="32"/>
    </row>
    <row r="2500" spans="3:4" x14ac:dyDescent="0.2">
      <c r="C2500" s="32"/>
      <c r="D2500" s="32"/>
    </row>
    <row r="2501" spans="3:4" x14ac:dyDescent="0.2">
      <c r="C2501" s="32"/>
      <c r="D2501" s="32"/>
    </row>
    <row r="2502" spans="3:4" x14ac:dyDescent="0.2">
      <c r="C2502" s="32"/>
      <c r="D2502" s="32"/>
    </row>
    <row r="2503" spans="3:4" x14ac:dyDescent="0.2">
      <c r="C2503" s="32"/>
      <c r="D2503" s="32"/>
    </row>
    <row r="2504" spans="3:4" x14ac:dyDescent="0.2">
      <c r="C2504" s="32"/>
      <c r="D2504" s="32"/>
    </row>
    <row r="2505" spans="3:4" x14ac:dyDescent="0.2">
      <c r="C2505" s="32"/>
      <c r="D2505" s="32"/>
    </row>
    <row r="2506" spans="3:4" x14ac:dyDescent="0.2">
      <c r="C2506" s="32"/>
      <c r="D2506" s="32"/>
    </row>
    <row r="2507" spans="3:4" x14ac:dyDescent="0.2">
      <c r="C2507" s="32"/>
      <c r="D2507" s="32"/>
    </row>
    <row r="2508" spans="3:4" x14ac:dyDescent="0.2">
      <c r="C2508" s="32"/>
      <c r="D2508" s="32"/>
    </row>
    <row r="2509" spans="3:4" x14ac:dyDescent="0.2">
      <c r="C2509" s="32"/>
      <c r="D2509" s="32"/>
    </row>
    <row r="2510" spans="3:4" x14ac:dyDescent="0.2">
      <c r="C2510" s="32"/>
      <c r="D2510" s="32"/>
    </row>
    <row r="2511" spans="3:4" x14ac:dyDescent="0.2">
      <c r="C2511" s="32"/>
      <c r="D2511" s="32"/>
    </row>
    <row r="2512" spans="3:4" x14ac:dyDescent="0.2">
      <c r="C2512" s="32"/>
      <c r="D2512" s="32"/>
    </row>
    <row r="2513" spans="3:4" x14ac:dyDescent="0.2">
      <c r="C2513" s="32"/>
      <c r="D2513" s="32"/>
    </row>
    <row r="2514" spans="3:4" x14ac:dyDescent="0.2">
      <c r="C2514" s="32"/>
      <c r="D2514" s="32"/>
    </row>
    <row r="2515" spans="3:4" x14ac:dyDescent="0.2">
      <c r="C2515" s="32"/>
      <c r="D2515" s="32"/>
    </row>
    <row r="2516" spans="3:4" x14ac:dyDescent="0.2">
      <c r="C2516" s="32"/>
      <c r="D2516" s="32"/>
    </row>
    <row r="2517" spans="3:4" x14ac:dyDescent="0.2">
      <c r="C2517" s="32"/>
      <c r="D2517" s="32"/>
    </row>
    <row r="2518" spans="3:4" x14ac:dyDescent="0.2">
      <c r="C2518" s="32"/>
      <c r="D2518" s="32"/>
    </row>
    <row r="2519" spans="3:4" x14ac:dyDescent="0.2">
      <c r="C2519" s="32"/>
      <c r="D2519" s="32"/>
    </row>
    <row r="2520" spans="3:4" x14ac:dyDescent="0.2">
      <c r="C2520" s="32"/>
      <c r="D2520" s="32"/>
    </row>
    <row r="2521" spans="3:4" x14ac:dyDescent="0.2">
      <c r="C2521" s="32"/>
      <c r="D2521" s="32"/>
    </row>
    <row r="2522" spans="3:4" x14ac:dyDescent="0.2">
      <c r="C2522" s="32"/>
      <c r="D2522" s="32"/>
    </row>
    <row r="2523" spans="3:4" x14ac:dyDescent="0.2">
      <c r="C2523" s="32"/>
      <c r="D2523" s="32"/>
    </row>
    <row r="2524" spans="3:4" x14ac:dyDescent="0.2">
      <c r="C2524" s="32"/>
      <c r="D2524" s="32"/>
    </row>
    <row r="2525" spans="3:4" x14ac:dyDescent="0.2">
      <c r="C2525" s="32"/>
      <c r="D2525" s="32"/>
    </row>
    <row r="2526" spans="3:4" x14ac:dyDescent="0.2">
      <c r="C2526" s="32"/>
      <c r="D2526" s="32"/>
    </row>
    <row r="2527" spans="3:4" x14ac:dyDescent="0.2">
      <c r="C2527" s="32"/>
      <c r="D2527" s="32"/>
    </row>
    <row r="2528" spans="3:4" x14ac:dyDescent="0.2">
      <c r="C2528" s="32"/>
      <c r="D2528" s="32"/>
    </row>
    <row r="2529" spans="3:4" x14ac:dyDescent="0.2">
      <c r="C2529" s="32"/>
      <c r="D2529" s="32"/>
    </row>
    <row r="2530" spans="3:4" x14ac:dyDescent="0.2">
      <c r="C2530" s="32"/>
      <c r="D2530" s="32"/>
    </row>
    <row r="2531" spans="3:4" x14ac:dyDescent="0.2">
      <c r="C2531" s="32"/>
      <c r="D2531" s="32"/>
    </row>
    <row r="2532" spans="3:4" x14ac:dyDescent="0.2">
      <c r="C2532" s="32"/>
      <c r="D2532" s="32"/>
    </row>
    <row r="2533" spans="3:4" x14ac:dyDescent="0.2">
      <c r="C2533" s="32"/>
      <c r="D2533" s="32"/>
    </row>
    <row r="2534" spans="3:4" x14ac:dyDescent="0.2">
      <c r="C2534" s="32"/>
      <c r="D2534" s="32"/>
    </row>
    <row r="2535" spans="3:4" x14ac:dyDescent="0.2">
      <c r="C2535" s="32"/>
      <c r="D2535" s="32"/>
    </row>
    <row r="2536" spans="3:4" x14ac:dyDescent="0.2">
      <c r="C2536" s="32"/>
      <c r="D2536" s="32"/>
    </row>
    <row r="2537" spans="3:4" x14ac:dyDescent="0.2">
      <c r="C2537" s="32"/>
      <c r="D2537" s="32"/>
    </row>
    <row r="2538" spans="3:4" x14ac:dyDescent="0.2">
      <c r="C2538" s="32"/>
      <c r="D2538" s="32"/>
    </row>
    <row r="2539" spans="3:4" x14ac:dyDescent="0.2">
      <c r="C2539" s="32"/>
      <c r="D2539" s="32"/>
    </row>
    <row r="2540" spans="3:4" x14ac:dyDescent="0.2">
      <c r="C2540" s="32"/>
      <c r="D2540" s="32"/>
    </row>
    <row r="2541" spans="3:4" x14ac:dyDescent="0.2">
      <c r="C2541" s="32"/>
      <c r="D2541" s="32"/>
    </row>
    <row r="2542" spans="3:4" x14ac:dyDescent="0.2">
      <c r="C2542" s="32"/>
      <c r="D2542" s="32"/>
    </row>
    <row r="2543" spans="3:4" x14ac:dyDescent="0.2">
      <c r="C2543" s="32"/>
      <c r="D2543" s="32"/>
    </row>
    <row r="2544" spans="3:4" x14ac:dyDescent="0.2">
      <c r="C2544" s="32"/>
      <c r="D2544" s="32"/>
    </row>
    <row r="2545" spans="3:4" x14ac:dyDescent="0.2">
      <c r="C2545" s="32"/>
      <c r="D2545" s="32"/>
    </row>
    <row r="2546" spans="3:4" x14ac:dyDescent="0.2">
      <c r="C2546" s="32"/>
      <c r="D2546" s="32"/>
    </row>
    <row r="2547" spans="3:4" x14ac:dyDescent="0.2">
      <c r="C2547" s="32"/>
      <c r="D2547" s="32"/>
    </row>
    <row r="2548" spans="3:4" x14ac:dyDescent="0.2">
      <c r="C2548" s="32"/>
      <c r="D2548" s="32"/>
    </row>
    <row r="2549" spans="3:4" x14ac:dyDescent="0.2">
      <c r="C2549" s="32"/>
      <c r="D2549" s="32"/>
    </row>
    <row r="2550" spans="3:4" x14ac:dyDescent="0.2">
      <c r="C2550" s="32"/>
      <c r="D2550" s="32"/>
    </row>
    <row r="2551" spans="3:4" x14ac:dyDescent="0.2">
      <c r="C2551" s="32"/>
      <c r="D2551" s="32"/>
    </row>
    <row r="2552" spans="3:4" x14ac:dyDescent="0.2">
      <c r="C2552" s="32"/>
      <c r="D2552" s="32"/>
    </row>
    <row r="2553" spans="3:4" x14ac:dyDescent="0.2">
      <c r="C2553" s="32"/>
      <c r="D2553" s="32"/>
    </row>
    <row r="2554" spans="3:4" x14ac:dyDescent="0.2">
      <c r="C2554" s="32"/>
      <c r="D2554" s="32"/>
    </row>
    <row r="2555" spans="3:4" x14ac:dyDescent="0.2">
      <c r="C2555" s="32"/>
      <c r="D2555" s="32"/>
    </row>
    <row r="2556" spans="3:4" x14ac:dyDescent="0.2">
      <c r="C2556" s="32"/>
      <c r="D2556" s="32"/>
    </row>
    <row r="2557" spans="3:4" x14ac:dyDescent="0.2">
      <c r="C2557" s="32"/>
      <c r="D2557" s="32"/>
    </row>
    <row r="2558" spans="3:4" x14ac:dyDescent="0.2">
      <c r="C2558" s="32"/>
      <c r="D2558" s="32"/>
    </row>
    <row r="2559" spans="3:4" x14ac:dyDescent="0.2">
      <c r="C2559" s="32"/>
      <c r="D2559" s="32"/>
    </row>
    <row r="2560" spans="3:4" x14ac:dyDescent="0.2">
      <c r="C2560" s="32"/>
      <c r="D2560" s="32"/>
    </row>
    <row r="2561" spans="3:4" x14ac:dyDescent="0.2">
      <c r="C2561" s="32"/>
      <c r="D2561" s="32"/>
    </row>
    <row r="2562" spans="3:4" x14ac:dyDescent="0.2">
      <c r="C2562" s="32"/>
      <c r="D2562" s="32"/>
    </row>
    <row r="2563" spans="3:4" x14ac:dyDescent="0.2">
      <c r="C2563" s="32"/>
      <c r="D2563" s="32"/>
    </row>
    <row r="2564" spans="3:4" x14ac:dyDescent="0.2">
      <c r="C2564" s="32"/>
      <c r="D2564" s="32"/>
    </row>
    <row r="2565" spans="3:4" x14ac:dyDescent="0.2">
      <c r="C2565" s="32"/>
      <c r="D2565" s="32"/>
    </row>
    <row r="2566" spans="3:4" x14ac:dyDescent="0.2">
      <c r="C2566" s="32"/>
      <c r="D2566" s="32"/>
    </row>
    <row r="2567" spans="3:4" x14ac:dyDescent="0.2">
      <c r="C2567" s="32"/>
      <c r="D2567" s="32"/>
    </row>
    <row r="2568" spans="3:4" x14ac:dyDescent="0.2">
      <c r="C2568" s="32"/>
      <c r="D2568" s="32"/>
    </row>
    <row r="2569" spans="3:4" x14ac:dyDescent="0.2">
      <c r="C2569" s="32"/>
      <c r="D2569" s="32"/>
    </row>
    <row r="2570" spans="3:4" x14ac:dyDescent="0.2">
      <c r="C2570" s="32"/>
      <c r="D2570" s="32"/>
    </row>
    <row r="2571" spans="3:4" x14ac:dyDescent="0.2">
      <c r="C2571" s="32"/>
      <c r="D2571" s="32"/>
    </row>
    <row r="2572" spans="3:4" x14ac:dyDescent="0.2">
      <c r="C2572" s="32"/>
      <c r="D2572" s="32"/>
    </row>
    <row r="2573" spans="3:4" x14ac:dyDescent="0.2">
      <c r="C2573" s="32"/>
      <c r="D2573" s="32"/>
    </row>
    <row r="2574" spans="3:4" x14ac:dyDescent="0.2">
      <c r="C2574" s="32"/>
      <c r="D2574" s="32"/>
    </row>
    <row r="2575" spans="3:4" x14ac:dyDescent="0.2">
      <c r="C2575" s="32"/>
      <c r="D2575" s="32"/>
    </row>
    <row r="2576" spans="3:4" x14ac:dyDescent="0.2">
      <c r="C2576" s="32"/>
      <c r="D2576" s="32"/>
    </row>
    <row r="2577" spans="3:4" x14ac:dyDescent="0.2">
      <c r="C2577" s="32"/>
      <c r="D2577" s="32"/>
    </row>
    <row r="2578" spans="3:4" x14ac:dyDescent="0.2">
      <c r="C2578" s="32"/>
      <c r="D2578" s="32"/>
    </row>
    <row r="2579" spans="3:4" x14ac:dyDescent="0.2">
      <c r="C2579" s="32"/>
      <c r="D2579" s="32"/>
    </row>
    <row r="2580" spans="3:4" x14ac:dyDescent="0.2">
      <c r="C2580" s="32"/>
      <c r="D2580" s="32"/>
    </row>
    <row r="2581" spans="3:4" x14ac:dyDescent="0.2">
      <c r="C2581" s="32"/>
      <c r="D2581" s="32"/>
    </row>
    <row r="2582" spans="3:4" x14ac:dyDescent="0.2">
      <c r="C2582" s="32"/>
      <c r="D2582" s="32"/>
    </row>
    <row r="2583" spans="3:4" x14ac:dyDescent="0.2">
      <c r="C2583" s="32"/>
      <c r="D2583" s="32"/>
    </row>
    <row r="2584" spans="3:4" x14ac:dyDescent="0.2">
      <c r="C2584" s="32"/>
      <c r="D2584" s="32"/>
    </row>
    <row r="2585" spans="3:4" x14ac:dyDescent="0.2">
      <c r="C2585" s="32"/>
      <c r="D2585" s="32"/>
    </row>
    <row r="2586" spans="3:4" x14ac:dyDescent="0.2">
      <c r="C2586" s="32"/>
      <c r="D2586" s="32"/>
    </row>
    <row r="2587" spans="3:4" x14ac:dyDescent="0.2">
      <c r="C2587" s="32"/>
      <c r="D2587" s="32"/>
    </row>
    <row r="2588" spans="3:4" x14ac:dyDescent="0.2">
      <c r="C2588" s="32"/>
      <c r="D2588" s="32"/>
    </row>
    <row r="2589" spans="3:4" x14ac:dyDescent="0.2">
      <c r="C2589" s="32"/>
      <c r="D2589" s="32"/>
    </row>
    <row r="2590" spans="3:4" x14ac:dyDescent="0.2">
      <c r="C2590" s="32"/>
      <c r="D2590" s="32"/>
    </row>
    <row r="2591" spans="3:4" x14ac:dyDescent="0.2">
      <c r="C2591" s="32"/>
      <c r="D2591" s="32"/>
    </row>
    <row r="2592" spans="3:4" x14ac:dyDescent="0.2">
      <c r="C2592" s="32"/>
      <c r="D2592" s="32"/>
    </row>
    <row r="2593" spans="3:4" x14ac:dyDescent="0.2">
      <c r="C2593" s="32"/>
      <c r="D2593" s="32"/>
    </row>
    <row r="2594" spans="3:4" x14ac:dyDescent="0.2">
      <c r="C2594" s="32"/>
      <c r="D2594" s="32"/>
    </row>
    <row r="2595" spans="3:4" x14ac:dyDescent="0.2">
      <c r="C2595" s="32"/>
      <c r="D2595" s="32"/>
    </row>
    <row r="2596" spans="3:4" x14ac:dyDescent="0.2">
      <c r="C2596" s="32"/>
      <c r="D2596" s="32"/>
    </row>
    <row r="2597" spans="3:4" x14ac:dyDescent="0.2">
      <c r="C2597" s="32"/>
      <c r="D2597" s="32"/>
    </row>
    <row r="2598" spans="3:4" x14ac:dyDescent="0.2">
      <c r="C2598" s="32"/>
      <c r="D2598" s="32"/>
    </row>
    <row r="2599" spans="3:4" x14ac:dyDescent="0.2">
      <c r="C2599" s="32"/>
      <c r="D2599" s="32"/>
    </row>
    <row r="2600" spans="3:4" x14ac:dyDescent="0.2">
      <c r="C2600" s="32"/>
      <c r="D2600" s="32"/>
    </row>
    <row r="2601" spans="3:4" x14ac:dyDescent="0.2">
      <c r="C2601" s="32"/>
      <c r="D2601" s="32"/>
    </row>
    <row r="2602" spans="3:4" x14ac:dyDescent="0.2">
      <c r="C2602" s="32"/>
      <c r="D2602" s="32"/>
    </row>
    <row r="2603" spans="3:4" x14ac:dyDescent="0.2">
      <c r="C2603" s="32"/>
      <c r="D2603" s="32"/>
    </row>
    <row r="2604" spans="3:4" x14ac:dyDescent="0.2">
      <c r="C2604" s="32"/>
      <c r="D2604" s="32"/>
    </row>
    <row r="2605" spans="3:4" x14ac:dyDescent="0.2">
      <c r="C2605" s="32"/>
      <c r="D2605" s="32"/>
    </row>
    <row r="2606" spans="3:4" x14ac:dyDescent="0.2">
      <c r="C2606" s="32"/>
      <c r="D2606" s="32"/>
    </row>
    <row r="2607" spans="3:4" x14ac:dyDescent="0.2">
      <c r="C2607" s="32"/>
      <c r="D2607" s="32"/>
    </row>
    <row r="2608" spans="3:4" x14ac:dyDescent="0.2">
      <c r="C2608" s="32"/>
      <c r="D2608" s="32"/>
    </row>
    <row r="2609" spans="3:4" x14ac:dyDescent="0.2">
      <c r="C2609" s="32"/>
      <c r="D2609" s="32"/>
    </row>
    <row r="2610" spans="3:4" x14ac:dyDescent="0.2">
      <c r="C2610" s="32"/>
      <c r="D2610" s="32"/>
    </row>
    <row r="2611" spans="3:4" x14ac:dyDescent="0.2">
      <c r="C2611" s="32"/>
      <c r="D2611" s="32"/>
    </row>
    <row r="2612" spans="3:4" x14ac:dyDescent="0.2">
      <c r="C2612" s="32"/>
      <c r="D2612" s="32"/>
    </row>
    <row r="2613" spans="3:4" x14ac:dyDescent="0.2">
      <c r="C2613" s="32"/>
      <c r="D2613" s="32"/>
    </row>
    <row r="2614" spans="3:4" x14ac:dyDescent="0.2">
      <c r="C2614" s="32"/>
      <c r="D2614" s="32"/>
    </row>
    <row r="2615" spans="3:4" x14ac:dyDescent="0.2">
      <c r="C2615" s="32"/>
      <c r="D2615" s="32"/>
    </row>
    <row r="2616" spans="3:4" x14ac:dyDescent="0.2">
      <c r="C2616" s="32"/>
      <c r="D2616" s="32"/>
    </row>
    <row r="2617" spans="3:4" x14ac:dyDescent="0.2">
      <c r="C2617" s="32"/>
      <c r="D2617" s="32"/>
    </row>
    <row r="2618" spans="3:4" x14ac:dyDescent="0.2">
      <c r="C2618" s="32"/>
      <c r="D2618" s="32"/>
    </row>
    <row r="2619" spans="3:4" x14ac:dyDescent="0.2">
      <c r="C2619" s="32"/>
      <c r="D2619" s="32"/>
    </row>
    <row r="2620" spans="3:4" x14ac:dyDescent="0.2">
      <c r="C2620" s="32"/>
      <c r="D2620" s="32"/>
    </row>
    <row r="2621" spans="3:4" x14ac:dyDescent="0.2">
      <c r="C2621" s="32"/>
      <c r="D2621" s="32"/>
    </row>
    <row r="2622" spans="3:4" x14ac:dyDescent="0.2">
      <c r="C2622" s="32"/>
      <c r="D2622" s="32"/>
    </row>
    <row r="2623" spans="3:4" x14ac:dyDescent="0.2">
      <c r="C2623" s="32"/>
      <c r="D2623" s="32"/>
    </row>
    <row r="2624" spans="3:4" x14ac:dyDescent="0.2">
      <c r="C2624" s="32"/>
      <c r="D2624" s="32"/>
    </row>
    <row r="2625" spans="3:4" x14ac:dyDescent="0.2">
      <c r="C2625" s="32"/>
      <c r="D2625" s="32"/>
    </row>
    <row r="2626" spans="3:4" x14ac:dyDescent="0.2">
      <c r="C2626" s="32"/>
      <c r="D2626" s="32"/>
    </row>
    <row r="2627" spans="3:4" x14ac:dyDescent="0.2">
      <c r="C2627" s="32"/>
      <c r="D2627" s="32"/>
    </row>
    <row r="2628" spans="3:4" x14ac:dyDescent="0.2">
      <c r="C2628" s="32"/>
      <c r="D2628" s="32"/>
    </row>
    <row r="2629" spans="3:4" x14ac:dyDescent="0.2">
      <c r="C2629" s="32"/>
      <c r="D2629" s="32"/>
    </row>
    <row r="2630" spans="3:4" x14ac:dyDescent="0.2">
      <c r="C2630" s="32"/>
      <c r="D2630" s="32"/>
    </row>
    <row r="2631" spans="3:4" x14ac:dyDescent="0.2">
      <c r="C2631" s="32"/>
      <c r="D2631" s="32"/>
    </row>
    <row r="2632" spans="3:4" x14ac:dyDescent="0.2">
      <c r="C2632" s="32"/>
      <c r="D2632" s="32"/>
    </row>
    <row r="2633" spans="3:4" x14ac:dyDescent="0.2">
      <c r="C2633" s="32"/>
      <c r="D2633" s="32"/>
    </row>
    <row r="2634" spans="3:4" x14ac:dyDescent="0.2">
      <c r="C2634" s="32"/>
      <c r="D2634" s="32"/>
    </row>
    <row r="2635" spans="3:4" x14ac:dyDescent="0.2">
      <c r="C2635" s="32"/>
      <c r="D2635" s="32"/>
    </row>
    <row r="2636" spans="3:4" x14ac:dyDescent="0.2">
      <c r="C2636" s="32"/>
      <c r="D2636" s="32"/>
    </row>
    <row r="2637" spans="3:4" x14ac:dyDescent="0.2">
      <c r="C2637" s="32"/>
      <c r="D2637" s="32"/>
    </row>
    <row r="2638" spans="3:4" x14ac:dyDescent="0.2">
      <c r="C2638" s="32"/>
      <c r="D2638" s="32"/>
    </row>
    <row r="2639" spans="3:4" x14ac:dyDescent="0.2">
      <c r="C2639" s="32"/>
      <c r="D2639" s="32"/>
    </row>
    <row r="2640" spans="3:4" x14ac:dyDescent="0.2">
      <c r="C2640" s="32"/>
      <c r="D2640" s="32"/>
    </row>
    <row r="2641" spans="3:4" x14ac:dyDescent="0.2">
      <c r="C2641" s="32"/>
      <c r="D2641" s="32"/>
    </row>
    <row r="2642" spans="3:4" x14ac:dyDescent="0.2">
      <c r="C2642" s="32"/>
      <c r="D2642" s="32"/>
    </row>
    <row r="2643" spans="3:4" x14ac:dyDescent="0.2">
      <c r="C2643" s="32"/>
      <c r="D2643" s="32"/>
    </row>
    <row r="2644" spans="3:4" x14ac:dyDescent="0.2">
      <c r="C2644" s="32"/>
      <c r="D2644" s="32"/>
    </row>
    <row r="2645" spans="3:4" x14ac:dyDescent="0.2">
      <c r="C2645" s="32"/>
      <c r="D2645" s="32"/>
    </row>
    <row r="2646" spans="3:4" x14ac:dyDescent="0.2">
      <c r="C2646" s="32"/>
      <c r="D2646" s="32"/>
    </row>
    <row r="2647" spans="3:4" x14ac:dyDescent="0.2">
      <c r="C2647" s="32"/>
      <c r="D2647" s="32"/>
    </row>
    <row r="2648" spans="3:4" x14ac:dyDescent="0.2">
      <c r="C2648" s="32"/>
      <c r="D2648" s="32"/>
    </row>
    <row r="2649" spans="3:4" x14ac:dyDescent="0.2">
      <c r="C2649" s="32"/>
      <c r="D2649" s="32"/>
    </row>
    <row r="2650" spans="3:4" x14ac:dyDescent="0.2">
      <c r="C2650" s="32"/>
      <c r="D2650" s="32"/>
    </row>
    <row r="2651" spans="3:4" x14ac:dyDescent="0.2">
      <c r="C2651" s="32"/>
      <c r="D2651" s="32"/>
    </row>
    <row r="2652" spans="3:4" x14ac:dyDescent="0.2">
      <c r="C2652" s="32"/>
      <c r="D2652" s="32"/>
    </row>
    <row r="2653" spans="3:4" x14ac:dyDescent="0.2">
      <c r="C2653" s="32"/>
      <c r="D2653" s="32"/>
    </row>
    <row r="2654" spans="3:4" x14ac:dyDescent="0.2">
      <c r="C2654" s="32"/>
      <c r="D2654" s="32"/>
    </row>
    <row r="2655" spans="3:4" x14ac:dyDescent="0.2">
      <c r="C2655" s="32"/>
      <c r="D2655" s="32"/>
    </row>
    <row r="2656" spans="3:4" x14ac:dyDescent="0.2">
      <c r="C2656" s="32"/>
      <c r="D2656" s="32"/>
    </row>
    <row r="2657" spans="3:4" x14ac:dyDescent="0.2">
      <c r="C2657" s="32"/>
      <c r="D2657" s="32"/>
    </row>
    <row r="2658" spans="3:4" x14ac:dyDescent="0.2">
      <c r="C2658" s="32"/>
      <c r="D2658" s="32"/>
    </row>
    <row r="2659" spans="3:4" x14ac:dyDescent="0.2">
      <c r="C2659" s="32"/>
      <c r="D2659" s="32"/>
    </row>
    <row r="2660" spans="3:4" x14ac:dyDescent="0.2">
      <c r="C2660" s="32"/>
      <c r="D2660" s="32"/>
    </row>
    <row r="2661" spans="3:4" x14ac:dyDescent="0.2">
      <c r="C2661" s="32"/>
      <c r="D2661" s="32"/>
    </row>
    <row r="2662" spans="3:4" x14ac:dyDescent="0.2">
      <c r="C2662" s="32"/>
      <c r="D2662" s="32"/>
    </row>
    <row r="2663" spans="3:4" x14ac:dyDescent="0.2">
      <c r="C2663" s="32"/>
      <c r="D2663" s="32"/>
    </row>
    <row r="2664" spans="3:4" x14ac:dyDescent="0.2">
      <c r="C2664" s="32"/>
      <c r="D2664" s="32"/>
    </row>
    <row r="2665" spans="3:4" x14ac:dyDescent="0.2">
      <c r="C2665" s="32"/>
      <c r="D2665" s="32"/>
    </row>
    <row r="2666" spans="3:4" x14ac:dyDescent="0.2">
      <c r="C2666" s="32"/>
      <c r="D2666" s="32"/>
    </row>
    <row r="2667" spans="3:4" x14ac:dyDescent="0.2">
      <c r="C2667" s="32"/>
      <c r="D2667" s="32"/>
    </row>
    <row r="2668" spans="3:4" x14ac:dyDescent="0.2">
      <c r="C2668" s="32"/>
      <c r="D2668" s="32"/>
    </row>
    <row r="2669" spans="3:4" x14ac:dyDescent="0.2">
      <c r="C2669" s="32"/>
      <c r="D2669" s="32"/>
    </row>
    <row r="2670" spans="3:4" x14ac:dyDescent="0.2">
      <c r="C2670" s="32"/>
      <c r="D2670" s="32"/>
    </row>
    <row r="2671" spans="3:4" x14ac:dyDescent="0.2">
      <c r="C2671" s="32"/>
      <c r="D2671" s="32"/>
    </row>
    <row r="2672" spans="3:4" x14ac:dyDescent="0.2">
      <c r="C2672" s="32"/>
      <c r="D2672" s="32"/>
    </row>
    <row r="2673" spans="3:4" x14ac:dyDescent="0.2">
      <c r="C2673" s="32"/>
      <c r="D2673" s="32"/>
    </row>
    <row r="2674" spans="3:4" x14ac:dyDescent="0.2">
      <c r="C2674" s="32"/>
      <c r="D2674" s="32"/>
    </row>
    <row r="2675" spans="3:4" x14ac:dyDescent="0.2">
      <c r="C2675" s="32"/>
      <c r="D2675" s="32"/>
    </row>
    <row r="2676" spans="3:4" x14ac:dyDescent="0.2">
      <c r="C2676" s="32"/>
      <c r="D2676" s="32"/>
    </row>
    <row r="2677" spans="3:4" x14ac:dyDescent="0.2">
      <c r="C2677" s="32"/>
      <c r="D2677" s="32"/>
    </row>
    <row r="2678" spans="3:4" x14ac:dyDescent="0.2">
      <c r="C2678" s="32"/>
      <c r="D2678" s="32"/>
    </row>
    <row r="2679" spans="3:4" x14ac:dyDescent="0.2">
      <c r="C2679" s="32"/>
      <c r="D2679" s="32"/>
    </row>
    <row r="2680" spans="3:4" x14ac:dyDescent="0.2">
      <c r="C2680" s="32"/>
      <c r="D2680" s="32"/>
    </row>
    <row r="2681" spans="3:4" x14ac:dyDescent="0.2">
      <c r="C2681" s="32"/>
      <c r="D2681" s="32"/>
    </row>
    <row r="2682" spans="3:4" x14ac:dyDescent="0.2">
      <c r="C2682" s="32"/>
      <c r="D2682" s="32"/>
    </row>
    <row r="2683" spans="3:4" x14ac:dyDescent="0.2">
      <c r="C2683" s="32"/>
      <c r="D2683" s="32"/>
    </row>
    <row r="2684" spans="3:4" x14ac:dyDescent="0.2">
      <c r="C2684" s="32"/>
      <c r="D2684" s="32"/>
    </row>
    <row r="2685" spans="3:4" x14ac:dyDescent="0.2">
      <c r="C2685" s="32"/>
      <c r="D2685" s="32"/>
    </row>
    <row r="2686" spans="3:4" x14ac:dyDescent="0.2">
      <c r="C2686" s="32"/>
      <c r="D2686" s="32"/>
    </row>
    <row r="2687" spans="3:4" x14ac:dyDescent="0.2">
      <c r="C2687" s="32"/>
      <c r="D2687" s="32"/>
    </row>
    <row r="2688" spans="3:4" x14ac:dyDescent="0.2">
      <c r="C2688" s="32"/>
      <c r="D2688" s="32"/>
    </row>
    <row r="2689" spans="3:4" x14ac:dyDescent="0.2">
      <c r="C2689" s="32"/>
      <c r="D2689" s="32"/>
    </row>
    <row r="2690" spans="3:4" x14ac:dyDescent="0.2">
      <c r="C2690" s="32"/>
      <c r="D2690" s="32"/>
    </row>
    <row r="2691" spans="3:4" x14ac:dyDescent="0.2">
      <c r="C2691" s="32"/>
      <c r="D2691" s="32"/>
    </row>
    <row r="2692" spans="3:4" x14ac:dyDescent="0.2">
      <c r="C2692" s="32"/>
      <c r="D2692" s="32"/>
    </row>
    <row r="2693" spans="3:4" x14ac:dyDescent="0.2">
      <c r="C2693" s="32"/>
      <c r="D2693" s="32"/>
    </row>
    <row r="2694" spans="3:4" x14ac:dyDescent="0.2">
      <c r="C2694" s="32"/>
      <c r="D2694" s="32"/>
    </row>
    <row r="2695" spans="3:4" x14ac:dyDescent="0.2">
      <c r="C2695" s="32"/>
      <c r="D2695" s="32"/>
    </row>
    <row r="2696" spans="3:4" x14ac:dyDescent="0.2">
      <c r="C2696" s="32"/>
      <c r="D2696" s="32"/>
    </row>
    <row r="2697" spans="3:4" x14ac:dyDescent="0.2">
      <c r="C2697" s="32"/>
      <c r="D2697" s="32"/>
    </row>
    <row r="2698" spans="3:4" x14ac:dyDescent="0.2">
      <c r="C2698" s="32"/>
      <c r="D2698" s="32"/>
    </row>
    <row r="2699" spans="3:4" x14ac:dyDescent="0.2">
      <c r="C2699" s="32"/>
      <c r="D2699" s="32"/>
    </row>
    <row r="2700" spans="3:4" x14ac:dyDescent="0.2">
      <c r="C2700" s="32"/>
      <c r="D2700" s="32"/>
    </row>
    <row r="2701" spans="3:4" x14ac:dyDescent="0.2">
      <c r="C2701" s="32"/>
      <c r="D2701" s="32"/>
    </row>
    <row r="2702" spans="3:4" x14ac:dyDescent="0.2">
      <c r="C2702" s="32"/>
      <c r="D2702" s="32"/>
    </row>
    <row r="2703" spans="3:4" x14ac:dyDescent="0.2">
      <c r="C2703" s="32"/>
      <c r="D2703" s="32"/>
    </row>
    <row r="2704" spans="3:4" x14ac:dyDescent="0.2">
      <c r="C2704" s="32"/>
      <c r="D2704" s="32"/>
    </row>
    <row r="2705" spans="3:4" x14ac:dyDescent="0.2">
      <c r="C2705" s="32"/>
      <c r="D2705" s="32"/>
    </row>
    <row r="2706" spans="3:4" x14ac:dyDescent="0.2">
      <c r="C2706" s="32"/>
      <c r="D2706" s="32"/>
    </row>
    <row r="2707" spans="3:4" x14ac:dyDescent="0.2">
      <c r="C2707" s="32"/>
      <c r="D2707" s="32"/>
    </row>
    <row r="2708" spans="3:4" x14ac:dyDescent="0.2">
      <c r="C2708" s="32"/>
      <c r="D2708" s="32"/>
    </row>
    <row r="2709" spans="3:4" x14ac:dyDescent="0.2">
      <c r="C2709" s="32"/>
      <c r="D2709" s="32"/>
    </row>
    <row r="2710" spans="3:4" x14ac:dyDescent="0.2">
      <c r="C2710" s="32"/>
      <c r="D2710" s="32"/>
    </row>
    <row r="2711" spans="3:4" x14ac:dyDescent="0.2">
      <c r="C2711" s="32"/>
      <c r="D2711" s="32"/>
    </row>
    <row r="2712" spans="3:4" x14ac:dyDescent="0.2">
      <c r="C2712" s="32"/>
      <c r="D2712" s="32"/>
    </row>
    <row r="2713" spans="3:4" x14ac:dyDescent="0.2">
      <c r="C2713" s="32"/>
      <c r="D2713" s="32"/>
    </row>
    <row r="2714" spans="3:4" x14ac:dyDescent="0.2">
      <c r="C2714" s="32"/>
      <c r="D2714" s="32"/>
    </row>
    <row r="2715" spans="3:4" x14ac:dyDescent="0.2">
      <c r="C2715" s="32"/>
      <c r="D2715" s="32"/>
    </row>
    <row r="2716" spans="3:4" x14ac:dyDescent="0.2">
      <c r="C2716" s="32"/>
      <c r="D2716" s="32"/>
    </row>
    <row r="2717" spans="3:4" x14ac:dyDescent="0.2">
      <c r="C2717" s="32"/>
      <c r="D2717" s="32"/>
    </row>
    <row r="2718" spans="3:4" x14ac:dyDescent="0.2">
      <c r="C2718" s="32"/>
      <c r="D2718" s="32"/>
    </row>
    <row r="2719" spans="3:4" x14ac:dyDescent="0.2">
      <c r="C2719" s="32"/>
      <c r="D2719" s="32"/>
    </row>
    <row r="2720" spans="3:4" x14ac:dyDescent="0.2">
      <c r="C2720" s="32"/>
      <c r="D2720" s="32"/>
    </row>
    <row r="2721" spans="3:4" x14ac:dyDescent="0.2">
      <c r="C2721" s="32"/>
      <c r="D2721" s="32"/>
    </row>
    <row r="2722" spans="3:4" x14ac:dyDescent="0.2">
      <c r="C2722" s="32"/>
      <c r="D2722" s="32"/>
    </row>
    <row r="2723" spans="3:4" x14ac:dyDescent="0.2">
      <c r="C2723" s="32"/>
      <c r="D2723" s="32"/>
    </row>
    <row r="2724" spans="3:4" x14ac:dyDescent="0.2">
      <c r="C2724" s="32"/>
      <c r="D2724" s="32"/>
    </row>
    <row r="2725" spans="3:4" x14ac:dyDescent="0.2">
      <c r="C2725" s="32"/>
      <c r="D2725" s="32"/>
    </row>
    <row r="2726" spans="3:4" x14ac:dyDescent="0.2">
      <c r="C2726" s="32"/>
      <c r="D2726" s="32"/>
    </row>
    <row r="2727" spans="3:4" x14ac:dyDescent="0.2">
      <c r="C2727" s="32"/>
      <c r="D2727" s="32"/>
    </row>
    <row r="2728" spans="3:4" x14ac:dyDescent="0.2">
      <c r="C2728" s="32"/>
      <c r="D2728" s="32"/>
    </row>
    <row r="2729" spans="3:4" x14ac:dyDescent="0.2">
      <c r="C2729" s="32"/>
      <c r="D2729" s="32"/>
    </row>
    <row r="2730" spans="3:4" x14ac:dyDescent="0.2">
      <c r="C2730" s="32"/>
      <c r="D2730" s="32"/>
    </row>
    <row r="2731" spans="3:4" x14ac:dyDescent="0.2">
      <c r="C2731" s="32"/>
      <c r="D2731" s="32"/>
    </row>
    <row r="2732" spans="3:4" x14ac:dyDescent="0.2">
      <c r="C2732" s="32"/>
      <c r="D2732" s="32"/>
    </row>
    <row r="2733" spans="3:4" x14ac:dyDescent="0.2">
      <c r="C2733" s="32"/>
      <c r="D2733" s="32"/>
    </row>
    <row r="2734" spans="3:4" x14ac:dyDescent="0.2">
      <c r="C2734" s="32"/>
      <c r="D2734" s="32"/>
    </row>
    <row r="2735" spans="3:4" x14ac:dyDescent="0.2">
      <c r="C2735" s="32"/>
      <c r="D2735" s="32"/>
    </row>
    <row r="2736" spans="3:4" x14ac:dyDescent="0.2">
      <c r="C2736" s="32"/>
      <c r="D2736" s="32"/>
    </row>
    <row r="2737" spans="3:4" x14ac:dyDescent="0.2">
      <c r="C2737" s="32"/>
      <c r="D2737" s="32"/>
    </row>
    <row r="2738" spans="3:4" x14ac:dyDescent="0.2">
      <c r="C2738" s="32"/>
      <c r="D2738" s="32"/>
    </row>
    <row r="2739" spans="3:4" x14ac:dyDescent="0.2">
      <c r="C2739" s="32"/>
      <c r="D2739" s="32"/>
    </row>
    <row r="2740" spans="3:4" x14ac:dyDescent="0.2">
      <c r="C2740" s="32"/>
      <c r="D2740" s="32"/>
    </row>
    <row r="2741" spans="3:4" x14ac:dyDescent="0.2">
      <c r="C2741" s="32"/>
      <c r="D2741" s="32"/>
    </row>
    <row r="2742" spans="3:4" x14ac:dyDescent="0.2">
      <c r="C2742" s="32"/>
      <c r="D2742" s="32"/>
    </row>
    <row r="2743" spans="3:4" x14ac:dyDescent="0.2">
      <c r="C2743" s="32"/>
      <c r="D2743" s="32"/>
    </row>
    <row r="2744" spans="3:4" x14ac:dyDescent="0.2">
      <c r="C2744" s="32"/>
      <c r="D2744" s="32"/>
    </row>
    <row r="2745" spans="3:4" x14ac:dyDescent="0.2">
      <c r="C2745" s="32"/>
      <c r="D2745" s="32"/>
    </row>
    <row r="2746" spans="3:4" x14ac:dyDescent="0.2">
      <c r="C2746" s="32"/>
      <c r="D2746" s="32"/>
    </row>
    <row r="2747" spans="3:4" x14ac:dyDescent="0.2">
      <c r="C2747" s="32"/>
      <c r="D2747" s="32"/>
    </row>
    <row r="2748" spans="3:4" x14ac:dyDescent="0.2">
      <c r="C2748" s="32"/>
      <c r="D2748" s="32"/>
    </row>
    <row r="2749" spans="3:4" x14ac:dyDescent="0.2">
      <c r="C2749" s="32"/>
      <c r="D2749" s="32"/>
    </row>
    <row r="2750" spans="3:4" x14ac:dyDescent="0.2">
      <c r="C2750" s="32"/>
      <c r="D2750" s="32"/>
    </row>
    <row r="2751" spans="3:4" x14ac:dyDescent="0.2">
      <c r="C2751" s="32"/>
      <c r="D2751" s="32"/>
    </row>
    <row r="2752" spans="3:4" x14ac:dyDescent="0.2">
      <c r="C2752" s="32"/>
      <c r="D2752" s="32"/>
    </row>
    <row r="2753" spans="3:4" x14ac:dyDescent="0.2">
      <c r="C2753" s="32"/>
      <c r="D2753" s="32"/>
    </row>
    <row r="2754" spans="3:4" x14ac:dyDescent="0.2">
      <c r="C2754" s="32"/>
      <c r="D2754" s="32"/>
    </row>
    <row r="2755" spans="3:4" x14ac:dyDescent="0.2">
      <c r="C2755" s="32"/>
      <c r="D2755" s="32"/>
    </row>
    <row r="2756" spans="3:4" x14ac:dyDescent="0.2">
      <c r="C2756" s="32"/>
      <c r="D2756" s="32"/>
    </row>
    <row r="2757" spans="3:4" x14ac:dyDescent="0.2">
      <c r="C2757" s="32"/>
      <c r="D2757" s="32"/>
    </row>
    <row r="2758" spans="3:4" x14ac:dyDescent="0.2">
      <c r="C2758" s="32"/>
      <c r="D2758" s="32"/>
    </row>
    <row r="2759" spans="3:4" x14ac:dyDescent="0.2">
      <c r="C2759" s="32"/>
      <c r="D2759" s="32"/>
    </row>
    <row r="2760" spans="3:4" x14ac:dyDescent="0.2">
      <c r="C2760" s="32"/>
      <c r="D2760" s="32"/>
    </row>
    <row r="2761" spans="3:4" x14ac:dyDescent="0.2">
      <c r="C2761" s="32"/>
      <c r="D2761" s="32"/>
    </row>
    <row r="2762" spans="3:4" x14ac:dyDescent="0.2">
      <c r="C2762" s="32"/>
      <c r="D2762" s="32"/>
    </row>
    <row r="2763" spans="3:4" x14ac:dyDescent="0.2">
      <c r="C2763" s="32"/>
      <c r="D2763" s="32"/>
    </row>
    <row r="2764" spans="3:4" x14ac:dyDescent="0.2">
      <c r="C2764" s="32"/>
      <c r="D2764" s="32"/>
    </row>
    <row r="2765" spans="3:4" x14ac:dyDescent="0.2">
      <c r="C2765" s="32"/>
      <c r="D2765" s="32"/>
    </row>
    <row r="2766" spans="3:4" x14ac:dyDescent="0.2">
      <c r="C2766" s="32"/>
      <c r="D2766" s="32"/>
    </row>
    <row r="2767" spans="3:4" x14ac:dyDescent="0.2">
      <c r="C2767" s="32"/>
      <c r="D2767" s="32"/>
    </row>
    <row r="2768" spans="3:4" x14ac:dyDescent="0.2">
      <c r="C2768" s="32"/>
      <c r="D2768" s="32"/>
    </row>
    <row r="2769" spans="3:4" x14ac:dyDescent="0.2">
      <c r="C2769" s="32"/>
      <c r="D2769" s="32"/>
    </row>
    <row r="2770" spans="3:4" x14ac:dyDescent="0.2">
      <c r="C2770" s="32"/>
      <c r="D2770" s="32"/>
    </row>
    <row r="2771" spans="3:4" x14ac:dyDescent="0.2">
      <c r="C2771" s="32"/>
      <c r="D2771" s="32"/>
    </row>
    <row r="2772" spans="3:4" x14ac:dyDescent="0.2">
      <c r="C2772" s="32"/>
      <c r="D2772" s="32"/>
    </row>
    <row r="2773" spans="3:4" x14ac:dyDescent="0.2">
      <c r="C2773" s="32"/>
      <c r="D2773" s="32"/>
    </row>
    <row r="2774" spans="3:4" x14ac:dyDescent="0.2">
      <c r="C2774" s="32"/>
      <c r="D2774" s="32"/>
    </row>
    <row r="2775" spans="3:4" x14ac:dyDescent="0.2">
      <c r="C2775" s="32"/>
      <c r="D2775" s="32"/>
    </row>
    <row r="2776" spans="3:4" x14ac:dyDescent="0.2">
      <c r="C2776" s="32"/>
      <c r="D2776" s="32"/>
    </row>
    <row r="2777" spans="3:4" x14ac:dyDescent="0.2">
      <c r="C2777" s="32"/>
      <c r="D2777" s="32"/>
    </row>
    <row r="2778" spans="3:4" x14ac:dyDescent="0.2">
      <c r="C2778" s="32"/>
      <c r="D2778" s="32"/>
    </row>
    <row r="2779" spans="3:4" x14ac:dyDescent="0.2">
      <c r="C2779" s="32"/>
      <c r="D2779" s="32"/>
    </row>
    <row r="2780" spans="3:4" x14ac:dyDescent="0.2">
      <c r="C2780" s="32"/>
      <c r="D2780" s="32"/>
    </row>
    <row r="2781" spans="3:4" x14ac:dyDescent="0.2">
      <c r="C2781" s="32"/>
      <c r="D2781" s="32"/>
    </row>
    <row r="2782" spans="3:4" x14ac:dyDescent="0.2">
      <c r="C2782" s="32"/>
      <c r="D2782" s="32"/>
    </row>
    <row r="2783" spans="3:4" x14ac:dyDescent="0.2">
      <c r="C2783" s="32"/>
      <c r="D2783" s="32"/>
    </row>
    <row r="2784" spans="3:4" x14ac:dyDescent="0.2">
      <c r="C2784" s="32"/>
      <c r="D2784" s="32"/>
    </row>
    <row r="2785" spans="3:4" x14ac:dyDescent="0.2">
      <c r="C2785" s="32"/>
      <c r="D2785" s="32"/>
    </row>
    <row r="2786" spans="3:4" x14ac:dyDescent="0.2">
      <c r="C2786" s="32"/>
      <c r="D2786" s="32"/>
    </row>
    <row r="2787" spans="3:4" x14ac:dyDescent="0.2">
      <c r="C2787" s="32"/>
      <c r="D2787" s="32"/>
    </row>
    <row r="2788" spans="3:4" x14ac:dyDescent="0.2">
      <c r="C2788" s="32"/>
      <c r="D2788" s="32"/>
    </row>
    <row r="2789" spans="3:4" x14ac:dyDescent="0.2">
      <c r="C2789" s="32"/>
      <c r="D2789" s="32"/>
    </row>
    <row r="2790" spans="3:4" x14ac:dyDescent="0.2">
      <c r="C2790" s="32"/>
      <c r="D2790" s="32"/>
    </row>
    <row r="2791" spans="3:4" x14ac:dyDescent="0.2">
      <c r="C2791" s="32"/>
      <c r="D2791" s="32"/>
    </row>
    <row r="2792" spans="3:4" x14ac:dyDescent="0.2">
      <c r="C2792" s="32"/>
      <c r="D2792" s="32"/>
    </row>
    <row r="2793" spans="3:4" x14ac:dyDescent="0.2">
      <c r="C2793" s="32"/>
      <c r="D2793" s="32"/>
    </row>
    <row r="2794" spans="3:4" x14ac:dyDescent="0.2">
      <c r="C2794" s="32"/>
      <c r="D2794" s="32"/>
    </row>
    <row r="2795" spans="3:4" x14ac:dyDescent="0.2">
      <c r="C2795" s="32"/>
      <c r="D2795" s="32"/>
    </row>
    <row r="2796" spans="3:4" x14ac:dyDescent="0.2">
      <c r="C2796" s="32"/>
      <c r="D2796" s="32"/>
    </row>
    <row r="2797" spans="3:4" x14ac:dyDescent="0.2">
      <c r="C2797" s="32"/>
      <c r="D2797" s="32"/>
    </row>
    <row r="2798" spans="3:4" x14ac:dyDescent="0.2">
      <c r="C2798" s="32"/>
      <c r="D2798" s="32"/>
    </row>
    <row r="2799" spans="3:4" x14ac:dyDescent="0.2">
      <c r="C2799" s="32"/>
      <c r="D2799" s="32"/>
    </row>
    <row r="2800" spans="3:4" x14ac:dyDescent="0.2">
      <c r="C2800" s="32"/>
      <c r="D2800" s="32"/>
    </row>
    <row r="2801" spans="3:4" x14ac:dyDescent="0.2">
      <c r="C2801" s="32"/>
      <c r="D2801" s="32"/>
    </row>
    <row r="2802" spans="3:4" x14ac:dyDescent="0.2">
      <c r="C2802" s="32"/>
      <c r="D2802" s="32"/>
    </row>
    <row r="2803" spans="3:4" x14ac:dyDescent="0.2">
      <c r="C2803" s="32"/>
      <c r="D2803" s="32"/>
    </row>
    <row r="2804" spans="3:4" x14ac:dyDescent="0.2">
      <c r="C2804" s="32"/>
      <c r="D2804" s="32"/>
    </row>
    <row r="2805" spans="3:4" x14ac:dyDescent="0.2">
      <c r="C2805" s="32"/>
      <c r="D2805" s="32"/>
    </row>
    <row r="2806" spans="3:4" x14ac:dyDescent="0.2">
      <c r="C2806" s="32"/>
      <c r="D2806" s="32"/>
    </row>
    <row r="2807" spans="3:4" x14ac:dyDescent="0.2">
      <c r="C2807" s="32"/>
      <c r="D2807" s="32"/>
    </row>
    <row r="2808" spans="3:4" x14ac:dyDescent="0.2">
      <c r="C2808" s="32"/>
      <c r="D2808" s="32"/>
    </row>
    <row r="2809" spans="3:4" x14ac:dyDescent="0.2">
      <c r="C2809" s="32"/>
      <c r="D2809" s="32"/>
    </row>
    <row r="2810" spans="3:4" x14ac:dyDescent="0.2">
      <c r="C2810" s="32"/>
      <c r="D2810" s="32"/>
    </row>
    <row r="2811" spans="3:4" x14ac:dyDescent="0.2">
      <c r="C2811" s="32"/>
      <c r="D2811" s="32"/>
    </row>
    <row r="2812" spans="3:4" x14ac:dyDescent="0.2">
      <c r="C2812" s="32"/>
      <c r="D2812" s="32"/>
    </row>
    <row r="2813" spans="3:4" x14ac:dyDescent="0.2">
      <c r="C2813" s="32"/>
      <c r="D2813" s="32"/>
    </row>
    <row r="2814" spans="3:4" x14ac:dyDescent="0.2">
      <c r="C2814" s="32"/>
      <c r="D2814" s="32"/>
    </row>
    <row r="2815" spans="3:4" x14ac:dyDescent="0.2">
      <c r="C2815" s="32"/>
      <c r="D2815" s="32"/>
    </row>
    <row r="2816" spans="3:4" x14ac:dyDescent="0.2">
      <c r="C2816" s="32"/>
      <c r="D2816" s="32"/>
    </row>
    <row r="2817" spans="3:4" x14ac:dyDescent="0.2">
      <c r="C2817" s="32"/>
      <c r="D2817" s="32"/>
    </row>
    <row r="2818" spans="3:4" x14ac:dyDescent="0.2">
      <c r="C2818" s="32"/>
      <c r="D2818" s="32"/>
    </row>
    <row r="2819" spans="3:4" x14ac:dyDescent="0.2">
      <c r="C2819" s="32"/>
      <c r="D2819" s="32"/>
    </row>
    <row r="2820" spans="3:4" x14ac:dyDescent="0.2">
      <c r="C2820" s="32"/>
      <c r="D2820" s="32"/>
    </row>
    <row r="2821" spans="3:4" x14ac:dyDescent="0.2">
      <c r="C2821" s="32"/>
      <c r="D2821" s="32"/>
    </row>
    <row r="2822" spans="3:4" x14ac:dyDescent="0.2">
      <c r="C2822" s="32"/>
      <c r="D2822" s="32"/>
    </row>
    <row r="2823" spans="3:4" x14ac:dyDescent="0.2">
      <c r="C2823" s="32"/>
      <c r="D2823" s="32"/>
    </row>
    <row r="2824" spans="3:4" x14ac:dyDescent="0.2">
      <c r="C2824" s="32"/>
      <c r="D2824" s="32"/>
    </row>
    <row r="2825" spans="3:4" x14ac:dyDescent="0.2">
      <c r="C2825" s="32"/>
      <c r="D2825" s="32"/>
    </row>
    <row r="2826" spans="3:4" x14ac:dyDescent="0.2">
      <c r="C2826" s="32"/>
      <c r="D2826" s="32"/>
    </row>
    <row r="2827" spans="3:4" x14ac:dyDescent="0.2">
      <c r="C2827" s="32"/>
      <c r="D2827" s="32"/>
    </row>
    <row r="2828" spans="3:4" x14ac:dyDescent="0.2">
      <c r="C2828" s="32"/>
      <c r="D2828" s="32"/>
    </row>
    <row r="2829" spans="3:4" x14ac:dyDescent="0.2">
      <c r="C2829" s="32"/>
      <c r="D2829" s="32"/>
    </row>
    <row r="2830" spans="3:4" x14ac:dyDescent="0.2">
      <c r="C2830" s="32"/>
      <c r="D2830" s="32"/>
    </row>
    <row r="2831" spans="3:4" x14ac:dyDescent="0.2">
      <c r="C2831" s="32"/>
      <c r="D2831" s="32"/>
    </row>
    <row r="2832" spans="3:4" x14ac:dyDescent="0.2">
      <c r="C2832" s="32"/>
      <c r="D2832" s="32"/>
    </row>
    <row r="2833" spans="3:4" x14ac:dyDescent="0.2">
      <c r="C2833" s="32"/>
      <c r="D2833" s="32"/>
    </row>
    <row r="2834" spans="3:4" x14ac:dyDescent="0.2">
      <c r="C2834" s="32"/>
      <c r="D2834" s="32"/>
    </row>
    <row r="2835" spans="3:4" x14ac:dyDescent="0.2">
      <c r="C2835" s="32"/>
      <c r="D2835" s="32"/>
    </row>
    <row r="2836" spans="3:4" x14ac:dyDescent="0.2">
      <c r="C2836" s="32"/>
      <c r="D2836" s="32"/>
    </row>
    <row r="2837" spans="3:4" x14ac:dyDescent="0.2">
      <c r="C2837" s="32"/>
      <c r="D2837" s="32"/>
    </row>
    <row r="2838" spans="3:4" x14ac:dyDescent="0.2">
      <c r="C2838" s="32"/>
      <c r="D2838" s="32"/>
    </row>
    <row r="2839" spans="3:4" x14ac:dyDescent="0.2">
      <c r="C2839" s="32"/>
      <c r="D2839" s="32"/>
    </row>
    <row r="2840" spans="3:4" x14ac:dyDescent="0.2">
      <c r="C2840" s="32"/>
      <c r="D2840" s="32"/>
    </row>
    <row r="2841" spans="3:4" x14ac:dyDescent="0.2">
      <c r="C2841" s="32"/>
      <c r="D2841" s="32"/>
    </row>
    <row r="2842" spans="3:4" x14ac:dyDescent="0.2">
      <c r="C2842" s="32"/>
      <c r="D2842" s="32"/>
    </row>
    <row r="2843" spans="3:4" x14ac:dyDescent="0.2">
      <c r="C2843" s="32"/>
      <c r="D2843" s="32"/>
    </row>
    <row r="2844" spans="3:4" x14ac:dyDescent="0.2">
      <c r="C2844" s="32"/>
      <c r="D2844" s="32"/>
    </row>
    <row r="2845" spans="3:4" x14ac:dyDescent="0.2">
      <c r="C2845" s="32"/>
      <c r="D2845" s="32"/>
    </row>
    <row r="2846" spans="3:4" x14ac:dyDescent="0.2">
      <c r="C2846" s="32"/>
      <c r="D2846" s="32"/>
    </row>
    <row r="2847" spans="3:4" x14ac:dyDescent="0.2">
      <c r="C2847" s="32"/>
      <c r="D2847" s="32"/>
    </row>
    <row r="2848" spans="3:4" x14ac:dyDescent="0.2">
      <c r="C2848" s="32"/>
      <c r="D2848" s="32"/>
    </row>
    <row r="2849" spans="3:4" x14ac:dyDescent="0.2">
      <c r="C2849" s="32"/>
      <c r="D2849" s="32"/>
    </row>
    <row r="2850" spans="3:4" x14ac:dyDescent="0.2">
      <c r="C2850" s="32"/>
      <c r="D2850" s="32"/>
    </row>
    <row r="2851" spans="3:4" x14ac:dyDescent="0.2">
      <c r="C2851" s="32"/>
      <c r="D2851" s="32"/>
    </row>
    <row r="2852" spans="3:4" x14ac:dyDescent="0.2">
      <c r="C2852" s="32"/>
      <c r="D2852" s="32"/>
    </row>
    <row r="2853" spans="3:4" x14ac:dyDescent="0.2">
      <c r="C2853" s="32"/>
      <c r="D2853" s="32"/>
    </row>
    <row r="2854" spans="3:4" x14ac:dyDescent="0.2">
      <c r="C2854" s="32"/>
      <c r="D2854" s="32"/>
    </row>
    <row r="2855" spans="3:4" x14ac:dyDescent="0.2">
      <c r="C2855" s="32"/>
      <c r="D2855" s="32"/>
    </row>
    <row r="2856" spans="3:4" x14ac:dyDescent="0.2">
      <c r="C2856" s="32"/>
      <c r="D2856" s="32"/>
    </row>
    <row r="2857" spans="3:4" x14ac:dyDescent="0.2">
      <c r="C2857" s="32"/>
      <c r="D2857" s="32"/>
    </row>
    <row r="2858" spans="3:4" x14ac:dyDescent="0.2">
      <c r="C2858" s="32"/>
      <c r="D2858" s="32"/>
    </row>
    <row r="2859" spans="3:4" x14ac:dyDescent="0.2">
      <c r="C2859" s="32"/>
      <c r="D2859" s="32"/>
    </row>
    <row r="2860" spans="3:4" x14ac:dyDescent="0.2">
      <c r="C2860" s="32"/>
      <c r="D2860" s="32"/>
    </row>
    <row r="2861" spans="3:4" x14ac:dyDescent="0.2">
      <c r="C2861" s="32"/>
      <c r="D2861" s="32"/>
    </row>
    <row r="2862" spans="3:4" x14ac:dyDescent="0.2">
      <c r="C2862" s="32"/>
      <c r="D2862" s="32"/>
    </row>
    <row r="2863" spans="3:4" x14ac:dyDescent="0.2">
      <c r="C2863" s="32"/>
      <c r="D2863" s="32"/>
    </row>
    <row r="2864" spans="3:4" x14ac:dyDescent="0.2">
      <c r="C2864" s="32"/>
      <c r="D2864" s="32"/>
    </row>
    <row r="2865" spans="3:4" x14ac:dyDescent="0.2">
      <c r="C2865" s="32"/>
      <c r="D2865" s="32"/>
    </row>
    <row r="2866" spans="3:4" x14ac:dyDescent="0.2">
      <c r="C2866" s="32"/>
      <c r="D2866" s="32"/>
    </row>
    <row r="2867" spans="3:4" x14ac:dyDescent="0.2">
      <c r="C2867" s="32"/>
      <c r="D2867" s="32"/>
    </row>
    <row r="2868" spans="3:4" x14ac:dyDescent="0.2">
      <c r="C2868" s="32"/>
      <c r="D2868" s="32"/>
    </row>
    <row r="2869" spans="3:4" x14ac:dyDescent="0.2">
      <c r="C2869" s="32"/>
      <c r="D2869" s="32"/>
    </row>
    <row r="2870" spans="3:4" x14ac:dyDescent="0.2">
      <c r="C2870" s="32"/>
      <c r="D2870" s="32"/>
    </row>
    <row r="2871" spans="3:4" x14ac:dyDescent="0.2">
      <c r="C2871" s="32"/>
      <c r="D2871" s="32"/>
    </row>
    <row r="2872" spans="3:4" x14ac:dyDescent="0.2">
      <c r="C2872" s="32"/>
      <c r="D2872" s="32"/>
    </row>
    <row r="2873" spans="3:4" x14ac:dyDescent="0.2">
      <c r="C2873" s="32"/>
      <c r="D2873" s="32"/>
    </row>
    <row r="2874" spans="3:4" x14ac:dyDescent="0.2">
      <c r="C2874" s="32"/>
      <c r="D2874" s="32"/>
    </row>
    <row r="2875" spans="3:4" x14ac:dyDescent="0.2">
      <c r="C2875" s="32"/>
      <c r="D2875" s="32"/>
    </row>
    <row r="2876" spans="3:4" x14ac:dyDescent="0.2">
      <c r="C2876" s="32"/>
      <c r="D2876" s="32"/>
    </row>
    <row r="2877" spans="3:4" x14ac:dyDescent="0.2">
      <c r="C2877" s="32"/>
      <c r="D2877" s="32"/>
    </row>
    <row r="2878" spans="3:4" x14ac:dyDescent="0.2">
      <c r="C2878" s="32"/>
      <c r="D2878" s="32"/>
    </row>
    <row r="2879" spans="3:4" x14ac:dyDescent="0.2">
      <c r="C2879" s="32"/>
      <c r="D2879" s="32"/>
    </row>
    <row r="2880" spans="3:4" x14ac:dyDescent="0.2">
      <c r="C2880" s="32"/>
      <c r="D2880" s="32"/>
    </row>
    <row r="2881" spans="3:4" x14ac:dyDescent="0.2">
      <c r="C2881" s="32"/>
      <c r="D2881" s="32"/>
    </row>
    <row r="2882" spans="3:4" x14ac:dyDescent="0.2">
      <c r="C2882" s="32"/>
      <c r="D2882" s="32"/>
    </row>
    <row r="2883" spans="3:4" x14ac:dyDescent="0.2">
      <c r="C2883" s="32"/>
      <c r="D2883" s="32"/>
    </row>
    <row r="2884" spans="3:4" x14ac:dyDescent="0.2">
      <c r="C2884" s="32"/>
      <c r="D2884" s="32"/>
    </row>
    <row r="2885" spans="3:4" x14ac:dyDescent="0.2">
      <c r="C2885" s="32"/>
      <c r="D2885" s="32"/>
    </row>
    <row r="2886" spans="3:4" x14ac:dyDescent="0.2">
      <c r="C2886" s="32"/>
      <c r="D2886" s="32"/>
    </row>
    <row r="2887" spans="3:4" x14ac:dyDescent="0.2">
      <c r="C2887" s="32"/>
      <c r="D2887" s="32"/>
    </row>
    <row r="2888" spans="3:4" x14ac:dyDescent="0.2">
      <c r="C2888" s="32"/>
      <c r="D2888" s="32"/>
    </row>
    <row r="2889" spans="3:4" x14ac:dyDescent="0.2">
      <c r="C2889" s="32"/>
      <c r="D2889" s="32"/>
    </row>
    <row r="2890" spans="3:4" x14ac:dyDescent="0.2">
      <c r="C2890" s="32"/>
      <c r="D2890" s="32"/>
    </row>
    <row r="2891" spans="3:4" x14ac:dyDescent="0.2">
      <c r="C2891" s="32"/>
      <c r="D2891" s="32"/>
    </row>
    <row r="2892" spans="3:4" x14ac:dyDescent="0.2">
      <c r="C2892" s="32"/>
      <c r="D2892" s="32"/>
    </row>
    <row r="2893" spans="3:4" x14ac:dyDescent="0.2">
      <c r="C2893" s="32"/>
      <c r="D2893" s="32"/>
    </row>
    <row r="2894" spans="3:4" x14ac:dyDescent="0.2">
      <c r="C2894" s="32"/>
      <c r="D2894" s="32"/>
    </row>
    <row r="2895" spans="3:4" x14ac:dyDescent="0.2">
      <c r="C2895" s="32"/>
      <c r="D2895" s="32"/>
    </row>
    <row r="2896" spans="3:4" x14ac:dyDescent="0.2">
      <c r="C2896" s="32"/>
      <c r="D2896" s="32"/>
    </row>
    <row r="2897" spans="3:4" x14ac:dyDescent="0.2">
      <c r="C2897" s="32"/>
      <c r="D2897" s="32"/>
    </row>
    <row r="2898" spans="3:4" x14ac:dyDescent="0.2">
      <c r="C2898" s="32"/>
      <c r="D2898" s="32"/>
    </row>
    <row r="2899" spans="3:4" x14ac:dyDescent="0.2">
      <c r="C2899" s="32"/>
      <c r="D2899" s="32"/>
    </row>
    <row r="2900" spans="3:4" x14ac:dyDescent="0.2">
      <c r="C2900" s="32"/>
      <c r="D2900" s="32"/>
    </row>
    <row r="2901" spans="3:4" x14ac:dyDescent="0.2">
      <c r="C2901" s="32"/>
      <c r="D2901" s="32"/>
    </row>
    <row r="2902" spans="3:4" x14ac:dyDescent="0.2">
      <c r="C2902" s="32"/>
      <c r="D2902" s="32"/>
    </row>
    <row r="2903" spans="3:4" x14ac:dyDescent="0.2">
      <c r="C2903" s="32"/>
      <c r="D2903" s="32"/>
    </row>
    <row r="2904" spans="3:4" x14ac:dyDescent="0.2">
      <c r="C2904" s="32"/>
      <c r="D2904" s="32"/>
    </row>
    <row r="2905" spans="3:4" x14ac:dyDescent="0.2">
      <c r="C2905" s="32"/>
      <c r="D2905" s="32"/>
    </row>
    <row r="2906" spans="3:4" x14ac:dyDescent="0.2">
      <c r="C2906" s="32"/>
      <c r="D2906" s="32"/>
    </row>
    <row r="2907" spans="3:4" x14ac:dyDescent="0.2">
      <c r="C2907" s="32"/>
      <c r="D2907" s="32"/>
    </row>
    <row r="2908" spans="3:4" x14ac:dyDescent="0.2">
      <c r="C2908" s="32"/>
      <c r="D2908" s="32"/>
    </row>
    <row r="2909" spans="3:4" x14ac:dyDescent="0.2">
      <c r="C2909" s="32"/>
      <c r="D2909" s="32"/>
    </row>
    <row r="2910" spans="3:4" x14ac:dyDescent="0.2">
      <c r="C2910" s="32"/>
      <c r="D2910" s="32"/>
    </row>
    <row r="2911" spans="3:4" x14ac:dyDescent="0.2">
      <c r="C2911" s="32"/>
      <c r="D2911" s="32"/>
    </row>
    <row r="2912" spans="3:4" x14ac:dyDescent="0.2">
      <c r="C2912" s="32"/>
      <c r="D2912" s="32"/>
    </row>
    <row r="2913" spans="3:4" x14ac:dyDescent="0.2">
      <c r="C2913" s="32"/>
      <c r="D2913" s="32"/>
    </row>
    <row r="2914" spans="3:4" x14ac:dyDescent="0.2">
      <c r="C2914" s="32"/>
      <c r="D2914" s="32"/>
    </row>
    <row r="2915" spans="3:4" x14ac:dyDescent="0.2">
      <c r="C2915" s="32"/>
      <c r="D2915" s="32"/>
    </row>
    <row r="2916" spans="3:4" x14ac:dyDescent="0.2">
      <c r="C2916" s="32"/>
      <c r="D2916" s="32"/>
    </row>
    <row r="2917" spans="3:4" x14ac:dyDescent="0.2">
      <c r="C2917" s="32"/>
      <c r="D2917" s="32"/>
    </row>
    <row r="2918" spans="3:4" x14ac:dyDescent="0.2">
      <c r="C2918" s="32"/>
      <c r="D2918" s="32"/>
    </row>
    <row r="2919" spans="3:4" x14ac:dyDescent="0.2">
      <c r="C2919" s="32"/>
      <c r="D2919" s="32"/>
    </row>
    <row r="2920" spans="3:4" x14ac:dyDescent="0.2">
      <c r="C2920" s="32"/>
      <c r="D2920" s="32"/>
    </row>
    <row r="2921" spans="3:4" x14ac:dyDescent="0.2">
      <c r="C2921" s="32"/>
      <c r="D2921" s="32"/>
    </row>
    <row r="2922" spans="3:4" x14ac:dyDescent="0.2">
      <c r="C2922" s="32"/>
      <c r="D2922" s="32"/>
    </row>
    <row r="2923" spans="3:4" x14ac:dyDescent="0.2">
      <c r="C2923" s="32"/>
      <c r="D2923" s="32"/>
    </row>
    <row r="2924" spans="3:4" x14ac:dyDescent="0.2">
      <c r="C2924" s="32"/>
      <c r="D2924" s="32"/>
    </row>
    <row r="2925" spans="3:4" x14ac:dyDescent="0.2">
      <c r="C2925" s="32"/>
      <c r="D2925" s="32"/>
    </row>
    <row r="2926" spans="3:4" x14ac:dyDescent="0.2">
      <c r="C2926" s="32"/>
      <c r="D2926" s="32"/>
    </row>
    <row r="2927" spans="3:4" x14ac:dyDescent="0.2">
      <c r="C2927" s="32"/>
      <c r="D2927" s="32"/>
    </row>
    <row r="2928" spans="3:4" x14ac:dyDescent="0.2">
      <c r="C2928" s="32"/>
      <c r="D2928" s="32"/>
    </row>
    <row r="2929" spans="3:4" x14ac:dyDescent="0.2">
      <c r="C2929" s="32"/>
      <c r="D2929" s="32"/>
    </row>
    <row r="2930" spans="3:4" x14ac:dyDescent="0.2">
      <c r="C2930" s="32"/>
      <c r="D2930" s="32"/>
    </row>
    <row r="2931" spans="3:4" x14ac:dyDescent="0.2">
      <c r="C2931" s="32"/>
      <c r="D2931" s="32"/>
    </row>
    <row r="2932" spans="3:4" x14ac:dyDescent="0.2">
      <c r="C2932" s="32"/>
      <c r="D2932" s="32"/>
    </row>
    <row r="2933" spans="3:4" x14ac:dyDescent="0.2">
      <c r="C2933" s="32"/>
      <c r="D2933" s="32"/>
    </row>
    <row r="2934" spans="3:4" x14ac:dyDescent="0.2">
      <c r="C2934" s="32"/>
      <c r="D2934" s="32"/>
    </row>
    <row r="2935" spans="3:4" x14ac:dyDescent="0.2">
      <c r="C2935" s="32"/>
      <c r="D2935" s="32"/>
    </row>
    <row r="2936" spans="3:4" x14ac:dyDescent="0.2">
      <c r="C2936" s="32"/>
      <c r="D2936" s="32"/>
    </row>
    <row r="2937" spans="3:4" x14ac:dyDescent="0.2">
      <c r="C2937" s="32"/>
      <c r="D2937" s="32"/>
    </row>
    <row r="2938" spans="3:4" x14ac:dyDescent="0.2">
      <c r="C2938" s="32"/>
      <c r="D2938" s="32"/>
    </row>
    <row r="2939" spans="3:4" x14ac:dyDescent="0.2">
      <c r="C2939" s="32"/>
      <c r="D2939" s="32"/>
    </row>
    <row r="2940" spans="3:4" x14ac:dyDescent="0.2">
      <c r="C2940" s="32"/>
      <c r="D2940" s="32"/>
    </row>
    <row r="2941" spans="3:4" x14ac:dyDescent="0.2">
      <c r="C2941" s="32"/>
      <c r="D2941" s="32"/>
    </row>
    <row r="2942" spans="3:4" x14ac:dyDescent="0.2">
      <c r="C2942" s="32"/>
      <c r="D2942" s="32"/>
    </row>
    <row r="2943" spans="3:4" x14ac:dyDescent="0.2">
      <c r="C2943" s="32"/>
      <c r="D2943" s="32"/>
    </row>
    <row r="2944" spans="3:4" x14ac:dyDescent="0.2">
      <c r="C2944" s="32"/>
      <c r="D2944" s="32"/>
    </row>
    <row r="2945" spans="3:4" x14ac:dyDescent="0.2">
      <c r="C2945" s="32"/>
      <c r="D2945" s="32"/>
    </row>
    <row r="2946" spans="3:4" x14ac:dyDescent="0.2">
      <c r="C2946" s="32"/>
      <c r="D2946" s="32"/>
    </row>
    <row r="2947" spans="3:4" x14ac:dyDescent="0.2">
      <c r="C2947" s="32"/>
      <c r="D2947" s="32"/>
    </row>
    <row r="2948" spans="3:4" x14ac:dyDescent="0.2">
      <c r="C2948" s="32"/>
      <c r="D2948" s="32"/>
    </row>
    <row r="2949" spans="3:4" x14ac:dyDescent="0.2">
      <c r="C2949" s="32"/>
      <c r="D2949" s="32"/>
    </row>
    <row r="2950" spans="3:4" x14ac:dyDescent="0.2">
      <c r="C2950" s="32"/>
      <c r="D2950" s="32"/>
    </row>
    <row r="2951" spans="3:4" x14ac:dyDescent="0.2">
      <c r="C2951" s="32"/>
      <c r="D2951" s="32"/>
    </row>
    <row r="2952" spans="3:4" x14ac:dyDescent="0.2">
      <c r="C2952" s="32"/>
      <c r="D2952" s="32"/>
    </row>
    <row r="2953" spans="3:4" x14ac:dyDescent="0.2">
      <c r="C2953" s="32"/>
      <c r="D2953" s="32"/>
    </row>
    <row r="2954" spans="3:4" x14ac:dyDescent="0.2">
      <c r="C2954" s="32"/>
      <c r="D2954" s="32"/>
    </row>
    <row r="2955" spans="3:4" x14ac:dyDescent="0.2">
      <c r="C2955" s="32"/>
      <c r="D2955" s="32"/>
    </row>
    <row r="2956" spans="3:4" x14ac:dyDescent="0.2">
      <c r="C2956" s="32"/>
      <c r="D2956" s="32"/>
    </row>
    <row r="2957" spans="3:4" x14ac:dyDescent="0.2">
      <c r="C2957" s="32"/>
      <c r="D2957" s="32"/>
    </row>
    <row r="2958" spans="3:4" x14ac:dyDescent="0.2">
      <c r="C2958" s="32"/>
      <c r="D2958" s="32"/>
    </row>
    <row r="2959" spans="3:4" x14ac:dyDescent="0.2">
      <c r="C2959" s="32"/>
      <c r="D2959" s="32"/>
    </row>
    <row r="2960" spans="3:4" x14ac:dyDescent="0.2">
      <c r="C2960" s="32"/>
      <c r="D2960" s="32"/>
    </row>
    <row r="2961" spans="3:4" x14ac:dyDescent="0.2">
      <c r="C2961" s="32"/>
      <c r="D2961" s="32"/>
    </row>
    <row r="2962" spans="3:4" x14ac:dyDescent="0.2">
      <c r="C2962" s="32"/>
      <c r="D2962" s="32"/>
    </row>
    <row r="2963" spans="3:4" x14ac:dyDescent="0.2">
      <c r="C2963" s="32"/>
      <c r="D2963" s="32"/>
    </row>
    <row r="2964" spans="3:4" x14ac:dyDescent="0.2">
      <c r="C2964" s="32"/>
      <c r="D2964" s="32"/>
    </row>
    <row r="2965" spans="3:4" x14ac:dyDescent="0.2">
      <c r="C2965" s="32"/>
      <c r="D2965" s="32"/>
    </row>
    <row r="2966" spans="3:4" x14ac:dyDescent="0.2">
      <c r="C2966" s="32"/>
      <c r="D2966" s="32"/>
    </row>
    <row r="2967" spans="3:4" x14ac:dyDescent="0.2">
      <c r="C2967" s="32"/>
      <c r="D2967" s="32"/>
    </row>
    <row r="2968" spans="3:4" x14ac:dyDescent="0.2">
      <c r="C2968" s="32"/>
      <c r="D2968" s="32"/>
    </row>
    <row r="2969" spans="3:4" x14ac:dyDescent="0.2">
      <c r="C2969" s="32"/>
      <c r="D2969" s="32"/>
    </row>
    <row r="2970" spans="3:4" x14ac:dyDescent="0.2">
      <c r="C2970" s="32"/>
      <c r="D2970" s="32"/>
    </row>
    <row r="2971" spans="3:4" x14ac:dyDescent="0.2">
      <c r="C2971" s="32"/>
      <c r="D2971" s="32"/>
    </row>
    <row r="2972" spans="3:4" x14ac:dyDescent="0.2">
      <c r="C2972" s="32"/>
      <c r="D2972" s="32"/>
    </row>
    <row r="2973" spans="3:4" x14ac:dyDescent="0.2">
      <c r="C2973" s="32"/>
      <c r="D2973" s="32"/>
    </row>
    <row r="2974" spans="3:4" x14ac:dyDescent="0.2">
      <c r="C2974" s="32"/>
      <c r="D2974" s="32"/>
    </row>
    <row r="2975" spans="3:4" x14ac:dyDescent="0.2">
      <c r="C2975" s="32"/>
      <c r="D2975" s="32"/>
    </row>
    <row r="2976" spans="3:4" x14ac:dyDescent="0.2">
      <c r="C2976" s="32"/>
      <c r="D2976" s="32"/>
    </row>
    <row r="2977" spans="3:4" x14ac:dyDescent="0.2">
      <c r="C2977" s="32"/>
      <c r="D2977" s="32"/>
    </row>
    <row r="2978" spans="3:4" x14ac:dyDescent="0.2">
      <c r="C2978" s="32"/>
      <c r="D2978" s="32"/>
    </row>
    <row r="2979" spans="3:4" x14ac:dyDescent="0.2">
      <c r="C2979" s="32"/>
      <c r="D2979" s="32"/>
    </row>
    <row r="2980" spans="3:4" x14ac:dyDescent="0.2">
      <c r="C2980" s="32"/>
      <c r="D2980" s="32"/>
    </row>
    <row r="2981" spans="3:4" x14ac:dyDescent="0.2">
      <c r="C2981" s="32"/>
      <c r="D2981" s="32"/>
    </row>
    <row r="2982" spans="3:4" x14ac:dyDescent="0.2">
      <c r="C2982" s="32"/>
      <c r="D2982" s="32"/>
    </row>
    <row r="2983" spans="3:4" x14ac:dyDescent="0.2">
      <c r="C2983" s="32"/>
      <c r="D2983" s="32"/>
    </row>
    <row r="2984" spans="3:4" x14ac:dyDescent="0.2">
      <c r="C2984" s="32"/>
      <c r="D2984" s="32"/>
    </row>
    <row r="2985" spans="3:4" x14ac:dyDescent="0.2">
      <c r="C2985" s="32"/>
      <c r="D2985" s="32"/>
    </row>
    <row r="2986" spans="3:4" x14ac:dyDescent="0.2">
      <c r="C2986" s="32"/>
      <c r="D2986" s="32"/>
    </row>
    <row r="2987" spans="3:4" x14ac:dyDescent="0.2">
      <c r="C2987" s="32"/>
      <c r="D2987" s="32"/>
    </row>
    <row r="2988" spans="3:4" x14ac:dyDescent="0.2">
      <c r="C2988" s="32"/>
      <c r="D2988" s="32"/>
    </row>
    <row r="2989" spans="3:4" x14ac:dyDescent="0.2">
      <c r="C2989" s="32"/>
      <c r="D2989" s="32"/>
    </row>
    <row r="2990" spans="3:4" x14ac:dyDescent="0.2">
      <c r="C2990" s="32"/>
      <c r="D2990" s="32"/>
    </row>
    <row r="2991" spans="3:4" x14ac:dyDescent="0.2">
      <c r="C2991" s="32"/>
      <c r="D2991" s="32"/>
    </row>
    <row r="2992" spans="3:4" x14ac:dyDescent="0.2">
      <c r="C2992" s="32"/>
      <c r="D2992" s="32"/>
    </row>
    <row r="2993" spans="3:4" x14ac:dyDescent="0.2">
      <c r="C2993" s="32"/>
      <c r="D2993" s="32"/>
    </row>
    <row r="2994" spans="3:4" x14ac:dyDescent="0.2">
      <c r="C2994" s="32"/>
      <c r="D2994" s="32"/>
    </row>
    <row r="2995" spans="3:4" x14ac:dyDescent="0.2">
      <c r="C2995" s="32"/>
      <c r="D2995" s="32"/>
    </row>
    <row r="2996" spans="3:4" x14ac:dyDescent="0.2">
      <c r="C2996" s="32"/>
      <c r="D2996" s="32"/>
    </row>
    <row r="2997" spans="3:4" x14ac:dyDescent="0.2">
      <c r="C2997" s="32"/>
      <c r="D2997" s="32"/>
    </row>
    <row r="2998" spans="3:4" x14ac:dyDescent="0.2">
      <c r="C2998" s="32"/>
      <c r="D2998" s="32"/>
    </row>
    <row r="2999" spans="3:4" x14ac:dyDescent="0.2">
      <c r="C2999" s="32"/>
      <c r="D2999" s="32"/>
    </row>
    <row r="3000" spans="3:4" x14ac:dyDescent="0.2">
      <c r="C3000" s="32"/>
      <c r="D3000" s="32"/>
    </row>
    <row r="3001" spans="3:4" x14ac:dyDescent="0.2">
      <c r="C3001" s="32"/>
      <c r="D3001" s="32"/>
    </row>
    <row r="3002" spans="3:4" x14ac:dyDescent="0.2">
      <c r="C3002" s="32"/>
      <c r="D3002" s="32"/>
    </row>
    <row r="3003" spans="3:4" x14ac:dyDescent="0.2">
      <c r="C3003" s="32"/>
      <c r="D3003" s="32"/>
    </row>
    <row r="3004" spans="3:4" x14ac:dyDescent="0.2">
      <c r="C3004" s="32"/>
      <c r="D3004" s="32"/>
    </row>
    <row r="3005" spans="3:4" x14ac:dyDescent="0.2">
      <c r="C3005" s="32"/>
      <c r="D3005" s="32"/>
    </row>
    <row r="3006" spans="3:4" x14ac:dyDescent="0.2">
      <c r="C3006" s="32"/>
      <c r="D3006" s="32"/>
    </row>
    <row r="3007" spans="3:4" x14ac:dyDescent="0.2">
      <c r="C3007" s="32"/>
      <c r="D3007" s="32"/>
    </row>
    <row r="3008" spans="3:4" x14ac:dyDescent="0.2">
      <c r="C3008" s="32"/>
      <c r="D3008" s="32"/>
    </row>
    <row r="3009" spans="3:4" x14ac:dyDescent="0.2">
      <c r="C3009" s="32"/>
      <c r="D3009" s="32"/>
    </row>
    <row r="3010" spans="3:4" x14ac:dyDescent="0.2">
      <c r="C3010" s="32"/>
      <c r="D3010" s="32"/>
    </row>
    <row r="3011" spans="3:4" x14ac:dyDescent="0.2">
      <c r="C3011" s="32"/>
      <c r="D3011" s="32"/>
    </row>
    <row r="3012" spans="3:4" x14ac:dyDescent="0.2">
      <c r="C3012" s="32"/>
      <c r="D3012" s="32"/>
    </row>
    <row r="3013" spans="3:4" x14ac:dyDescent="0.2">
      <c r="C3013" s="32"/>
      <c r="D3013" s="32"/>
    </row>
    <row r="3014" spans="3:4" x14ac:dyDescent="0.2">
      <c r="C3014" s="32"/>
      <c r="D3014" s="32"/>
    </row>
    <row r="3015" spans="3:4" x14ac:dyDescent="0.2">
      <c r="C3015" s="32"/>
      <c r="D3015" s="32"/>
    </row>
    <row r="3016" spans="3:4" x14ac:dyDescent="0.2">
      <c r="C3016" s="32"/>
      <c r="D3016" s="32"/>
    </row>
    <row r="3017" spans="3:4" x14ac:dyDescent="0.2">
      <c r="C3017" s="32"/>
      <c r="D3017" s="32"/>
    </row>
    <row r="3018" spans="3:4" x14ac:dyDescent="0.2">
      <c r="C3018" s="32"/>
      <c r="D3018" s="32"/>
    </row>
    <row r="3019" spans="3:4" x14ac:dyDescent="0.2">
      <c r="C3019" s="32"/>
      <c r="D3019" s="32"/>
    </row>
    <row r="3020" spans="3:4" x14ac:dyDescent="0.2">
      <c r="C3020" s="32"/>
      <c r="D3020" s="32"/>
    </row>
    <row r="3021" spans="3:4" x14ac:dyDescent="0.2">
      <c r="C3021" s="32"/>
      <c r="D3021" s="32"/>
    </row>
    <row r="3022" spans="3:4" x14ac:dyDescent="0.2">
      <c r="C3022" s="32"/>
      <c r="D3022" s="32"/>
    </row>
    <row r="3023" spans="3:4" x14ac:dyDescent="0.2">
      <c r="C3023" s="32"/>
      <c r="D3023" s="32"/>
    </row>
    <row r="3024" spans="3:4" x14ac:dyDescent="0.2">
      <c r="C3024" s="32"/>
      <c r="D3024" s="32"/>
    </row>
    <row r="3025" spans="3:4" x14ac:dyDescent="0.2">
      <c r="C3025" s="32"/>
      <c r="D3025" s="32"/>
    </row>
    <row r="3026" spans="3:4" x14ac:dyDescent="0.2">
      <c r="C3026" s="32"/>
      <c r="D3026" s="32"/>
    </row>
    <row r="3027" spans="3:4" x14ac:dyDescent="0.2">
      <c r="C3027" s="32"/>
      <c r="D3027" s="32"/>
    </row>
    <row r="3028" spans="3:4" x14ac:dyDescent="0.2">
      <c r="C3028" s="32"/>
      <c r="D3028" s="32"/>
    </row>
    <row r="3029" spans="3:4" x14ac:dyDescent="0.2">
      <c r="C3029" s="32"/>
      <c r="D3029" s="32"/>
    </row>
    <row r="3030" spans="3:4" x14ac:dyDescent="0.2">
      <c r="C3030" s="32"/>
      <c r="D3030" s="32"/>
    </row>
    <row r="3031" spans="3:4" x14ac:dyDescent="0.2">
      <c r="C3031" s="32"/>
      <c r="D3031" s="32"/>
    </row>
    <row r="3032" spans="3:4" x14ac:dyDescent="0.2">
      <c r="C3032" s="32"/>
      <c r="D3032" s="32"/>
    </row>
    <row r="3033" spans="3:4" x14ac:dyDescent="0.2">
      <c r="C3033" s="32"/>
      <c r="D3033" s="32"/>
    </row>
    <row r="3034" spans="3:4" x14ac:dyDescent="0.2">
      <c r="C3034" s="32"/>
      <c r="D3034" s="32"/>
    </row>
    <row r="3035" spans="3:4" x14ac:dyDescent="0.2">
      <c r="C3035" s="32"/>
      <c r="D3035" s="32"/>
    </row>
    <row r="3036" spans="3:4" x14ac:dyDescent="0.2">
      <c r="C3036" s="32"/>
      <c r="D3036" s="32"/>
    </row>
    <row r="3037" spans="3:4" x14ac:dyDescent="0.2">
      <c r="C3037" s="32"/>
      <c r="D3037" s="32"/>
    </row>
    <row r="3038" spans="3:4" x14ac:dyDescent="0.2">
      <c r="C3038" s="32"/>
      <c r="D3038" s="32"/>
    </row>
    <row r="3039" spans="3:4" x14ac:dyDescent="0.2">
      <c r="C3039" s="32"/>
      <c r="D3039" s="32"/>
    </row>
    <row r="3040" spans="3:4" x14ac:dyDescent="0.2">
      <c r="C3040" s="32"/>
      <c r="D3040" s="32"/>
    </row>
    <row r="3041" spans="3:4" x14ac:dyDescent="0.2">
      <c r="C3041" s="32"/>
      <c r="D3041" s="32"/>
    </row>
    <row r="3042" spans="3:4" x14ac:dyDescent="0.2">
      <c r="C3042" s="32"/>
      <c r="D3042" s="32"/>
    </row>
    <row r="3043" spans="3:4" x14ac:dyDescent="0.2">
      <c r="C3043" s="32"/>
      <c r="D3043" s="32"/>
    </row>
    <row r="3044" spans="3:4" x14ac:dyDescent="0.2">
      <c r="C3044" s="32"/>
      <c r="D3044" s="32"/>
    </row>
    <row r="3045" spans="3:4" x14ac:dyDescent="0.2">
      <c r="C3045" s="32"/>
      <c r="D3045" s="32"/>
    </row>
    <row r="3046" spans="3:4" x14ac:dyDescent="0.2">
      <c r="C3046" s="32"/>
      <c r="D3046" s="32"/>
    </row>
    <row r="3047" spans="3:4" x14ac:dyDescent="0.2">
      <c r="C3047" s="32"/>
      <c r="D3047" s="32"/>
    </row>
    <row r="3048" spans="3:4" x14ac:dyDescent="0.2">
      <c r="C3048" s="32"/>
      <c r="D3048" s="32"/>
    </row>
    <row r="3049" spans="3:4" x14ac:dyDescent="0.2">
      <c r="C3049" s="32"/>
      <c r="D3049" s="32"/>
    </row>
    <row r="3050" spans="3:4" x14ac:dyDescent="0.2">
      <c r="C3050" s="32"/>
      <c r="D3050" s="32"/>
    </row>
    <row r="3051" spans="3:4" x14ac:dyDescent="0.2">
      <c r="C3051" s="32"/>
      <c r="D3051" s="32"/>
    </row>
    <row r="3052" spans="3:4" x14ac:dyDescent="0.2">
      <c r="C3052" s="32"/>
      <c r="D3052" s="32"/>
    </row>
    <row r="3053" spans="3:4" x14ac:dyDescent="0.2">
      <c r="C3053" s="32"/>
      <c r="D3053" s="32"/>
    </row>
    <row r="3054" spans="3:4" x14ac:dyDescent="0.2">
      <c r="C3054" s="32"/>
      <c r="D3054" s="32"/>
    </row>
    <row r="3055" spans="3:4" x14ac:dyDescent="0.2">
      <c r="C3055" s="32"/>
      <c r="D3055" s="32"/>
    </row>
    <row r="3056" spans="3:4" x14ac:dyDescent="0.2">
      <c r="C3056" s="32"/>
      <c r="D3056" s="32"/>
    </row>
    <row r="3057" spans="3:4" x14ac:dyDescent="0.2">
      <c r="C3057" s="32"/>
      <c r="D3057" s="32"/>
    </row>
    <row r="3058" spans="3:4" x14ac:dyDescent="0.2">
      <c r="C3058" s="32"/>
      <c r="D3058" s="32"/>
    </row>
    <row r="3059" spans="3:4" x14ac:dyDescent="0.2">
      <c r="C3059" s="32"/>
      <c r="D3059" s="32"/>
    </row>
    <row r="3060" spans="3:4" x14ac:dyDescent="0.2">
      <c r="C3060" s="32"/>
      <c r="D3060" s="32"/>
    </row>
    <row r="3061" spans="3:4" x14ac:dyDescent="0.2">
      <c r="C3061" s="32"/>
      <c r="D3061" s="32"/>
    </row>
    <row r="3062" spans="3:4" x14ac:dyDescent="0.2">
      <c r="C3062" s="32"/>
      <c r="D3062" s="32"/>
    </row>
    <row r="3063" spans="3:4" x14ac:dyDescent="0.2">
      <c r="C3063" s="32"/>
      <c r="D3063" s="32"/>
    </row>
    <row r="3064" spans="3:4" x14ac:dyDescent="0.2">
      <c r="C3064" s="32"/>
      <c r="D3064" s="32"/>
    </row>
    <row r="3065" spans="3:4" x14ac:dyDescent="0.2">
      <c r="C3065" s="32"/>
      <c r="D3065" s="32"/>
    </row>
    <row r="3066" spans="3:4" x14ac:dyDescent="0.2">
      <c r="C3066" s="32"/>
      <c r="D3066" s="32"/>
    </row>
    <row r="3067" spans="3:4" x14ac:dyDescent="0.2">
      <c r="C3067" s="32"/>
      <c r="D3067" s="32"/>
    </row>
    <row r="3068" spans="3:4" x14ac:dyDescent="0.2">
      <c r="C3068" s="32"/>
      <c r="D3068" s="32"/>
    </row>
    <row r="3069" spans="3:4" x14ac:dyDescent="0.2">
      <c r="C3069" s="32"/>
      <c r="D3069" s="32"/>
    </row>
    <row r="3070" spans="3:4" x14ac:dyDescent="0.2">
      <c r="C3070" s="32"/>
      <c r="D3070" s="32"/>
    </row>
    <row r="3071" spans="3:4" x14ac:dyDescent="0.2">
      <c r="C3071" s="32"/>
      <c r="D3071" s="32"/>
    </row>
    <row r="3072" spans="3:4" x14ac:dyDescent="0.2">
      <c r="C3072" s="32"/>
      <c r="D3072" s="32"/>
    </row>
    <row r="3073" spans="3:4" x14ac:dyDescent="0.2">
      <c r="C3073" s="32"/>
      <c r="D3073" s="32"/>
    </row>
    <row r="3074" spans="3:4" x14ac:dyDescent="0.2">
      <c r="C3074" s="32"/>
      <c r="D3074" s="32"/>
    </row>
    <row r="3075" spans="3:4" x14ac:dyDescent="0.2">
      <c r="C3075" s="32"/>
      <c r="D3075" s="32"/>
    </row>
    <row r="3076" spans="3:4" x14ac:dyDescent="0.2">
      <c r="C3076" s="32"/>
      <c r="D3076" s="32"/>
    </row>
    <row r="3077" spans="3:4" x14ac:dyDescent="0.2">
      <c r="C3077" s="32"/>
      <c r="D3077" s="32"/>
    </row>
    <row r="3078" spans="3:4" x14ac:dyDescent="0.2">
      <c r="C3078" s="32"/>
      <c r="D3078" s="32"/>
    </row>
    <row r="3079" spans="3:4" x14ac:dyDescent="0.2">
      <c r="C3079" s="32"/>
      <c r="D3079" s="32"/>
    </row>
    <row r="3080" spans="3:4" x14ac:dyDescent="0.2">
      <c r="C3080" s="32"/>
      <c r="D3080" s="32"/>
    </row>
    <row r="3081" spans="3:4" x14ac:dyDescent="0.2">
      <c r="C3081" s="32"/>
      <c r="D3081" s="32"/>
    </row>
    <row r="3082" spans="3:4" x14ac:dyDescent="0.2">
      <c r="C3082" s="32"/>
      <c r="D3082" s="32"/>
    </row>
    <row r="3083" spans="3:4" x14ac:dyDescent="0.2">
      <c r="C3083" s="32"/>
      <c r="D3083" s="32"/>
    </row>
    <row r="3084" spans="3:4" x14ac:dyDescent="0.2">
      <c r="C3084" s="32"/>
      <c r="D3084" s="32"/>
    </row>
    <row r="3085" spans="3:4" x14ac:dyDescent="0.2">
      <c r="C3085" s="32"/>
      <c r="D3085" s="32"/>
    </row>
    <row r="3086" spans="3:4" x14ac:dyDescent="0.2">
      <c r="C3086" s="32"/>
      <c r="D3086" s="32"/>
    </row>
    <row r="3087" spans="3:4" x14ac:dyDescent="0.2">
      <c r="C3087" s="32"/>
      <c r="D3087" s="32"/>
    </row>
    <row r="3088" spans="3:4" x14ac:dyDescent="0.2">
      <c r="C3088" s="32"/>
      <c r="D3088" s="32"/>
    </row>
    <row r="3089" spans="3:4" x14ac:dyDescent="0.2">
      <c r="C3089" s="32"/>
      <c r="D3089" s="32"/>
    </row>
    <row r="3090" spans="3:4" x14ac:dyDescent="0.2">
      <c r="C3090" s="32"/>
      <c r="D3090" s="32"/>
    </row>
    <row r="3091" spans="3:4" x14ac:dyDescent="0.2">
      <c r="C3091" s="32"/>
      <c r="D3091" s="32"/>
    </row>
    <row r="3092" spans="3:4" x14ac:dyDescent="0.2">
      <c r="C3092" s="32"/>
      <c r="D3092" s="32"/>
    </row>
    <row r="3093" spans="3:4" x14ac:dyDescent="0.2">
      <c r="C3093" s="32"/>
      <c r="D3093" s="32"/>
    </row>
    <row r="3094" spans="3:4" x14ac:dyDescent="0.2">
      <c r="C3094" s="32"/>
      <c r="D3094" s="32"/>
    </row>
    <row r="3095" spans="3:4" x14ac:dyDescent="0.2">
      <c r="C3095" s="32"/>
      <c r="D3095" s="32"/>
    </row>
    <row r="3096" spans="3:4" x14ac:dyDescent="0.2">
      <c r="C3096" s="32"/>
      <c r="D3096" s="32"/>
    </row>
    <row r="3097" spans="3:4" x14ac:dyDescent="0.2">
      <c r="C3097" s="32"/>
      <c r="D3097" s="32"/>
    </row>
    <row r="3098" spans="3:4" x14ac:dyDescent="0.2">
      <c r="C3098" s="32"/>
      <c r="D3098" s="32"/>
    </row>
    <row r="3099" spans="3:4" x14ac:dyDescent="0.2">
      <c r="C3099" s="32"/>
      <c r="D3099" s="32"/>
    </row>
    <row r="3100" spans="3:4" x14ac:dyDescent="0.2">
      <c r="C3100" s="32"/>
      <c r="D3100" s="32"/>
    </row>
    <row r="3101" spans="3:4" x14ac:dyDescent="0.2">
      <c r="C3101" s="32"/>
      <c r="D3101" s="32"/>
    </row>
    <row r="3102" spans="3:4" x14ac:dyDescent="0.2">
      <c r="C3102" s="32"/>
      <c r="D3102" s="32"/>
    </row>
    <row r="3103" spans="3:4" x14ac:dyDescent="0.2">
      <c r="C3103" s="32"/>
      <c r="D3103" s="32"/>
    </row>
    <row r="3104" spans="3:4" x14ac:dyDescent="0.2">
      <c r="C3104" s="32"/>
      <c r="D3104" s="32"/>
    </row>
    <row r="3105" spans="3:4" x14ac:dyDescent="0.2">
      <c r="C3105" s="32"/>
      <c r="D3105" s="32"/>
    </row>
    <row r="3106" spans="3:4" x14ac:dyDescent="0.2">
      <c r="C3106" s="32"/>
      <c r="D3106" s="32"/>
    </row>
    <row r="3107" spans="3:4" x14ac:dyDescent="0.2">
      <c r="C3107" s="32"/>
      <c r="D3107" s="32"/>
    </row>
    <row r="3108" spans="3:4" x14ac:dyDescent="0.2">
      <c r="C3108" s="32"/>
      <c r="D3108" s="32"/>
    </row>
    <row r="3109" spans="3:4" x14ac:dyDescent="0.2">
      <c r="C3109" s="32"/>
      <c r="D3109" s="32"/>
    </row>
    <row r="3110" spans="3:4" x14ac:dyDescent="0.2">
      <c r="C3110" s="32"/>
      <c r="D3110" s="32"/>
    </row>
    <row r="3111" spans="3:4" x14ac:dyDescent="0.2">
      <c r="C3111" s="32"/>
      <c r="D3111" s="32"/>
    </row>
    <row r="3112" spans="3:4" x14ac:dyDescent="0.2">
      <c r="C3112" s="32"/>
      <c r="D3112" s="32"/>
    </row>
    <row r="3113" spans="3:4" x14ac:dyDescent="0.2">
      <c r="C3113" s="32"/>
      <c r="D3113" s="32"/>
    </row>
    <row r="3114" spans="3:4" x14ac:dyDescent="0.2">
      <c r="C3114" s="32"/>
      <c r="D3114" s="32"/>
    </row>
    <row r="3115" spans="3:4" x14ac:dyDescent="0.2">
      <c r="C3115" s="32"/>
      <c r="D3115" s="32"/>
    </row>
    <row r="3116" spans="3:4" x14ac:dyDescent="0.2">
      <c r="C3116" s="32"/>
      <c r="D3116" s="32"/>
    </row>
    <row r="3117" spans="3:4" x14ac:dyDescent="0.2">
      <c r="C3117" s="32"/>
      <c r="D3117" s="32"/>
    </row>
    <row r="3118" spans="3:4" x14ac:dyDescent="0.2">
      <c r="C3118" s="32"/>
      <c r="D3118" s="32"/>
    </row>
    <row r="3119" spans="3:4" x14ac:dyDescent="0.2">
      <c r="C3119" s="32"/>
      <c r="D3119" s="32"/>
    </row>
    <row r="3120" spans="3:4" x14ac:dyDescent="0.2">
      <c r="C3120" s="32"/>
      <c r="D3120" s="32"/>
    </row>
    <row r="3121" spans="3:4" x14ac:dyDescent="0.2">
      <c r="C3121" s="32"/>
      <c r="D3121" s="32"/>
    </row>
    <row r="3122" spans="3:4" x14ac:dyDescent="0.2">
      <c r="C3122" s="32"/>
      <c r="D3122" s="32"/>
    </row>
    <row r="3123" spans="3:4" x14ac:dyDescent="0.2">
      <c r="C3123" s="32"/>
      <c r="D3123" s="32"/>
    </row>
    <row r="3124" spans="3:4" x14ac:dyDescent="0.2">
      <c r="C3124" s="32"/>
      <c r="D3124" s="32"/>
    </row>
    <row r="3125" spans="3:4" x14ac:dyDescent="0.2">
      <c r="C3125" s="32"/>
      <c r="D3125" s="32"/>
    </row>
    <row r="3126" spans="3:4" x14ac:dyDescent="0.2">
      <c r="C3126" s="32"/>
      <c r="D3126" s="32"/>
    </row>
    <row r="3127" spans="3:4" x14ac:dyDescent="0.2">
      <c r="C3127" s="32"/>
      <c r="D3127" s="32"/>
    </row>
    <row r="3128" spans="3:4" x14ac:dyDescent="0.2">
      <c r="C3128" s="32"/>
      <c r="D3128" s="32"/>
    </row>
    <row r="3129" spans="3:4" x14ac:dyDescent="0.2">
      <c r="C3129" s="32"/>
      <c r="D3129" s="32"/>
    </row>
    <row r="3130" spans="3:4" x14ac:dyDescent="0.2">
      <c r="C3130" s="32"/>
      <c r="D3130" s="32"/>
    </row>
    <row r="3131" spans="3:4" x14ac:dyDescent="0.2">
      <c r="C3131" s="32"/>
      <c r="D3131" s="32"/>
    </row>
    <row r="3132" spans="3:4" x14ac:dyDescent="0.2">
      <c r="C3132" s="32"/>
      <c r="D3132" s="32"/>
    </row>
    <row r="3133" spans="3:4" x14ac:dyDescent="0.2">
      <c r="C3133" s="32"/>
      <c r="D3133" s="32"/>
    </row>
    <row r="3134" spans="3:4" x14ac:dyDescent="0.2">
      <c r="C3134" s="32"/>
      <c r="D3134" s="32"/>
    </row>
    <row r="3135" spans="3:4" x14ac:dyDescent="0.2">
      <c r="C3135" s="32"/>
      <c r="D3135" s="32"/>
    </row>
    <row r="3136" spans="3:4" x14ac:dyDescent="0.2">
      <c r="C3136" s="32"/>
      <c r="D3136" s="32"/>
    </row>
    <row r="3137" spans="3:4" x14ac:dyDescent="0.2">
      <c r="C3137" s="32"/>
      <c r="D3137" s="32"/>
    </row>
    <row r="3138" spans="3:4" x14ac:dyDescent="0.2">
      <c r="C3138" s="32"/>
      <c r="D3138" s="32"/>
    </row>
    <row r="3139" spans="3:4" x14ac:dyDescent="0.2">
      <c r="C3139" s="32"/>
      <c r="D3139" s="32"/>
    </row>
    <row r="3140" spans="3:4" x14ac:dyDescent="0.2">
      <c r="C3140" s="32"/>
      <c r="D3140" s="32"/>
    </row>
    <row r="3141" spans="3:4" x14ac:dyDescent="0.2">
      <c r="C3141" s="32"/>
      <c r="D3141" s="32"/>
    </row>
    <row r="3142" spans="3:4" x14ac:dyDescent="0.2">
      <c r="C3142" s="32"/>
      <c r="D3142" s="32"/>
    </row>
    <row r="3143" spans="3:4" x14ac:dyDescent="0.2">
      <c r="C3143" s="32"/>
      <c r="D3143" s="32"/>
    </row>
    <row r="3144" spans="3:4" x14ac:dyDescent="0.2">
      <c r="C3144" s="32"/>
      <c r="D3144" s="32"/>
    </row>
    <row r="3145" spans="3:4" x14ac:dyDescent="0.2">
      <c r="C3145" s="32"/>
      <c r="D3145" s="32"/>
    </row>
    <row r="3146" spans="3:4" x14ac:dyDescent="0.2">
      <c r="C3146" s="32"/>
      <c r="D3146" s="32"/>
    </row>
    <row r="3147" spans="3:4" x14ac:dyDescent="0.2">
      <c r="C3147" s="32"/>
      <c r="D3147" s="32"/>
    </row>
    <row r="3148" spans="3:4" x14ac:dyDescent="0.2">
      <c r="C3148" s="32"/>
      <c r="D3148" s="32"/>
    </row>
    <row r="3149" spans="3:4" x14ac:dyDescent="0.2">
      <c r="C3149" s="32"/>
      <c r="D3149" s="32"/>
    </row>
    <row r="3150" spans="3:4" x14ac:dyDescent="0.2">
      <c r="C3150" s="32"/>
      <c r="D3150" s="32"/>
    </row>
    <row r="3151" spans="3:4" x14ac:dyDescent="0.2">
      <c r="C3151" s="32"/>
      <c r="D3151" s="32"/>
    </row>
    <row r="3152" spans="3:4" x14ac:dyDescent="0.2">
      <c r="C3152" s="32"/>
      <c r="D3152" s="32"/>
    </row>
    <row r="3153" spans="3:4" x14ac:dyDescent="0.2">
      <c r="C3153" s="32"/>
      <c r="D3153" s="32"/>
    </row>
    <row r="3154" spans="3:4" x14ac:dyDescent="0.2">
      <c r="C3154" s="32"/>
      <c r="D3154" s="32"/>
    </row>
    <row r="3155" spans="3:4" x14ac:dyDescent="0.2">
      <c r="C3155" s="32"/>
      <c r="D3155" s="32"/>
    </row>
    <row r="3156" spans="3:4" x14ac:dyDescent="0.2">
      <c r="C3156" s="32"/>
      <c r="D3156" s="32"/>
    </row>
    <row r="3157" spans="3:4" x14ac:dyDescent="0.2">
      <c r="C3157" s="32"/>
      <c r="D3157" s="32"/>
    </row>
    <row r="3158" spans="3:4" x14ac:dyDescent="0.2">
      <c r="C3158" s="32"/>
      <c r="D3158" s="32"/>
    </row>
    <row r="3159" spans="3:4" x14ac:dyDescent="0.2">
      <c r="C3159" s="32"/>
      <c r="D3159" s="32"/>
    </row>
    <row r="3160" spans="3:4" x14ac:dyDescent="0.2">
      <c r="C3160" s="32"/>
      <c r="D3160" s="32"/>
    </row>
    <row r="3161" spans="3:4" x14ac:dyDescent="0.2">
      <c r="C3161" s="32"/>
      <c r="D3161" s="32"/>
    </row>
    <row r="3162" spans="3:4" x14ac:dyDescent="0.2">
      <c r="C3162" s="32"/>
      <c r="D3162" s="32"/>
    </row>
    <row r="3163" spans="3:4" x14ac:dyDescent="0.2">
      <c r="C3163" s="32"/>
      <c r="D3163" s="32"/>
    </row>
    <row r="3164" spans="3:4" x14ac:dyDescent="0.2">
      <c r="C3164" s="32"/>
      <c r="D3164" s="32"/>
    </row>
    <row r="3165" spans="3:4" x14ac:dyDescent="0.2">
      <c r="C3165" s="32"/>
      <c r="D3165" s="32"/>
    </row>
    <row r="3166" spans="3:4" x14ac:dyDescent="0.2">
      <c r="C3166" s="32"/>
      <c r="D3166" s="32"/>
    </row>
    <row r="3167" spans="3:4" x14ac:dyDescent="0.2">
      <c r="C3167" s="32"/>
      <c r="D3167" s="32"/>
    </row>
    <row r="3168" spans="3:4" x14ac:dyDescent="0.2">
      <c r="C3168" s="32"/>
      <c r="D3168" s="32"/>
    </row>
    <row r="3169" spans="3:4" x14ac:dyDescent="0.2">
      <c r="C3169" s="32"/>
      <c r="D3169" s="32"/>
    </row>
    <row r="3170" spans="3:4" x14ac:dyDescent="0.2">
      <c r="C3170" s="32"/>
      <c r="D3170" s="32"/>
    </row>
    <row r="3171" spans="3:4" x14ac:dyDescent="0.2">
      <c r="C3171" s="32"/>
      <c r="D3171" s="32"/>
    </row>
    <row r="3172" spans="3:4" x14ac:dyDescent="0.2">
      <c r="C3172" s="32"/>
      <c r="D3172" s="32"/>
    </row>
    <row r="3173" spans="3:4" x14ac:dyDescent="0.2">
      <c r="C3173" s="32"/>
      <c r="D3173" s="32"/>
    </row>
    <row r="3174" spans="3:4" x14ac:dyDescent="0.2">
      <c r="C3174" s="32"/>
      <c r="D3174" s="32"/>
    </row>
    <row r="3175" spans="3:4" x14ac:dyDescent="0.2">
      <c r="C3175" s="32"/>
      <c r="D3175" s="32"/>
    </row>
    <row r="3176" spans="3:4" x14ac:dyDescent="0.2">
      <c r="C3176" s="32"/>
      <c r="D3176" s="32"/>
    </row>
    <row r="3177" spans="3:4" x14ac:dyDescent="0.2">
      <c r="C3177" s="32"/>
      <c r="D3177" s="32"/>
    </row>
    <row r="3178" spans="3:4" x14ac:dyDescent="0.2">
      <c r="C3178" s="32"/>
      <c r="D3178" s="32"/>
    </row>
    <row r="3179" spans="3:4" x14ac:dyDescent="0.2">
      <c r="C3179" s="32"/>
      <c r="D3179" s="32"/>
    </row>
    <row r="3180" spans="3:4" x14ac:dyDescent="0.2">
      <c r="C3180" s="32"/>
      <c r="D3180" s="32"/>
    </row>
    <row r="3181" spans="3:4" x14ac:dyDescent="0.2">
      <c r="C3181" s="32"/>
      <c r="D3181" s="32"/>
    </row>
    <row r="3182" spans="3:4" x14ac:dyDescent="0.2">
      <c r="C3182" s="32"/>
      <c r="D3182" s="32"/>
    </row>
    <row r="3183" spans="3:4" x14ac:dyDescent="0.2">
      <c r="C3183" s="32"/>
      <c r="D3183" s="32"/>
    </row>
    <row r="3184" spans="3:4" x14ac:dyDescent="0.2">
      <c r="C3184" s="32"/>
      <c r="D3184" s="32"/>
    </row>
    <row r="3185" spans="3:4" x14ac:dyDescent="0.2">
      <c r="C3185" s="32"/>
      <c r="D3185" s="32"/>
    </row>
    <row r="3186" spans="3:4" x14ac:dyDescent="0.2">
      <c r="C3186" s="32"/>
      <c r="D3186" s="32"/>
    </row>
    <row r="3187" spans="3:4" x14ac:dyDescent="0.2">
      <c r="C3187" s="32"/>
      <c r="D3187" s="32"/>
    </row>
    <row r="3188" spans="3:4" x14ac:dyDescent="0.2">
      <c r="C3188" s="32"/>
      <c r="D3188" s="32"/>
    </row>
    <row r="3189" spans="3:4" x14ac:dyDescent="0.2">
      <c r="C3189" s="32"/>
      <c r="D3189" s="32"/>
    </row>
    <row r="3190" spans="3:4" x14ac:dyDescent="0.2">
      <c r="C3190" s="32"/>
      <c r="D3190" s="32"/>
    </row>
    <row r="3191" spans="3:4" x14ac:dyDescent="0.2">
      <c r="C3191" s="32"/>
      <c r="D3191" s="32"/>
    </row>
    <row r="3192" spans="3:4" x14ac:dyDescent="0.2">
      <c r="C3192" s="32"/>
      <c r="D3192" s="32"/>
    </row>
    <row r="3193" spans="3:4" x14ac:dyDescent="0.2">
      <c r="C3193" s="32"/>
      <c r="D3193" s="32"/>
    </row>
    <row r="3194" spans="3:4" x14ac:dyDescent="0.2">
      <c r="C3194" s="32"/>
      <c r="D3194" s="32"/>
    </row>
    <row r="3195" spans="3:4" x14ac:dyDescent="0.2">
      <c r="C3195" s="32"/>
      <c r="D3195" s="32"/>
    </row>
    <row r="3196" spans="3:4" x14ac:dyDescent="0.2">
      <c r="C3196" s="32"/>
      <c r="D3196" s="32"/>
    </row>
    <row r="3197" spans="3:4" x14ac:dyDescent="0.2">
      <c r="C3197" s="32"/>
      <c r="D3197" s="32"/>
    </row>
    <row r="3198" spans="3:4" x14ac:dyDescent="0.2">
      <c r="C3198" s="32"/>
      <c r="D3198" s="32"/>
    </row>
    <row r="3199" spans="3:4" x14ac:dyDescent="0.2">
      <c r="C3199" s="32"/>
      <c r="D3199" s="32"/>
    </row>
    <row r="3200" spans="3:4" x14ac:dyDescent="0.2">
      <c r="C3200" s="32"/>
      <c r="D3200" s="32"/>
    </row>
    <row r="3201" spans="3:4" x14ac:dyDescent="0.2">
      <c r="C3201" s="32"/>
      <c r="D3201" s="32"/>
    </row>
    <row r="3202" spans="3:4" x14ac:dyDescent="0.2">
      <c r="C3202" s="32"/>
      <c r="D3202" s="32"/>
    </row>
    <row r="3203" spans="3:4" x14ac:dyDescent="0.2">
      <c r="C3203" s="32"/>
      <c r="D3203" s="32"/>
    </row>
    <row r="3204" spans="3:4" x14ac:dyDescent="0.2">
      <c r="C3204" s="32"/>
      <c r="D3204" s="32"/>
    </row>
    <row r="3205" spans="3:4" x14ac:dyDescent="0.2">
      <c r="C3205" s="32"/>
      <c r="D3205" s="32"/>
    </row>
    <row r="3206" spans="3:4" x14ac:dyDescent="0.2">
      <c r="C3206" s="32"/>
      <c r="D3206" s="32"/>
    </row>
    <row r="3207" spans="3:4" x14ac:dyDescent="0.2">
      <c r="C3207" s="32"/>
      <c r="D3207" s="32"/>
    </row>
    <row r="3208" spans="3:4" x14ac:dyDescent="0.2">
      <c r="C3208" s="32"/>
      <c r="D3208" s="32"/>
    </row>
    <row r="3209" spans="3:4" x14ac:dyDescent="0.2">
      <c r="C3209" s="32"/>
      <c r="D3209" s="32"/>
    </row>
    <row r="3210" spans="3:4" x14ac:dyDescent="0.2">
      <c r="C3210" s="32"/>
      <c r="D3210" s="32"/>
    </row>
    <row r="3211" spans="3:4" x14ac:dyDescent="0.2">
      <c r="C3211" s="32"/>
      <c r="D3211" s="32"/>
    </row>
    <row r="3212" spans="3:4" x14ac:dyDescent="0.2">
      <c r="C3212" s="32"/>
      <c r="D3212" s="32"/>
    </row>
    <row r="3213" spans="3:4" x14ac:dyDescent="0.2">
      <c r="C3213" s="32"/>
      <c r="D3213" s="32"/>
    </row>
    <row r="3214" spans="3:4" x14ac:dyDescent="0.2">
      <c r="C3214" s="32"/>
      <c r="D3214" s="32"/>
    </row>
    <row r="3215" spans="3:4" x14ac:dyDescent="0.2">
      <c r="C3215" s="32"/>
      <c r="D3215" s="32"/>
    </row>
    <row r="3216" spans="3:4" x14ac:dyDescent="0.2">
      <c r="C3216" s="32"/>
      <c r="D3216" s="32"/>
    </row>
    <row r="3217" spans="3:4" x14ac:dyDescent="0.2">
      <c r="C3217" s="32"/>
      <c r="D3217" s="32"/>
    </row>
    <row r="3218" spans="3:4" x14ac:dyDescent="0.2">
      <c r="C3218" s="32"/>
      <c r="D3218" s="32"/>
    </row>
    <row r="3219" spans="3:4" x14ac:dyDescent="0.2">
      <c r="C3219" s="32"/>
      <c r="D3219" s="32"/>
    </row>
    <row r="3220" spans="3:4" x14ac:dyDescent="0.2">
      <c r="C3220" s="32"/>
      <c r="D3220" s="32"/>
    </row>
    <row r="3221" spans="3:4" x14ac:dyDescent="0.2">
      <c r="C3221" s="32"/>
      <c r="D3221" s="32"/>
    </row>
    <row r="3222" spans="3:4" x14ac:dyDescent="0.2">
      <c r="C3222" s="32"/>
      <c r="D3222" s="32"/>
    </row>
    <row r="3223" spans="3:4" x14ac:dyDescent="0.2">
      <c r="C3223" s="32"/>
      <c r="D3223" s="32"/>
    </row>
    <row r="3224" spans="3:4" x14ac:dyDescent="0.2">
      <c r="C3224" s="32"/>
      <c r="D3224" s="32"/>
    </row>
    <row r="3225" spans="3:4" x14ac:dyDescent="0.2">
      <c r="C3225" s="32"/>
      <c r="D3225" s="32"/>
    </row>
    <row r="3226" spans="3:4" x14ac:dyDescent="0.2">
      <c r="C3226" s="32"/>
      <c r="D3226" s="32"/>
    </row>
    <row r="3227" spans="3:4" x14ac:dyDescent="0.2">
      <c r="C3227" s="32"/>
      <c r="D3227" s="32"/>
    </row>
    <row r="3228" spans="3:4" x14ac:dyDescent="0.2">
      <c r="C3228" s="32"/>
      <c r="D3228" s="32"/>
    </row>
    <row r="3229" spans="3:4" x14ac:dyDescent="0.2">
      <c r="C3229" s="32"/>
      <c r="D3229" s="32"/>
    </row>
    <row r="3230" spans="3:4" x14ac:dyDescent="0.2">
      <c r="C3230" s="32"/>
      <c r="D3230" s="32"/>
    </row>
    <row r="3231" spans="3:4" x14ac:dyDescent="0.2">
      <c r="C3231" s="32"/>
      <c r="D3231" s="32"/>
    </row>
    <row r="3232" spans="3:4" x14ac:dyDescent="0.2">
      <c r="C3232" s="32"/>
      <c r="D3232" s="32"/>
    </row>
    <row r="3233" spans="3:4" x14ac:dyDescent="0.2">
      <c r="C3233" s="32"/>
      <c r="D3233" s="32"/>
    </row>
    <row r="3234" spans="3:4" x14ac:dyDescent="0.2">
      <c r="C3234" s="32"/>
      <c r="D3234" s="32"/>
    </row>
    <row r="3235" spans="3:4" x14ac:dyDescent="0.2">
      <c r="C3235" s="32"/>
      <c r="D3235" s="32"/>
    </row>
    <row r="3236" spans="3:4" x14ac:dyDescent="0.2">
      <c r="C3236" s="32"/>
      <c r="D3236" s="32"/>
    </row>
    <row r="3237" spans="3:4" x14ac:dyDescent="0.2">
      <c r="C3237" s="32"/>
      <c r="D3237" s="32"/>
    </row>
    <row r="3238" spans="3:4" x14ac:dyDescent="0.2">
      <c r="C3238" s="32"/>
      <c r="D3238" s="32"/>
    </row>
    <row r="3239" spans="3:4" x14ac:dyDescent="0.2">
      <c r="C3239" s="32"/>
      <c r="D3239" s="32"/>
    </row>
    <row r="3240" spans="3:4" x14ac:dyDescent="0.2">
      <c r="C3240" s="32"/>
      <c r="D3240" s="32"/>
    </row>
    <row r="3241" spans="3:4" x14ac:dyDescent="0.2">
      <c r="C3241" s="32"/>
      <c r="D3241" s="32"/>
    </row>
    <row r="3242" spans="3:4" x14ac:dyDescent="0.2">
      <c r="C3242" s="32"/>
      <c r="D3242" s="32"/>
    </row>
    <row r="3243" spans="3:4" x14ac:dyDescent="0.2">
      <c r="C3243" s="32"/>
      <c r="D3243" s="32"/>
    </row>
    <row r="3244" spans="3:4" x14ac:dyDescent="0.2">
      <c r="C3244" s="32"/>
      <c r="D3244" s="32"/>
    </row>
    <row r="3245" spans="3:4" x14ac:dyDescent="0.2">
      <c r="C3245" s="32"/>
      <c r="D3245" s="32"/>
    </row>
    <row r="3246" spans="3:4" x14ac:dyDescent="0.2">
      <c r="C3246" s="32"/>
      <c r="D3246" s="32"/>
    </row>
    <row r="3247" spans="3:4" x14ac:dyDescent="0.2">
      <c r="C3247" s="32"/>
      <c r="D3247" s="32"/>
    </row>
    <row r="3248" spans="3:4" x14ac:dyDescent="0.2">
      <c r="C3248" s="32"/>
      <c r="D3248" s="32"/>
    </row>
    <row r="3249" spans="3:4" x14ac:dyDescent="0.2">
      <c r="C3249" s="32"/>
      <c r="D3249" s="32"/>
    </row>
    <row r="3250" spans="3:4" x14ac:dyDescent="0.2">
      <c r="C3250" s="32"/>
      <c r="D3250" s="32"/>
    </row>
    <row r="3251" spans="3:4" x14ac:dyDescent="0.2">
      <c r="C3251" s="32"/>
      <c r="D3251" s="32"/>
    </row>
    <row r="3252" spans="3:4" x14ac:dyDescent="0.2">
      <c r="C3252" s="32"/>
      <c r="D3252" s="32"/>
    </row>
    <row r="3253" spans="3:4" x14ac:dyDescent="0.2">
      <c r="C3253" s="32"/>
      <c r="D3253" s="32"/>
    </row>
    <row r="3254" spans="3:4" x14ac:dyDescent="0.2">
      <c r="C3254" s="32"/>
      <c r="D3254" s="32"/>
    </row>
    <row r="3255" spans="3:4" x14ac:dyDescent="0.2">
      <c r="C3255" s="32"/>
      <c r="D3255" s="32"/>
    </row>
    <row r="3256" spans="3:4" x14ac:dyDescent="0.2">
      <c r="C3256" s="32"/>
      <c r="D3256" s="32"/>
    </row>
    <row r="3257" spans="3:4" x14ac:dyDescent="0.2">
      <c r="C3257" s="32"/>
      <c r="D3257" s="32"/>
    </row>
    <row r="3258" spans="3:4" x14ac:dyDescent="0.2">
      <c r="C3258" s="32"/>
      <c r="D3258" s="32"/>
    </row>
    <row r="3259" spans="3:4" x14ac:dyDescent="0.2">
      <c r="C3259" s="32"/>
      <c r="D3259" s="32"/>
    </row>
    <row r="3260" spans="3:4" x14ac:dyDescent="0.2">
      <c r="C3260" s="32"/>
      <c r="D3260" s="32"/>
    </row>
    <row r="3261" spans="3:4" x14ac:dyDescent="0.2">
      <c r="C3261" s="32"/>
      <c r="D3261" s="32"/>
    </row>
    <row r="3262" spans="3:4" x14ac:dyDescent="0.2">
      <c r="C3262" s="32"/>
      <c r="D3262" s="32"/>
    </row>
    <row r="3263" spans="3:4" x14ac:dyDescent="0.2">
      <c r="C3263" s="32"/>
      <c r="D3263" s="32"/>
    </row>
    <row r="3264" spans="3:4" x14ac:dyDescent="0.2">
      <c r="C3264" s="32"/>
      <c r="D3264" s="32"/>
    </row>
    <row r="3265" spans="3:4" x14ac:dyDescent="0.2">
      <c r="C3265" s="32"/>
      <c r="D3265" s="32"/>
    </row>
    <row r="3266" spans="3:4" x14ac:dyDescent="0.2">
      <c r="C3266" s="32"/>
      <c r="D3266" s="32"/>
    </row>
    <row r="3267" spans="3:4" x14ac:dyDescent="0.2">
      <c r="C3267" s="32"/>
      <c r="D3267" s="32"/>
    </row>
    <row r="3268" spans="3:4" x14ac:dyDescent="0.2">
      <c r="C3268" s="32"/>
      <c r="D3268" s="32"/>
    </row>
    <row r="3269" spans="3:4" x14ac:dyDescent="0.2">
      <c r="C3269" s="32"/>
      <c r="D3269" s="32"/>
    </row>
    <row r="3270" spans="3:4" x14ac:dyDescent="0.2">
      <c r="C3270" s="32"/>
      <c r="D3270" s="32"/>
    </row>
    <row r="3271" spans="3:4" x14ac:dyDescent="0.2">
      <c r="C3271" s="32"/>
      <c r="D3271" s="32"/>
    </row>
    <row r="3272" spans="3:4" x14ac:dyDescent="0.2">
      <c r="C3272" s="32"/>
      <c r="D3272" s="32"/>
    </row>
    <row r="3273" spans="3:4" x14ac:dyDescent="0.2">
      <c r="C3273" s="32"/>
      <c r="D3273" s="32"/>
    </row>
    <row r="3274" spans="3:4" x14ac:dyDescent="0.2">
      <c r="C3274" s="32"/>
      <c r="D3274" s="32"/>
    </row>
    <row r="3275" spans="3:4" x14ac:dyDescent="0.2">
      <c r="C3275" s="32"/>
      <c r="D3275" s="32"/>
    </row>
    <row r="3276" spans="3:4" x14ac:dyDescent="0.2">
      <c r="C3276" s="32"/>
      <c r="D3276" s="32"/>
    </row>
    <row r="3277" spans="3:4" x14ac:dyDescent="0.2">
      <c r="C3277" s="32"/>
      <c r="D3277" s="32"/>
    </row>
    <row r="3278" spans="3:4" x14ac:dyDescent="0.2">
      <c r="C3278" s="32"/>
      <c r="D3278" s="32"/>
    </row>
    <row r="3279" spans="3:4" x14ac:dyDescent="0.2">
      <c r="C3279" s="32"/>
      <c r="D3279" s="32"/>
    </row>
    <row r="3280" spans="3:4" x14ac:dyDescent="0.2">
      <c r="C3280" s="32"/>
      <c r="D3280" s="32"/>
    </row>
    <row r="3281" spans="3:4" x14ac:dyDescent="0.2">
      <c r="C3281" s="32"/>
      <c r="D3281" s="32"/>
    </row>
    <row r="3282" spans="3:4" x14ac:dyDescent="0.2">
      <c r="C3282" s="32"/>
      <c r="D3282" s="32"/>
    </row>
    <row r="3283" spans="3:4" x14ac:dyDescent="0.2">
      <c r="C3283" s="32"/>
      <c r="D3283" s="32"/>
    </row>
    <row r="3284" spans="3:4" x14ac:dyDescent="0.2">
      <c r="C3284" s="32"/>
      <c r="D3284" s="32"/>
    </row>
    <row r="3285" spans="3:4" x14ac:dyDescent="0.2">
      <c r="C3285" s="32"/>
      <c r="D3285" s="32"/>
    </row>
    <row r="3286" spans="3:4" x14ac:dyDescent="0.2">
      <c r="C3286" s="32"/>
      <c r="D3286" s="32"/>
    </row>
    <row r="3287" spans="3:4" x14ac:dyDescent="0.2">
      <c r="C3287" s="32"/>
      <c r="D3287" s="32"/>
    </row>
    <row r="3288" spans="3:4" x14ac:dyDescent="0.2">
      <c r="C3288" s="32"/>
      <c r="D3288" s="32"/>
    </row>
    <row r="3289" spans="3:4" x14ac:dyDescent="0.2">
      <c r="C3289" s="32"/>
      <c r="D3289" s="32"/>
    </row>
    <row r="3290" spans="3:4" x14ac:dyDescent="0.2">
      <c r="C3290" s="32"/>
      <c r="D3290" s="32"/>
    </row>
    <row r="3291" spans="3:4" x14ac:dyDescent="0.2">
      <c r="C3291" s="32"/>
      <c r="D3291" s="32"/>
    </row>
    <row r="3292" spans="3:4" x14ac:dyDescent="0.2">
      <c r="C3292" s="32"/>
      <c r="D3292" s="32"/>
    </row>
    <row r="3293" spans="3:4" x14ac:dyDescent="0.2">
      <c r="C3293" s="32"/>
      <c r="D3293" s="32"/>
    </row>
    <row r="3294" spans="3:4" x14ac:dyDescent="0.2">
      <c r="C3294" s="32"/>
      <c r="D3294" s="32"/>
    </row>
    <row r="3295" spans="3:4" x14ac:dyDescent="0.2">
      <c r="C3295" s="32"/>
      <c r="D3295" s="32"/>
    </row>
    <row r="3296" spans="3:4" x14ac:dyDescent="0.2">
      <c r="C3296" s="32"/>
      <c r="D3296" s="32"/>
    </row>
    <row r="3297" spans="3:4" x14ac:dyDescent="0.2">
      <c r="C3297" s="32"/>
      <c r="D3297" s="32"/>
    </row>
    <row r="3298" spans="3:4" x14ac:dyDescent="0.2">
      <c r="C3298" s="32"/>
      <c r="D3298" s="32"/>
    </row>
    <row r="3299" spans="3:4" x14ac:dyDescent="0.2">
      <c r="C3299" s="32"/>
      <c r="D3299" s="32"/>
    </row>
    <row r="3300" spans="3:4" x14ac:dyDescent="0.2">
      <c r="C3300" s="32"/>
      <c r="D3300" s="32"/>
    </row>
    <row r="3301" spans="3:4" x14ac:dyDescent="0.2">
      <c r="C3301" s="32"/>
      <c r="D3301" s="32"/>
    </row>
    <row r="3302" spans="3:4" x14ac:dyDescent="0.2">
      <c r="C3302" s="32"/>
      <c r="D3302" s="32"/>
    </row>
    <row r="3303" spans="3:4" x14ac:dyDescent="0.2">
      <c r="C3303" s="32"/>
      <c r="D3303" s="32"/>
    </row>
    <row r="3304" spans="3:4" x14ac:dyDescent="0.2">
      <c r="C3304" s="32"/>
      <c r="D3304" s="32"/>
    </row>
    <row r="3305" spans="3:4" x14ac:dyDescent="0.2">
      <c r="C3305" s="32"/>
      <c r="D3305" s="32"/>
    </row>
    <row r="3306" spans="3:4" x14ac:dyDescent="0.2">
      <c r="C3306" s="32"/>
      <c r="D3306" s="32"/>
    </row>
    <row r="3307" spans="3:4" x14ac:dyDescent="0.2">
      <c r="C3307" s="32"/>
      <c r="D3307" s="32"/>
    </row>
    <row r="3308" spans="3:4" x14ac:dyDescent="0.2">
      <c r="C3308" s="32"/>
      <c r="D3308" s="32"/>
    </row>
    <row r="3309" spans="3:4" x14ac:dyDescent="0.2">
      <c r="C3309" s="32"/>
      <c r="D3309" s="32"/>
    </row>
    <row r="3310" spans="3:4" x14ac:dyDescent="0.2">
      <c r="C3310" s="32"/>
      <c r="D3310" s="32"/>
    </row>
    <row r="3311" spans="3:4" x14ac:dyDescent="0.2">
      <c r="C3311" s="32"/>
      <c r="D3311" s="32"/>
    </row>
    <row r="3312" spans="3:4" x14ac:dyDescent="0.2">
      <c r="C3312" s="32"/>
      <c r="D3312" s="32"/>
    </row>
    <row r="3313" spans="3:4" x14ac:dyDescent="0.2">
      <c r="C3313" s="32"/>
      <c r="D3313" s="32"/>
    </row>
    <row r="3314" spans="3:4" x14ac:dyDescent="0.2">
      <c r="C3314" s="32"/>
      <c r="D3314" s="32"/>
    </row>
    <row r="3315" spans="3:4" x14ac:dyDescent="0.2">
      <c r="C3315" s="32"/>
      <c r="D3315" s="32"/>
    </row>
    <row r="3316" spans="3:4" x14ac:dyDescent="0.2">
      <c r="C3316" s="32"/>
      <c r="D3316" s="32"/>
    </row>
    <row r="3317" spans="3:4" x14ac:dyDescent="0.2">
      <c r="C3317" s="32"/>
      <c r="D3317" s="32"/>
    </row>
    <row r="3318" spans="3:4" x14ac:dyDescent="0.2">
      <c r="C3318" s="32"/>
      <c r="D3318" s="32"/>
    </row>
    <row r="3319" spans="3:4" x14ac:dyDescent="0.2">
      <c r="C3319" s="32"/>
      <c r="D3319" s="32"/>
    </row>
    <row r="3320" spans="3:4" x14ac:dyDescent="0.2">
      <c r="C3320" s="32"/>
      <c r="D3320" s="32"/>
    </row>
    <row r="3321" spans="3:4" x14ac:dyDescent="0.2">
      <c r="C3321" s="32"/>
      <c r="D3321" s="32"/>
    </row>
    <row r="3322" spans="3:4" x14ac:dyDescent="0.2">
      <c r="C3322" s="32"/>
      <c r="D3322" s="32"/>
    </row>
    <row r="3323" spans="3:4" x14ac:dyDescent="0.2">
      <c r="C3323" s="32"/>
      <c r="D3323" s="32"/>
    </row>
    <row r="3324" spans="3:4" x14ac:dyDescent="0.2">
      <c r="C3324" s="32"/>
      <c r="D3324" s="32"/>
    </row>
    <row r="3325" spans="3:4" x14ac:dyDescent="0.2">
      <c r="C3325" s="32"/>
      <c r="D3325" s="32"/>
    </row>
    <row r="3326" spans="3:4" x14ac:dyDescent="0.2">
      <c r="C3326" s="32"/>
      <c r="D3326" s="32"/>
    </row>
    <row r="3327" spans="3:4" x14ac:dyDescent="0.2">
      <c r="C3327" s="32"/>
      <c r="D3327" s="32"/>
    </row>
    <row r="3328" spans="3:4" x14ac:dyDescent="0.2">
      <c r="C3328" s="32"/>
      <c r="D3328" s="32"/>
    </row>
    <row r="3329" spans="3:4" x14ac:dyDescent="0.2">
      <c r="C3329" s="32"/>
      <c r="D3329" s="32"/>
    </row>
    <row r="3330" spans="3:4" x14ac:dyDescent="0.2">
      <c r="C3330" s="32"/>
      <c r="D3330" s="32"/>
    </row>
    <row r="3331" spans="3:4" x14ac:dyDescent="0.2">
      <c r="C3331" s="32"/>
      <c r="D3331" s="32"/>
    </row>
    <row r="3332" spans="3:4" x14ac:dyDescent="0.2">
      <c r="C3332" s="32"/>
      <c r="D3332" s="32"/>
    </row>
    <row r="3333" spans="3:4" x14ac:dyDescent="0.2">
      <c r="C3333" s="32"/>
      <c r="D3333" s="32"/>
    </row>
    <row r="3334" spans="3:4" x14ac:dyDescent="0.2">
      <c r="C3334" s="32"/>
      <c r="D3334" s="32"/>
    </row>
    <row r="3335" spans="3:4" x14ac:dyDescent="0.2">
      <c r="C3335" s="32"/>
      <c r="D3335" s="32"/>
    </row>
    <row r="3336" spans="3:4" x14ac:dyDescent="0.2">
      <c r="C3336" s="32"/>
      <c r="D3336" s="32"/>
    </row>
    <row r="3337" spans="3:4" x14ac:dyDescent="0.2">
      <c r="C3337" s="32"/>
      <c r="D3337" s="32"/>
    </row>
    <row r="3338" spans="3:4" x14ac:dyDescent="0.2">
      <c r="C3338" s="32"/>
      <c r="D3338" s="32"/>
    </row>
    <row r="3339" spans="3:4" x14ac:dyDescent="0.2">
      <c r="C3339" s="32"/>
      <c r="D3339" s="32"/>
    </row>
    <row r="3340" spans="3:4" x14ac:dyDescent="0.2">
      <c r="C3340" s="32"/>
      <c r="D3340" s="32"/>
    </row>
    <row r="3341" spans="3:4" x14ac:dyDescent="0.2">
      <c r="C3341" s="32"/>
      <c r="D3341" s="32"/>
    </row>
    <row r="3342" spans="3:4" x14ac:dyDescent="0.2">
      <c r="C3342" s="32"/>
      <c r="D3342" s="32"/>
    </row>
    <row r="3343" spans="3:4" x14ac:dyDescent="0.2">
      <c r="C3343" s="32"/>
      <c r="D3343" s="32"/>
    </row>
    <row r="3344" spans="3:4" x14ac:dyDescent="0.2">
      <c r="C3344" s="32"/>
      <c r="D3344" s="32"/>
    </row>
    <row r="3345" spans="3:4" x14ac:dyDescent="0.2">
      <c r="C3345" s="32"/>
      <c r="D3345" s="32"/>
    </row>
    <row r="3346" spans="3:4" x14ac:dyDescent="0.2">
      <c r="C3346" s="32"/>
      <c r="D3346" s="32"/>
    </row>
    <row r="3347" spans="3:4" x14ac:dyDescent="0.2">
      <c r="C3347" s="32"/>
      <c r="D3347" s="32"/>
    </row>
    <row r="3348" spans="3:4" x14ac:dyDescent="0.2">
      <c r="C3348" s="32"/>
      <c r="D3348" s="32"/>
    </row>
    <row r="3349" spans="3:4" x14ac:dyDescent="0.2">
      <c r="C3349" s="32"/>
      <c r="D3349" s="32"/>
    </row>
    <row r="3350" spans="3:4" x14ac:dyDescent="0.2">
      <c r="C3350" s="32"/>
      <c r="D3350" s="32"/>
    </row>
    <row r="3351" spans="3:4" x14ac:dyDescent="0.2">
      <c r="C3351" s="32"/>
      <c r="D3351" s="32"/>
    </row>
    <row r="3352" spans="3:4" x14ac:dyDescent="0.2">
      <c r="C3352" s="32"/>
      <c r="D3352" s="32"/>
    </row>
    <row r="3353" spans="3:4" x14ac:dyDescent="0.2">
      <c r="C3353" s="32"/>
      <c r="D3353" s="32"/>
    </row>
    <row r="3354" spans="3:4" x14ac:dyDescent="0.2">
      <c r="C3354" s="32"/>
      <c r="D3354" s="32"/>
    </row>
    <row r="3355" spans="3:4" x14ac:dyDescent="0.2">
      <c r="C3355" s="32"/>
      <c r="D3355" s="32"/>
    </row>
    <row r="3356" spans="3:4" x14ac:dyDescent="0.2">
      <c r="C3356" s="32"/>
      <c r="D3356" s="32"/>
    </row>
    <row r="3357" spans="3:4" x14ac:dyDescent="0.2">
      <c r="C3357" s="32"/>
      <c r="D3357" s="32"/>
    </row>
    <row r="3358" spans="3:4" x14ac:dyDescent="0.2">
      <c r="C3358" s="32"/>
      <c r="D3358" s="32"/>
    </row>
    <row r="3359" spans="3:4" x14ac:dyDescent="0.2">
      <c r="C3359" s="32"/>
      <c r="D3359" s="32"/>
    </row>
    <row r="3360" spans="3:4" x14ac:dyDescent="0.2">
      <c r="C3360" s="32"/>
      <c r="D3360" s="32"/>
    </row>
    <row r="3361" spans="3:4" x14ac:dyDescent="0.2">
      <c r="C3361" s="32"/>
      <c r="D3361" s="32"/>
    </row>
    <row r="3362" spans="3:4" x14ac:dyDescent="0.2">
      <c r="C3362" s="32"/>
      <c r="D3362" s="32"/>
    </row>
    <row r="3363" spans="3:4" x14ac:dyDescent="0.2">
      <c r="C3363" s="32"/>
      <c r="D3363" s="32"/>
    </row>
    <row r="3364" spans="3:4" x14ac:dyDescent="0.2">
      <c r="C3364" s="32"/>
      <c r="D3364" s="32"/>
    </row>
    <row r="3365" spans="3:4" x14ac:dyDescent="0.2">
      <c r="C3365" s="32"/>
      <c r="D3365" s="32"/>
    </row>
    <row r="3366" spans="3:4" x14ac:dyDescent="0.2">
      <c r="C3366" s="32"/>
      <c r="D3366" s="32"/>
    </row>
    <row r="3367" spans="3:4" x14ac:dyDescent="0.2">
      <c r="C3367" s="32"/>
      <c r="D3367" s="32"/>
    </row>
    <row r="3368" spans="3:4" x14ac:dyDescent="0.2">
      <c r="C3368" s="32"/>
      <c r="D3368" s="32"/>
    </row>
    <row r="3369" spans="3:4" x14ac:dyDescent="0.2">
      <c r="C3369" s="32"/>
      <c r="D3369" s="32"/>
    </row>
    <row r="3370" spans="3:4" x14ac:dyDescent="0.2">
      <c r="C3370" s="32"/>
      <c r="D3370" s="32"/>
    </row>
    <row r="3371" spans="3:4" x14ac:dyDescent="0.2">
      <c r="C3371" s="32"/>
      <c r="D3371" s="32"/>
    </row>
    <row r="3372" spans="3:4" x14ac:dyDescent="0.2">
      <c r="C3372" s="32"/>
      <c r="D3372" s="32"/>
    </row>
    <row r="3373" spans="3:4" x14ac:dyDescent="0.2">
      <c r="C3373" s="32"/>
      <c r="D3373" s="32"/>
    </row>
    <row r="3374" spans="3:4" x14ac:dyDescent="0.2">
      <c r="C3374" s="32"/>
      <c r="D3374" s="32"/>
    </row>
    <row r="3375" spans="3:4" x14ac:dyDescent="0.2">
      <c r="C3375" s="32"/>
      <c r="D3375" s="32"/>
    </row>
    <row r="3376" spans="3:4" x14ac:dyDescent="0.2">
      <c r="C3376" s="32"/>
      <c r="D3376" s="32"/>
    </row>
    <row r="3377" spans="3:4" x14ac:dyDescent="0.2">
      <c r="C3377" s="32"/>
      <c r="D3377" s="32"/>
    </row>
    <row r="3378" spans="3:4" x14ac:dyDescent="0.2">
      <c r="C3378" s="32"/>
      <c r="D3378" s="32"/>
    </row>
    <row r="3379" spans="3:4" x14ac:dyDescent="0.2">
      <c r="C3379" s="32"/>
      <c r="D3379" s="32"/>
    </row>
    <row r="3380" spans="3:4" x14ac:dyDescent="0.2">
      <c r="C3380" s="32"/>
      <c r="D3380" s="32"/>
    </row>
    <row r="3381" spans="3:4" x14ac:dyDescent="0.2">
      <c r="C3381" s="32"/>
      <c r="D3381" s="32"/>
    </row>
    <row r="3382" spans="3:4" x14ac:dyDescent="0.2">
      <c r="C3382" s="32"/>
      <c r="D3382" s="32"/>
    </row>
    <row r="3383" spans="3:4" x14ac:dyDescent="0.2">
      <c r="C3383" s="32"/>
      <c r="D3383" s="32"/>
    </row>
    <row r="3384" spans="3:4" x14ac:dyDescent="0.2">
      <c r="C3384" s="32"/>
      <c r="D3384" s="32"/>
    </row>
    <row r="3385" spans="3:4" x14ac:dyDescent="0.2">
      <c r="C3385" s="32"/>
      <c r="D3385" s="32"/>
    </row>
    <row r="3386" spans="3:4" x14ac:dyDescent="0.2">
      <c r="C3386" s="32"/>
      <c r="D3386" s="32"/>
    </row>
    <row r="3387" spans="3:4" x14ac:dyDescent="0.2">
      <c r="C3387" s="32"/>
      <c r="D3387" s="32"/>
    </row>
    <row r="3388" spans="3:4" x14ac:dyDescent="0.2">
      <c r="C3388" s="32"/>
      <c r="D3388" s="32"/>
    </row>
    <row r="3389" spans="3:4" x14ac:dyDescent="0.2">
      <c r="C3389" s="32"/>
      <c r="D3389" s="32"/>
    </row>
    <row r="3390" spans="3:4" x14ac:dyDescent="0.2">
      <c r="C3390" s="32"/>
      <c r="D3390" s="32"/>
    </row>
    <row r="3391" spans="3:4" x14ac:dyDescent="0.2">
      <c r="C3391" s="32"/>
      <c r="D3391" s="32"/>
    </row>
    <row r="3392" spans="3:4" x14ac:dyDescent="0.2">
      <c r="C3392" s="32"/>
      <c r="D3392" s="32"/>
    </row>
    <row r="3393" spans="3:4" x14ac:dyDescent="0.2">
      <c r="C3393" s="32"/>
      <c r="D3393" s="32"/>
    </row>
    <row r="3394" spans="3:4" x14ac:dyDescent="0.2">
      <c r="C3394" s="32"/>
      <c r="D3394" s="32"/>
    </row>
    <row r="3395" spans="3:4" x14ac:dyDescent="0.2">
      <c r="C3395" s="32"/>
      <c r="D3395" s="32"/>
    </row>
    <row r="3396" spans="3:4" x14ac:dyDescent="0.2">
      <c r="C3396" s="32"/>
      <c r="D3396" s="32"/>
    </row>
    <row r="3397" spans="3:4" x14ac:dyDescent="0.2">
      <c r="C3397" s="32"/>
      <c r="D3397" s="32"/>
    </row>
    <row r="3398" spans="3:4" x14ac:dyDescent="0.2">
      <c r="C3398" s="32"/>
      <c r="D3398" s="32"/>
    </row>
    <row r="3399" spans="3:4" x14ac:dyDescent="0.2">
      <c r="C3399" s="32"/>
      <c r="D3399" s="32"/>
    </row>
    <row r="3400" spans="3:4" x14ac:dyDescent="0.2">
      <c r="C3400" s="32"/>
      <c r="D3400" s="32"/>
    </row>
    <row r="3401" spans="3:4" x14ac:dyDescent="0.2">
      <c r="C3401" s="32"/>
      <c r="D3401" s="32"/>
    </row>
  </sheetData>
  <sheetProtection sheet="1"/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Sheet1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2025-01-01T07:33:04Z</dcterms:modified>
</cp:coreProperties>
</file>