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9BB8266-451C-4281-8148-C37CED124D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83" i="1" l="1"/>
  <c r="F83" i="1" s="1"/>
  <c r="G83" i="1" s="1"/>
  <c r="K83" i="1" s="1"/>
  <c r="Q83" i="1"/>
  <c r="F14" i="1"/>
  <c r="E73" i="1"/>
  <c r="F73" i="1" s="1"/>
  <c r="G73" i="1" s="1"/>
  <c r="K73" i="1" s="1"/>
  <c r="E74" i="1"/>
  <c r="F74" i="1" s="1"/>
  <c r="G74" i="1" s="1"/>
  <c r="K74" i="1" s="1"/>
  <c r="E75" i="1"/>
  <c r="F75" i="1" s="1"/>
  <c r="G75" i="1" s="1"/>
  <c r="K75" i="1" s="1"/>
  <c r="E76" i="1"/>
  <c r="F76" i="1" s="1"/>
  <c r="G76" i="1" s="1"/>
  <c r="K76" i="1" s="1"/>
  <c r="E77" i="1"/>
  <c r="F77" i="1" s="1"/>
  <c r="G77" i="1" s="1"/>
  <c r="K77" i="1" s="1"/>
  <c r="E78" i="1"/>
  <c r="F78" i="1" s="1"/>
  <c r="G78" i="1" s="1"/>
  <c r="K78" i="1" s="1"/>
  <c r="E79" i="1"/>
  <c r="F79" i="1" s="1"/>
  <c r="G79" i="1" s="1"/>
  <c r="K79" i="1" s="1"/>
  <c r="E80" i="1"/>
  <c r="F80" i="1" s="1"/>
  <c r="G80" i="1" s="1"/>
  <c r="K80" i="1" s="1"/>
  <c r="E81" i="1"/>
  <c r="F81" i="1" s="1"/>
  <c r="G81" i="1" s="1"/>
  <c r="K81" i="1" s="1"/>
  <c r="E82" i="1"/>
  <c r="F82" i="1" s="1"/>
  <c r="G82" i="1" s="1"/>
  <c r="K82" i="1" s="1"/>
  <c r="Q73" i="1"/>
  <c r="Q74" i="1"/>
  <c r="Q75" i="1"/>
  <c r="Q76" i="1"/>
  <c r="Q77" i="1"/>
  <c r="Q78" i="1"/>
  <c r="Q79" i="1"/>
  <c r="Q80" i="1"/>
  <c r="Q81" i="1"/>
  <c r="Q82" i="1"/>
  <c r="E25" i="1"/>
  <c r="F25" i="1" s="1"/>
  <c r="G25" i="1" s="1"/>
  <c r="E26" i="1"/>
  <c r="F26" i="1" s="1"/>
  <c r="G26" i="1" s="1"/>
  <c r="K26" i="1" s="1"/>
  <c r="E29" i="1"/>
  <c r="F29" i="1" s="1"/>
  <c r="G29" i="1" s="1"/>
  <c r="K29" i="1" s="1"/>
  <c r="E27" i="1"/>
  <c r="F27" i="1" s="1"/>
  <c r="G27" i="1" s="1"/>
  <c r="K27" i="1" s="1"/>
  <c r="E28" i="1"/>
  <c r="F28" i="1" s="1"/>
  <c r="G28" i="1" s="1"/>
  <c r="K28" i="1" s="1"/>
  <c r="E31" i="1"/>
  <c r="F31" i="1" s="1"/>
  <c r="G31" i="1" s="1"/>
  <c r="K31" i="1" s="1"/>
  <c r="E32" i="1"/>
  <c r="F32" i="1" s="1"/>
  <c r="G32" i="1" s="1"/>
  <c r="K32" i="1" s="1"/>
  <c r="E33" i="1"/>
  <c r="F33" i="1" s="1"/>
  <c r="G33" i="1" s="1"/>
  <c r="K33" i="1" s="1"/>
  <c r="E34" i="1"/>
  <c r="F34" i="1" s="1"/>
  <c r="G34" i="1" s="1"/>
  <c r="K34" i="1" s="1"/>
  <c r="E35" i="1"/>
  <c r="F35" i="1" s="1"/>
  <c r="G35" i="1" s="1"/>
  <c r="K35" i="1" s="1"/>
  <c r="E37" i="1"/>
  <c r="F37" i="1" s="1"/>
  <c r="G37" i="1" s="1"/>
  <c r="K37" i="1" s="1"/>
  <c r="E38" i="1"/>
  <c r="F38" i="1" s="1"/>
  <c r="G38" i="1" s="1"/>
  <c r="K38" i="1" s="1"/>
  <c r="E39" i="1"/>
  <c r="F39" i="1" s="1"/>
  <c r="G39" i="1" s="1"/>
  <c r="K39" i="1" s="1"/>
  <c r="E41" i="1"/>
  <c r="F41" i="1" s="1"/>
  <c r="G41" i="1" s="1"/>
  <c r="K41" i="1" s="1"/>
  <c r="E42" i="1"/>
  <c r="F42" i="1" s="1"/>
  <c r="G42" i="1" s="1"/>
  <c r="K42" i="1" s="1"/>
  <c r="E43" i="1"/>
  <c r="F43" i="1" s="1"/>
  <c r="G43" i="1" s="1"/>
  <c r="K43" i="1" s="1"/>
  <c r="E44" i="1"/>
  <c r="F44" i="1" s="1"/>
  <c r="G44" i="1" s="1"/>
  <c r="K44" i="1" s="1"/>
  <c r="E45" i="1"/>
  <c r="F45" i="1" s="1"/>
  <c r="G45" i="1" s="1"/>
  <c r="K45" i="1" s="1"/>
  <c r="E46" i="1"/>
  <c r="F46" i="1"/>
  <c r="G46" i="1" s="1"/>
  <c r="K46" i="1" s="1"/>
  <c r="E47" i="1"/>
  <c r="F47" i="1" s="1"/>
  <c r="G47" i="1" s="1"/>
  <c r="K47" i="1" s="1"/>
  <c r="E48" i="1"/>
  <c r="F48" i="1" s="1"/>
  <c r="G48" i="1" s="1"/>
  <c r="K48" i="1" s="1"/>
  <c r="E50" i="1"/>
  <c r="F50" i="1" s="1"/>
  <c r="G50" i="1" s="1"/>
  <c r="K50" i="1" s="1"/>
  <c r="E52" i="1"/>
  <c r="F52" i="1" s="1"/>
  <c r="G52" i="1" s="1"/>
  <c r="K52" i="1" s="1"/>
  <c r="E53" i="1"/>
  <c r="F53" i="1" s="1"/>
  <c r="G53" i="1" s="1"/>
  <c r="K53" i="1" s="1"/>
  <c r="E56" i="1"/>
  <c r="F56" i="1" s="1"/>
  <c r="G56" i="1" s="1"/>
  <c r="K56" i="1" s="1"/>
  <c r="E55" i="1"/>
  <c r="F55" i="1" s="1"/>
  <c r="G55" i="1" s="1"/>
  <c r="K55" i="1" s="1"/>
  <c r="E57" i="1"/>
  <c r="F57" i="1" s="1"/>
  <c r="G57" i="1" s="1"/>
  <c r="K57" i="1" s="1"/>
  <c r="E58" i="1"/>
  <c r="F58" i="1" s="1"/>
  <c r="G58" i="1" s="1"/>
  <c r="K58" i="1" s="1"/>
  <c r="E59" i="1"/>
  <c r="F59" i="1" s="1"/>
  <c r="G59" i="1" s="1"/>
  <c r="K59" i="1" s="1"/>
  <c r="E60" i="1"/>
  <c r="F60" i="1" s="1"/>
  <c r="G60" i="1" s="1"/>
  <c r="K60" i="1" s="1"/>
  <c r="E61" i="1"/>
  <c r="F61" i="1" s="1"/>
  <c r="G61" i="1" s="1"/>
  <c r="K61" i="1" s="1"/>
  <c r="E62" i="1"/>
  <c r="F62" i="1" s="1"/>
  <c r="G62" i="1" s="1"/>
  <c r="K62" i="1" s="1"/>
  <c r="E63" i="1"/>
  <c r="F63" i="1" s="1"/>
  <c r="G63" i="1" s="1"/>
  <c r="K63" i="1" s="1"/>
  <c r="E65" i="1"/>
  <c r="F65" i="1" s="1"/>
  <c r="G65" i="1" s="1"/>
  <c r="K65" i="1" s="1"/>
  <c r="E66" i="1"/>
  <c r="F66" i="1" s="1"/>
  <c r="G66" i="1" s="1"/>
  <c r="K66" i="1" s="1"/>
  <c r="E67" i="1"/>
  <c r="F67" i="1" s="1"/>
  <c r="G67" i="1" s="1"/>
  <c r="K67" i="1" s="1"/>
  <c r="E68" i="1"/>
  <c r="F68" i="1" s="1"/>
  <c r="G68" i="1" s="1"/>
  <c r="K68" i="1" s="1"/>
  <c r="E69" i="1"/>
  <c r="F69" i="1" s="1"/>
  <c r="G69" i="1" s="1"/>
  <c r="K69" i="1" s="1"/>
  <c r="E70" i="1"/>
  <c r="F70" i="1" s="1"/>
  <c r="G70" i="1" s="1"/>
  <c r="K70" i="1" s="1"/>
  <c r="E24" i="1"/>
  <c r="F24" i="1" s="1"/>
  <c r="G24" i="1" s="1"/>
  <c r="K24" i="1" s="1"/>
  <c r="E21" i="1"/>
  <c r="F21" i="1"/>
  <c r="G21" i="1" s="1"/>
  <c r="I21" i="1" s="1"/>
  <c r="E22" i="1"/>
  <c r="F22" i="1" s="1"/>
  <c r="G22" i="1" s="1"/>
  <c r="I22" i="1" s="1"/>
  <c r="E30" i="1"/>
  <c r="F30" i="1" s="1"/>
  <c r="G30" i="1" s="1"/>
  <c r="K30" i="1" s="1"/>
  <c r="E36" i="1"/>
  <c r="F36" i="1" s="1"/>
  <c r="G36" i="1" s="1"/>
  <c r="K36" i="1" s="1"/>
  <c r="E40" i="1"/>
  <c r="F40" i="1" s="1"/>
  <c r="G40" i="1" s="1"/>
  <c r="K40" i="1" s="1"/>
  <c r="E49" i="1"/>
  <c r="F49" i="1" s="1"/>
  <c r="G49" i="1" s="1"/>
  <c r="K49" i="1" s="1"/>
  <c r="E51" i="1"/>
  <c r="F51" i="1"/>
  <c r="G51" i="1" s="1"/>
  <c r="K51" i="1" s="1"/>
  <c r="E72" i="1"/>
  <c r="F72" i="1" s="1"/>
  <c r="G72" i="1" s="1"/>
  <c r="K72" i="1" s="1"/>
  <c r="E71" i="1"/>
  <c r="F71" i="1" s="1"/>
  <c r="G71" i="1" s="1"/>
  <c r="K71" i="1" s="1"/>
  <c r="E23" i="1"/>
  <c r="F23" i="1" s="1"/>
  <c r="G23" i="1" s="1"/>
  <c r="K23" i="1" s="1"/>
  <c r="D9" i="1"/>
  <c r="C9" i="1"/>
  <c r="E54" i="1"/>
  <c r="F54" i="1" s="1"/>
  <c r="U54" i="1" s="1"/>
  <c r="E64" i="1"/>
  <c r="F64" i="1" s="1"/>
  <c r="U64" i="1" s="1"/>
  <c r="Q72" i="1"/>
  <c r="Q71" i="1"/>
  <c r="Q67" i="1"/>
  <c r="Q68" i="1"/>
  <c r="Q69" i="1"/>
  <c r="Q70" i="1"/>
  <c r="Q63" i="1"/>
  <c r="Q66" i="1"/>
  <c r="Q65" i="1"/>
  <c r="Q60" i="1"/>
  <c r="Q59" i="1"/>
  <c r="Q62" i="1"/>
  <c r="Q61" i="1"/>
  <c r="Q58" i="1"/>
  <c r="Q57" i="1"/>
  <c r="Q55" i="1"/>
  <c r="Q23" i="1"/>
  <c r="Q24" i="1"/>
  <c r="Q64" i="1"/>
  <c r="Q34" i="1"/>
  <c r="Q35" i="1"/>
  <c r="Q37" i="1"/>
  <c r="Q38" i="1"/>
  <c r="Q39" i="1"/>
  <c r="Q41" i="1"/>
  <c r="Q42" i="1"/>
  <c r="Q43" i="1"/>
  <c r="Q44" i="1"/>
  <c r="Q45" i="1"/>
  <c r="Q46" i="1"/>
  <c r="Q47" i="1"/>
  <c r="Q48" i="1"/>
  <c r="Q50" i="1"/>
  <c r="Q52" i="1"/>
  <c r="Q53" i="1"/>
  <c r="Q54" i="1"/>
  <c r="Q56" i="1"/>
  <c r="Q49" i="1"/>
  <c r="Q51" i="1"/>
  <c r="Q40" i="1"/>
  <c r="Q36" i="1"/>
  <c r="Q33" i="1"/>
  <c r="Q32" i="1"/>
  <c r="Q31" i="1"/>
  <c r="Q28" i="1"/>
  <c r="Q27" i="1"/>
  <c r="C17" i="1"/>
  <c r="Q22" i="1"/>
  <c r="Q21" i="1"/>
  <c r="Q26" i="1"/>
  <c r="Q29" i="1"/>
  <c r="Q30" i="1"/>
  <c r="Q25" i="1"/>
  <c r="C12" i="1"/>
  <c r="C11" i="1"/>
  <c r="O83" i="1" l="1"/>
  <c r="R83" i="1" s="1"/>
  <c r="F15" i="1"/>
  <c r="O72" i="1"/>
  <c r="R72" i="1" s="1"/>
  <c r="O37" i="1"/>
  <c r="R37" i="1" s="1"/>
  <c r="O26" i="1"/>
  <c r="R26" i="1" s="1"/>
  <c r="O25" i="1"/>
  <c r="R25" i="1" s="1"/>
  <c r="O47" i="1"/>
  <c r="R47" i="1" s="1"/>
  <c r="O73" i="1"/>
  <c r="R73" i="1" s="1"/>
  <c r="O24" i="1"/>
  <c r="R24" i="1" s="1"/>
  <c r="O32" i="1"/>
  <c r="R32" i="1" s="1"/>
  <c r="O70" i="1"/>
  <c r="R70" i="1" s="1"/>
  <c r="O80" i="1"/>
  <c r="R80" i="1" s="1"/>
  <c r="O61" i="1"/>
  <c r="R61" i="1" s="1"/>
  <c r="O33" i="1"/>
  <c r="R33" i="1" s="1"/>
  <c r="O44" i="1"/>
  <c r="R44" i="1" s="1"/>
  <c r="O55" i="1"/>
  <c r="R55" i="1" s="1"/>
  <c r="O30" i="1"/>
  <c r="R30" i="1" s="1"/>
  <c r="O64" i="1"/>
  <c r="R64" i="1" s="1"/>
  <c r="O76" i="1"/>
  <c r="R76" i="1" s="1"/>
  <c r="O43" i="1"/>
  <c r="R43" i="1" s="1"/>
  <c r="O35" i="1"/>
  <c r="R35" i="1" s="1"/>
  <c r="C15" i="1"/>
  <c r="O46" i="1"/>
  <c r="R46" i="1" s="1"/>
  <c r="O38" i="1"/>
  <c r="R38" i="1" s="1"/>
  <c r="O31" i="1"/>
  <c r="R31" i="1" s="1"/>
  <c r="O28" i="1"/>
  <c r="R28" i="1" s="1"/>
  <c r="O48" i="1"/>
  <c r="R48" i="1" s="1"/>
  <c r="O21" i="1"/>
  <c r="R21" i="1" s="1"/>
  <c r="O63" i="1"/>
  <c r="R63" i="1" s="1"/>
  <c r="O75" i="1"/>
  <c r="R75" i="1" s="1"/>
  <c r="O77" i="1"/>
  <c r="R77" i="1" s="1"/>
  <c r="O81" i="1"/>
  <c r="R81" i="1" s="1"/>
  <c r="O29" i="1"/>
  <c r="R29" i="1" s="1"/>
  <c r="O62" i="1"/>
  <c r="R62" i="1" s="1"/>
  <c r="O66" i="1"/>
  <c r="R66" i="1" s="1"/>
  <c r="O58" i="1"/>
  <c r="R58" i="1" s="1"/>
  <c r="O59" i="1"/>
  <c r="R59" i="1" s="1"/>
  <c r="O71" i="1"/>
  <c r="R71" i="1" s="1"/>
  <c r="O54" i="1"/>
  <c r="R54" i="1" s="1"/>
  <c r="O42" i="1"/>
  <c r="R42" i="1" s="1"/>
  <c r="O22" i="1"/>
  <c r="R22" i="1" s="1"/>
  <c r="O39" i="1"/>
  <c r="R39" i="1" s="1"/>
  <c r="O78" i="1"/>
  <c r="R78" i="1" s="1"/>
  <c r="O53" i="1"/>
  <c r="R53" i="1" s="1"/>
  <c r="O45" i="1"/>
  <c r="R45" i="1" s="1"/>
  <c r="O52" i="1"/>
  <c r="R52" i="1" s="1"/>
  <c r="O56" i="1"/>
  <c r="R56" i="1" s="1"/>
  <c r="O27" i="1"/>
  <c r="R27" i="1" s="1"/>
  <c r="O69" i="1"/>
  <c r="R69" i="1" s="1"/>
  <c r="O65" i="1"/>
  <c r="R65" i="1" s="1"/>
  <c r="O23" i="1"/>
  <c r="R23" i="1" s="1"/>
  <c r="O40" i="1"/>
  <c r="R40" i="1" s="1"/>
  <c r="O68" i="1"/>
  <c r="R68" i="1" s="1"/>
  <c r="O49" i="1"/>
  <c r="R49" i="1" s="1"/>
  <c r="O57" i="1"/>
  <c r="R57" i="1" s="1"/>
  <c r="O79" i="1"/>
  <c r="R79" i="1" s="1"/>
  <c r="O50" i="1"/>
  <c r="R50" i="1" s="1"/>
  <c r="O51" i="1"/>
  <c r="R51" i="1" s="1"/>
  <c r="O82" i="1"/>
  <c r="R82" i="1" s="1"/>
  <c r="O67" i="1"/>
  <c r="R67" i="1" s="1"/>
  <c r="O41" i="1"/>
  <c r="R41" i="1" s="1"/>
  <c r="O36" i="1"/>
  <c r="R36" i="1" s="1"/>
  <c r="O34" i="1"/>
  <c r="R34" i="1" s="1"/>
  <c r="O74" i="1"/>
  <c r="R74" i="1" s="1"/>
  <c r="O60" i="1"/>
  <c r="R60" i="1" s="1"/>
  <c r="C16" i="1"/>
  <c r="D18" i="1" s="1"/>
  <c r="F16" i="1" l="1"/>
  <c r="F18" i="1" s="1"/>
  <c r="F19" i="1" s="1"/>
  <c r="C18" i="1"/>
  <c r="F17" i="1" l="1"/>
</calcChain>
</file>

<file path=xl/sharedStrings.xml><?xml version="1.0" encoding="utf-8"?>
<sst xmlns="http://schemas.openxmlformats.org/spreadsheetml/2006/main" count="177" uniqueCount="71">
  <si>
    <t>0.0010</t>
  </si>
  <si>
    <t>0.0003</t>
  </si>
  <si>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</si>
  <si>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</si>
  <si>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</si>
  <si>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</si>
  <si>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</si>
  <si>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</si>
  <si>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</si>
  <si>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</si>
  <si>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</si>
  <si>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</si>
  <si>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</si>
  <si>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</si>
  <si>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</si>
  <si>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</si>
  <si>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</si>
  <si>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</si>
  <si>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</si>
  <si>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</si>
  <si>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</si>
  <si>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</si>
  <si>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</si>
  <si>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</si>
  <si>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</si>
  <si>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</si>
  <si>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</si>
  <si>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</si>
  <si>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</si>
  <si>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</si>
  <si>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</si>
  <si>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</si>
  <si>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</si>
  <si>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</si>
  <si>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</si>
  <si>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</si>
  <si>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</si>
  <si>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</si>
  <si>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</si>
  <si>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</si>
  <si>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GU Boo / GSC 2566-0776</t>
  </si>
  <si>
    <t>EA</t>
  </si>
  <si>
    <t>OEJV 0107</t>
  </si>
  <si>
    <t>I</t>
  </si>
  <si>
    <t>II</t>
  </si>
  <si>
    <t>IBVS 5894</t>
  </si>
  <si>
    <t>not avail.</t>
  </si>
  <si>
    <t>IBVS 5060</t>
  </si>
  <si>
    <t>-</t>
  </si>
  <si>
    <t>Add cycle</t>
  </si>
  <si>
    <t>Old Cycle</t>
  </si>
  <si>
    <t>OEJV 0137</t>
  </si>
  <si>
    <t>IBVS 5992</t>
  </si>
  <si>
    <t>IBVS 6007</t>
  </si>
  <si>
    <t>IBVS 6029</t>
  </si>
  <si>
    <t>OEJV 0160</t>
  </si>
  <si>
    <t>BAD?</t>
  </si>
  <si>
    <t>JAVSO..42..426</t>
  </si>
  <si>
    <t>2014JAVSO..42..426</t>
  </si>
  <si>
    <t>OEJV 0165</t>
  </si>
  <si>
    <t>OEJV 0168</t>
  </si>
  <si>
    <t>vis</t>
  </si>
  <si>
    <t>OEJV 0179</t>
  </si>
  <si>
    <t>OEJV 0211</t>
  </si>
  <si>
    <t>JBAV 96</t>
  </si>
  <si>
    <t>Next ToM-P</t>
  </si>
  <si>
    <t>Next ToM-S</t>
  </si>
  <si>
    <t>13.10-13.70</t>
  </si>
  <si>
    <t>Mag R1</t>
  </si>
  <si>
    <t>VSX</t>
  </si>
  <si>
    <t>Old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</si>
</sst>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23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24" borderId="0" xfId="0" applyFont="1" applyFill="1" applyAlignment="1">
      <alignment horizontal="left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14" fontId="16" fillId="0" borderId="0" xfId="0" applyNumberFormat="1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6" fillId="24" borderId="0" xfId="0" applyFont="1" applyFill="1" applyAlignment="1">
      <alignment horizontal="center" vertical="center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34" fillId="0" borderId="0" xfId="0" applyFont="1" applyAlignment="1">
      <alignment horizontal="left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1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5" fillId="0" borderId="0" xfId="0" applyFont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165" fontId="35" fillId="0" borderId="0" xfId="0" applyNumberFormat="1" applyFont="1" applyAlignment="1" applyProtection="1">
      <alignment horizontal="left" vertical="center" wrapText="1"/>
      <protection locked="0"/>
    </xf>
    <xf numFmtId="0" fontId="0" fillId="0" borderId="11" xfId="0" applyBorder="1">
      <alignment vertical="top"/>
    </xf>
    <xf numFmtId="0" fontId="36" fillId="0" borderId="14" xfId="0" applyFont="1" applyBorder="1" applyAlignment="1">
      <alignment horizontal="right" vertical="center"/>
    </xf>
    <xf numFmtId="0" fontId="36" fillId="0" borderId="16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37" fillId="0" borderId="15" xfId="0" applyFont="1" applyBorder="1" applyAlignment="1">
      <alignment horizontal="right" vertical="center"/>
    </xf>
    <xf numFmtId="22" fontId="37" fillId="0" borderId="15" xfId="0" applyNumberFormat="1" applyFont="1" applyBorder="1" applyAlignment="1">
      <alignment horizontal="right" vertical="center"/>
    </xf>
    <xf numFmtId="22" fontId="9" fillId="0" borderId="17" xfId="0" applyNumberFormat="1" applyFont="1" applyBorder="1" applyAlignment="1">
      <alignment horizontal="right" vertical="center"/>
    </xf>
    <xf numFmtId="0" fontId="6" fillId="25" borderId="13" xfId="0" applyFont="1" applyFill="1" applyBorder="1" applyAlignment="1">
      <alignment horizontal="center" vertical="center"/>
    </xf>
    <xf numFmtId="0" fontId="6" fillId="25" borderId="12" xfId="0" applyFont="1" applyFill="1" applyBorder="1" applyAlignment="1">
      <alignment horizontal="right" vertical="center"/>
    </xf>
    <xf numFmtId="0" fontId="6" fillId="0" borderId="0" xfId="0" applyFont="1" applyAlignment="1"/>
    <xf numFmtId="0" fontId="6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Boo - O-C Diagr.</a:t>
            </a:r>
          </a:p>
        </c:rich>
      </c:tx>
      <c:layout>
        <c:manualLayout>
          <c:xMode val="edge"/>
          <c:yMode val="edge"/>
          <c:x val="0.38204021300990343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6443270850086"/>
          <c:y val="0.1458966565349544"/>
          <c:w val="0.82191902991674681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-108.5</c:v>
                </c:pt>
                <c:pt idx="1">
                  <c:v>0</c:v>
                </c:pt>
                <c:pt idx="2">
                  <c:v>7392</c:v>
                </c:pt>
                <c:pt idx="3">
                  <c:v>7392</c:v>
                </c:pt>
                <c:pt idx="4">
                  <c:v>7488</c:v>
                </c:pt>
                <c:pt idx="5">
                  <c:v>7490</c:v>
                </c:pt>
                <c:pt idx="6">
                  <c:v>7490</c:v>
                </c:pt>
                <c:pt idx="7">
                  <c:v>7492</c:v>
                </c:pt>
                <c:pt idx="8">
                  <c:v>7504.5</c:v>
                </c:pt>
                <c:pt idx="9">
                  <c:v>7550</c:v>
                </c:pt>
                <c:pt idx="10">
                  <c:v>8094</c:v>
                </c:pt>
                <c:pt idx="11">
                  <c:v>8253</c:v>
                </c:pt>
                <c:pt idx="12">
                  <c:v>8402.5</c:v>
                </c:pt>
                <c:pt idx="13">
                  <c:v>8847</c:v>
                </c:pt>
                <c:pt idx="14">
                  <c:v>8847</c:v>
                </c:pt>
                <c:pt idx="15">
                  <c:v>8960</c:v>
                </c:pt>
                <c:pt idx="16">
                  <c:v>8975.5</c:v>
                </c:pt>
                <c:pt idx="17">
                  <c:v>9026.5</c:v>
                </c:pt>
                <c:pt idx="18">
                  <c:v>9026.5</c:v>
                </c:pt>
                <c:pt idx="19">
                  <c:v>9053</c:v>
                </c:pt>
                <c:pt idx="20">
                  <c:v>9591.5</c:v>
                </c:pt>
                <c:pt idx="21">
                  <c:v>9591.5</c:v>
                </c:pt>
                <c:pt idx="22">
                  <c:v>9602</c:v>
                </c:pt>
                <c:pt idx="23">
                  <c:v>9602</c:v>
                </c:pt>
                <c:pt idx="24">
                  <c:v>9659</c:v>
                </c:pt>
                <c:pt idx="25">
                  <c:v>9685.5</c:v>
                </c:pt>
                <c:pt idx="26">
                  <c:v>9685.5</c:v>
                </c:pt>
                <c:pt idx="27">
                  <c:v>9685.5</c:v>
                </c:pt>
                <c:pt idx="28">
                  <c:v>9715</c:v>
                </c:pt>
                <c:pt idx="29">
                  <c:v>9740.5</c:v>
                </c:pt>
                <c:pt idx="30">
                  <c:v>9843.5</c:v>
                </c:pt>
                <c:pt idx="31">
                  <c:v>10395.5</c:v>
                </c:pt>
                <c:pt idx="32">
                  <c:v>10395.5</c:v>
                </c:pt>
                <c:pt idx="33">
                  <c:v>10549</c:v>
                </c:pt>
                <c:pt idx="34">
                  <c:v>10549</c:v>
                </c:pt>
                <c:pt idx="35">
                  <c:v>10549</c:v>
                </c:pt>
                <c:pt idx="36">
                  <c:v>11065</c:v>
                </c:pt>
                <c:pt idx="37">
                  <c:v>11065</c:v>
                </c:pt>
                <c:pt idx="38">
                  <c:v>11101.5</c:v>
                </c:pt>
                <c:pt idx="39">
                  <c:v>11101.5</c:v>
                </c:pt>
                <c:pt idx="40">
                  <c:v>11124</c:v>
                </c:pt>
                <c:pt idx="41">
                  <c:v>11124</c:v>
                </c:pt>
                <c:pt idx="42">
                  <c:v>11161</c:v>
                </c:pt>
                <c:pt idx="43">
                  <c:v>11342.5</c:v>
                </c:pt>
                <c:pt idx="44">
                  <c:v>11343</c:v>
                </c:pt>
                <c:pt idx="45">
                  <c:v>11396</c:v>
                </c:pt>
                <c:pt idx="46">
                  <c:v>11969</c:v>
                </c:pt>
                <c:pt idx="47">
                  <c:v>11969</c:v>
                </c:pt>
                <c:pt idx="48">
                  <c:v>11997.5</c:v>
                </c:pt>
                <c:pt idx="49">
                  <c:v>11997.5</c:v>
                </c:pt>
                <c:pt idx="50">
                  <c:v>12662.5</c:v>
                </c:pt>
                <c:pt idx="51">
                  <c:v>12663</c:v>
                </c:pt>
                <c:pt idx="52">
                  <c:v>13489</c:v>
                </c:pt>
                <c:pt idx="53">
                  <c:v>13489</c:v>
                </c:pt>
                <c:pt idx="54">
                  <c:v>13489.5</c:v>
                </c:pt>
                <c:pt idx="55">
                  <c:v>13489.5</c:v>
                </c:pt>
                <c:pt idx="56">
                  <c:v>13614</c:v>
                </c:pt>
                <c:pt idx="57">
                  <c:v>13614</c:v>
                </c:pt>
                <c:pt idx="58">
                  <c:v>13614</c:v>
                </c:pt>
                <c:pt idx="59">
                  <c:v>13638.5</c:v>
                </c:pt>
                <c:pt idx="60">
                  <c:v>13653</c:v>
                </c:pt>
                <c:pt idx="61">
                  <c:v>13665</c:v>
                </c:pt>
                <c:pt idx="62">
                  <c:v>18468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1F-4239-8E2A-365643665F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-108.5</c:v>
                </c:pt>
                <c:pt idx="1">
                  <c:v>0</c:v>
                </c:pt>
                <c:pt idx="2">
                  <c:v>7392</c:v>
                </c:pt>
                <c:pt idx="3">
                  <c:v>7392</c:v>
                </c:pt>
                <c:pt idx="4">
                  <c:v>7488</c:v>
                </c:pt>
                <c:pt idx="5">
                  <c:v>7490</c:v>
                </c:pt>
                <c:pt idx="6">
                  <c:v>7490</c:v>
                </c:pt>
                <c:pt idx="7">
                  <c:v>7492</c:v>
                </c:pt>
                <c:pt idx="8">
                  <c:v>7504.5</c:v>
                </c:pt>
                <c:pt idx="9">
                  <c:v>7550</c:v>
                </c:pt>
                <c:pt idx="10">
                  <c:v>8094</c:v>
                </c:pt>
                <c:pt idx="11">
                  <c:v>8253</c:v>
                </c:pt>
                <c:pt idx="12">
                  <c:v>8402.5</c:v>
                </c:pt>
                <c:pt idx="13">
                  <c:v>8847</c:v>
                </c:pt>
                <c:pt idx="14">
                  <c:v>8847</c:v>
                </c:pt>
                <c:pt idx="15">
                  <c:v>8960</c:v>
                </c:pt>
                <c:pt idx="16">
                  <c:v>8975.5</c:v>
                </c:pt>
                <c:pt idx="17">
                  <c:v>9026.5</c:v>
                </c:pt>
                <c:pt idx="18">
                  <c:v>9026.5</c:v>
                </c:pt>
                <c:pt idx="19">
                  <c:v>9053</c:v>
                </c:pt>
                <c:pt idx="20">
                  <c:v>9591.5</c:v>
                </c:pt>
                <c:pt idx="21">
                  <c:v>9591.5</c:v>
                </c:pt>
                <c:pt idx="22">
                  <c:v>9602</c:v>
                </c:pt>
                <c:pt idx="23">
                  <c:v>9602</c:v>
                </c:pt>
                <c:pt idx="24">
                  <c:v>9659</c:v>
                </c:pt>
                <c:pt idx="25">
                  <c:v>9685.5</c:v>
                </c:pt>
                <c:pt idx="26">
                  <c:v>9685.5</c:v>
                </c:pt>
                <c:pt idx="27">
                  <c:v>9685.5</c:v>
                </c:pt>
                <c:pt idx="28">
                  <c:v>9715</c:v>
                </c:pt>
                <c:pt idx="29">
                  <c:v>9740.5</c:v>
                </c:pt>
                <c:pt idx="30">
                  <c:v>9843.5</c:v>
                </c:pt>
                <c:pt idx="31">
                  <c:v>10395.5</c:v>
                </c:pt>
                <c:pt idx="32">
                  <c:v>10395.5</c:v>
                </c:pt>
                <c:pt idx="33">
                  <c:v>10549</c:v>
                </c:pt>
                <c:pt idx="34">
                  <c:v>10549</c:v>
                </c:pt>
                <c:pt idx="35">
                  <c:v>10549</c:v>
                </c:pt>
                <c:pt idx="36">
                  <c:v>11065</c:v>
                </c:pt>
                <c:pt idx="37">
                  <c:v>11065</c:v>
                </c:pt>
                <c:pt idx="38">
                  <c:v>11101.5</c:v>
                </c:pt>
                <c:pt idx="39">
                  <c:v>11101.5</c:v>
                </c:pt>
                <c:pt idx="40">
                  <c:v>11124</c:v>
                </c:pt>
                <c:pt idx="41">
                  <c:v>11124</c:v>
                </c:pt>
                <c:pt idx="42">
                  <c:v>11161</c:v>
                </c:pt>
                <c:pt idx="43">
                  <c:v>11342.5</c:v>
                </c:pt>
                <c:pt idx="44">
                  <c:v>11343</c:v>
                </c:pt>
                <c:pt idx="45">
                  <c:v>11396</c:v>
                </c:pt>
                <c:pt idx="46">
                  <c:v>11969</c:v>
                </c:pt>
                <c:pt idx="47">
                  <c:v>11969</c:v>
                </c:pt>
                <c:pt idx="48">
                  <c:v>11997.5</c:v>
                </c:pt>
                <c:pt idx="49">
                  <c:v>11997.5</c:v>
                </c:pt>
                <c:pt idx="50">
                  <c:v>12662.5</c:v>
                </c:pt>
                <c:pt idx="51">
                  <c:v>12663</c:v>
                </c:pt>
                <c:pt idx="52">
                  <c:v>13489</c:v>
                </c:pt>
                <c:pt idx="53">
                  <c:v>13489</c:v>
                </c:pt>
                <c:pt idx="54">
                  <c:v>13489.5</c:v>
                </c:pt>
                <c:pt idx="55">
                  <c:v>13489.5</c:v>
                </c:pt>
                <c:pt idx="56">
                  <c:v>13614</c:v>
                </c:pt>
                <c:pt idx="57">
                  <c:v>13614</c:v>
                </c:pt>
                <c:pt idx="58">
                  <c:v>13614</c:v>
                </c:pt>
                <c:pt idx="59">
                  <c:v>13638.5</c:v>
                </c:pt>
                <c:pt idx="60">
                  <c:v>13653</c:v>
                </c:pt>
                <c:pt idx="61">
                  <c:v>13665</c:v>
                </c:pt>
                <c:pt idx="62">
                  <c:v>18468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1.9049999973503873E-3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1F-4239-8E2A-365643665F4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-108.5</c:v>
                </c:pt>
                <c:pt idx="1">
                  <c:v>0</c:v>
                </c:pt>
                <c:pt idx="2">
                  <c:v>7392</c:v>
                </c:pt>
                <c:pt idx="3">
                  <c:v>7392</c:v>
                </c:pt>
                <c:pt idx="4">
                  <c:v>7488</c:v>
                </c:pt>
                <c:pt idx="5">
                  <c:v>7490</c:v>
                </c:pt>
                <c:pt idx="6">
                  <c:v>7490</c:v>
                </c:pt>
                <c:pt idx="7">
                  <c:v>7492</c:v>
                </c:pt>
                <c:pt idx="8">
                  <c:v>7504.5</c:v>
                </c:pt>
                <c:pt idx="9">
                  <c:v>7550</c:v>
                </c:pt>
                <c:pt idx="10">
                  <c:v>8094</c:v>
                </c:pt>
                <c:pt idx="11">
                  <c:v>8253</c:v>
                </c:pt>
                <c:pt idx="12">
                  <c:v>8402.5</c:v>
                </c:pt>
                <c:pt idx="13">
                  <c:v>8847</c:v>
                </c:pt>
                <c:pt idx="14">
                  <c:v>8847</c:v>
                </c:pt>
                <c:pt idx="15">
                  <c:v>8960</c:v>
                </c:pt>
                <c:pt idx="16">
                  <c:v>8975.5</c:v>
                </c:pt>
                <c:pt idx="17">
                  <c:v>9026.5</c:v>
                </c:pt>
                <c:pt idx="18">
                  <c:v>9026.5</c:v>
                </c:pt>
                <c:pt idx="19">
                  <c:v>9053</c:v>
                </c:pt>
                <c:pt idx="20">
                  <c:v>9591.5</c:v>
                </c:pt>
                <c:pt idx="21">
                  <c:v>9591.5</c:v>
                </c:pt>
                <c:pt idx="22">
                  <c:v>9602</c:v>
                </c:pt>
                <c:pt idx="23">
                  <c:v>9602</c:v>
                </c:pt>
                <c:pt idx="24">
                  <c:v>9659</c:v>
                </c:pt>
                <c:pt idx="25">
                  <c:v>9685.5</c:v>
                </c:pt>
                <c:pt idx="26">
                  <c:v>9685.5</c:v>
                </c:pt>
                <c:pt idx="27">
                  <c:v>9685.5</c:v>
                </c:pt>
                <c:pt idx="28">
                  <c:v>9715</c:v>
                </c:pt>
                <c:pt idx="29">
                  <c:v>9740.5</c:v>
                </c:pt>
                <c:pt idx="30">
                  <c:v>9843.5</c:v>
                </c:pt>
                <c:pt idx="31">
                  <c:v>10395.5</c:v>
                </c:pt>
                <c:pt idx="32">
                  <c:v>10395.5</c:v>
                </c:pt>
                <c:pt idx="33">
                  <c:v>10549</c:v>
                </c:pt>
                <c:pt idx="34">
                  <c:v>10549</c:v>
                </c:pt>
                <c:pt idx="35">
                  <c:v>10549</c:v>
                </c:pt>
                <c:pt idx="36">
                  <c:v>11065</c:v>
                </c:pt>
                <c:pt idx="37">
                  <c:v>11065</c:v>
                </c:pt>
                <c:pt idx="38">
                  <c:v>11101.5</c:v>
                </c:pt>
                <c:pt idx="39">
                  <c:v>11101.5</c:v>
                </c:pt>
                <c:pt idx="40">
                  <c:v>11124</c:v>
                </c:pt>
                <c:pt idx="41">
                  <c:v>11124</c:v>
                </c:pt>
                <c:pt idx="42">
                  <c:v>11161</c:v>
                </c:pt>
                <c:pt idx="43">
                  <c:v>11342.5</c:v>
                </c:pt>
                <c:pt idx="44">
                  <c:v>11343</c:v>
                </c:pt>
                <c:pt idx="45">
                  <c:v>11396</c:v>
                </c:pt>
                <c:pt idx="46">
                  <c:v>11969</c:v>
                </c:pt>
                <c:pt idx="47">
                  <c:v>11969</c:v>
                </c:pt>
                <c:pt idx="48">
                  <c:v>11997.5</c:v>
                </c:pt>
                <c:pt idx="49">
                  <c:v>11997.5</c:v>
                </c:pt>
                <c:pt idx="50">
                  <c:v>12662.5</c:v>
                </c:pt>
                <c:pt idx="51">
                  <c:v>12663</c:v>
                </c:pt>
                <c:pt idx="52">
                  <c:v>13489</c:v>
                </c:pt>
                <c:pt idx="53">
                  <c:v>13489</c:v>
                </c:pt>
                <c:pt idx="54">
                  <c:v>13489.5</c:v>
                </c:pt>
                <c:pt idx="55">
                  <c:v>13489.5</c:v>
                </c:pt>
                <c:pt idx="56">
                  <c:v>13614</c:v>
                </c:pt>
                <c:pt idx="57">
                  <c:v>13614</c:v>
                </c:pt>
                <c:pt idx="58">
                  <c:v>13614</c:v>
                </c:pt>
                <c:pt idx="59">
                  <c:v>13638.5</c:v>
                </c:pt>
                <c:pt idx="60">
                  <c:v>13653</c:v>
                </c:pt>
                <c:pt idx="61">
                  <c:v>13665</c:v>
                </c:pt>
                <c:pt idx="62">
                  <c:v>18468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1F-4239-8E2A-365643665F4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-108.5</c:v>
                </c:pt>
                <c:pt idx="1">
                  <c:v>0</c:v>
                </c:pt>
                <c:pt idx="2">
                  <c:v>7392</c:v>
                </c:pt>
                <c:pt idx="3">
                  <c:v>7392</c:v>
                </c:pt>
                <c:pt idx="4">
                  <c:v>7488</c:v>
                </c:pt>
                <c:pt idx="5">
                  <c:v>7490</c:v>
                </c:pt>
                <c:pt idx="6">
                  <c:v>7490</c:v>
                </c:pt>
                <c:pt idx="7">
                  <c:v>7492</c:v>
                </c:pt>
                <c:pt idx="8">
                  <c:v>7504.5</c:v>
                </c:pt>
                <c:pt idx="9">
                  <c:v>7550</c:v>
                </c:pt>
                <c:pt idx="10">
                  <c:v>8094</c:v>
                </c:pt>
                <c:pt idx="11">
                  <c:v>8253</c:v>
                </c:pt>
                <c:pt idx="12">
                  <c:v>8402.5</c:v>
                </c:pt>
                <c:pt idx="13">
                  <c:v>8847</c:v>
                </c:pt>
                <c:pt idx="14">
                  <c:v>8847</c:v>
                </c:pt>
                <c:pt idx="15">
                  <c:v>8960</c:v>
                </c:pt>
                <c:pt idx="16">
                  <c:v>8975.5</c:v>
                </c:pt>
                <c:pt idx="17">
                  <c:v>9026.5</c:v>
                </c:pt>
                <c:pt idx="18">
                  <c:v>9026.5</c:v>
                </c:pt>
                <c:pt idx="19">
                  <c:v>9053</c:v>
                </c:pt>
                <c:pt idx="20">
                  <c:v>9591.5</c:v>
                </c:pt>
                <c:pt idx="21">
                  <c:v>9591.5</c:v>
                </c:pt>
                <c:pt idx="22">
                  <c:v>9602</c:v>
                </c:pt>
                <c:pt idx="23">
                  <c:v>9602</c:v>
                </c:pt>
                <c:pt idx="24">
                  <c:v>9659</c:v>
                </c:pt>
                <c:pt idx="25">
                  <c:v>9685.5</c:v>
                </c:pt>
                <c:pt idx="26">
                  <c:v>9685.5</c:v>
                </c:pt>
                <c:pt idx="27">
                  <c:v>9685.5</c:v>
                </c:pt>
                <c:pt idx="28">
                  <c:v>9715</c:v>
                </c:pt>
                <c:pt idx="29">
                  <c:v>9740.5</c:v>
                </c:pt>
                <c:pt idx="30">
                  <c:v>9843.5</c:v>
                </c:pt>
                <c:pt idx="31">
                  <c:v>10395.5</c:v>
                </c:pt>
                <c:pt idx="32">
                  <c:v>10395.5</c:v>
                </c:pt>
                <c:pt idx="33">
                  <c:v>10549</c:v>
                </c:pt>
                <c:pt idx="34">
                  <c:v>10549</c:v>
                </c:pt>
                <c:pt idx="35">
                  <c:v>10549</c:v>
                </c:pt>
                <c:pt idx="36">
                  <c:v>11065</c:v>
                </c:pt>
                <c:pt idx="37">
                  <c:v>11065</c:v>
                </c:pt>
                <c:pt idx="38">
                  <c:v>11101.5</c:v>
                </c:pt>
                <c:pt idx="39">
                  <c:v>11101.5</c:v>
                </c:pt>
                <c:pt idx="40">
                  <c:v>11124</c:v>
                </c:pt>
                <c:pt idx="41">
                  <c:v>11124</c:v>
                </c:pt>
                <c:pt idx="42">
                  <c:v>11161</c:v>
                </c:pt>
                <c:pt idx="43">
                  <c:v>11342.5</c:v>
                </c:pt>
                <c:pt idx="44">
                  <c:v>11343</c:v>
                </c:pt>
                <c:pt idx="45">
                  <c:v>11396</c:v>
                </c:pt>
                <c:pt idx="46">
                  <c:v>11969</c:v>
                </c:pt>
                <c:pt idx="47">
                  <c:v>11969</c:v>
                </c:pt>
                <c:pt idx="48">
                  <c:v>11997.5</c:v>
                </c:pt>
                <c:pt idx="49">
                  <c:v>11997.5</c:v>
                </c:pt>
                <c:pt idx="50">
                  <c:v>12662.5</c:v>
                </c:pt>
                <c:pt idx="51">
                  <c:v>12663</c:v>
                </c:pt>
                <c:pt idx="52">
                  <c:v>13489</c:v>
                </c:pt>
                <c:pt idx="53">
                  <c:v>13489</c:v>
                </c:pt>
                <c:pt idx="54">
                  <c:v>13489.5</c:v>
                </c:pt>
                <c:pt idx="55">
                  <c:v>13489.5</c:v>
                </c:pt>
                <c:pt idx="56">
                  <c:v>13614</c:v>
                </c:pt>
                <c:pt idx="57">
                  <c:v>13614</c:v>
                </c:pt>
                <c:pt idx="58">
                  <c:v>13614</c:v>
                </c:pt>
                <c:pt idx="59">
                  <c:v>13638.5</c:v>
                </c:pt>
                <c:pt idx="60">
                  <c:v>13653</c:v>
                </c:pt>
                <c:pt idx="61">
                  <c:v>13665</c:v>
                </c:pt>
                <c:pt idx="62">
                  <c:v>18468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2">
                  <c:v>-5.6000000040512532E-4</c:v>
                </c:pt>
                <c:pt idx="3">
                  <c:v>-5.6000000040512532E-4</c:v>
                </c:pt>
                <c:pt idx="5">
                  <c:v>-7.6000000262865797E-4</c:v>
                </c:pt>
                <c:pt idx="6">
                  <c:v>-3.4000000596279278E-4</c:v>
                </c:pt>
                <c:pt idx="7">
                  <c:v>-2.899999963119626E-4</c:v>
                </c:pt>
                <c:pt idx="8">
                  <c:v>-9.8499999876366928E-4</c:v>
                </c:pt>
                <c:pt idx="9">
                  <c:v>-2.0000000004074536E-3</c:v>
                </c:pt>
                <c:pt idx="10">
                  <c:v>-5.4000000091036782E-4</c:v>
                </c:pt>
                <c:pt idx="11">
                  <c:v>-7.7999999484745786E-4</c:v>
                </c:pt>
                <c:pt idx="12">
                  <c:v>-2.1049999995739199E-3</c:v>
                </c:pt>
                <c:pt idx="13">
                  <c:v>-2.0499999955063686E-3</c:v>
                </c:pt>
                <c:pt idx="14">
                  <c:v>-1.9499999980325811E-3</c:v>
                </c:pt>
                <c:pt idx="15">
                  <c:v>-1.1000000013154931E-3</c:v>
                </c:pt>
                <c:pt idx="16">
                  <c:v>-2.4950000006356277E-3</c:v>
                </c:pt>
                <c:pt idx="17">
                  <c:v>-2.4850000045262277E-3</c:v>
                </c:pt>
                <c:pt idx="18">
                  <c:v>-2.3750000036670826E-3</c:v>
                </c:pt>
                <c:pt idx="19">
                  <c:v>-2.0700000022770837E-3</c:v>
                </c:pt>
                <c:pt idx="20">
                  <c:v>-3.6649999965447932E-3</c:v>
                </c:pt>
                <c:pt idx="21">
                  <c:v>-3.6350000009406358E-3</c:v>
                </c:pt>
                <c:pt idx="22">
                  <c:v>-3.1999999991967343E-3</c:v>
                </c:pt>
                <c:pt idx="23">
                  <c:v>-2.8999999994994141E-3</c:v>
                </c:pt>
                <c:pt idx="24">
                  <c:v>-2.7399999962653965E-3</c:v>
                </c:pt>
                <c:pt idx="25">
                  <c:v>-3.9649999962421134E-3</c:v>
                </c:pt>
                <c:pt idx="26">
                  <c:v>-3.8649999987683259E-3</c:v>
                </c:pt>
                <c:pt idx="27">
                  <c:v>-3.2649999993736856E-3</c:v>
                </c:pt>
                <c:pt idx="28">
                  <c:v>-5.4999999701976776E-4</c:v>
                </c:pt>
                <c:pt idx="29">
                  <c:v>-3.5549999956856482E-3</c:v>
                </c:pt>
                <c:pt idx="30">
                  <c:v>-1.5550000025541522E-3</c:v>
                </c:pt>
                <c:pt idx="31">
                  <c:v>-3.6649999965447932E-3</c:v>
                </c:pt>
                <c:pt idx="32">
                  <c:v>-3.6049999980605207E-3</c:v>
                </c:pt>
                <c:pt idx="34">
                  <c:v>-3.8100000019767322E-3</c:v>
                </c:pt>
                <c:pt idx="35">
                  <c:v>-3.6899999977322295E-3</c:v>
                </c:pt>
                <c:pt idx="36">
                  <c:v>-5.509999995410908E-3</c:v>
                </c:pt>
                <c:pt idx="37">
                  <c:v>-5.2499999947031029E-3</c:v>
                </c:pt>
                <c:pt idx="38">
                  <c:v>-4.0750000043772161E-3</c:v>
                </c:pt>
                <c:pt idx="39">
                  <c:v>-4.0750000043772161E-3</c:v>
                </c:pt>
                <c:pt idx="40">
                  <c:v>-6.5699999977368861E-3</c:v>
                </c:pt>
                <c:pt idx="41">
                  <c:v>-5.5199999987962656E-3</c:v>
                </c:pt>
                <c:pt idx="42">
                  <c:v>-5.5800000045564957E-3</c:v>
                </c:pt>
                <c:pt idx="44">
                  <c:v>-6.6499999957159162E-3</c:v>
                </c:pt>
                <c:pt idx="45">
                  <c:v>-5.230000002484303E-3</c:v>
                </c:pt>
                <c:pt idx="46">
                  <c:v>-5.5900000006658956E-3</c:v>
                </c:pt>
                <c:pt idx="47">
                  <c:v>-5.2499999947031029E-3</c:v>
                </c:pt>
                <c:pt idx="48">
                  <c:v>-5.5750000028638169E-3</c:v>
                </c:pt>
                <c:pt idx="49">
                  <c:v>-5.3850000040256418E-3</c:v>
                </c:pt>
                <c:pt idx="50">
                  <c:v>-6.0249999951338395E-3</c:v>
                </c:pt>
                <c:pt idx="51">
                  <c:v>-7.0899999991524965E-3</c:v>
                </c:pt>
                <c:pt idx="52">
                  <c:v>-5.7700001052580774E-3</c:v>
                </c:pt>
                <c:pt idx="53">
                  <c:v>-5.7399998768232763E-3</c:v>
                </c:pt>
                <c:pt idx="54">
                  <c:v>-4.8649998061591759E-3</c:v>
                </c:pt>
                <c:pt idx="55">
                  <c:v>-4.7150000609690323E-3</c:v>
                </c:pt>
                <c:pt idx="56">
                  <c:v>-6.1600002300110646E-3</c:v>
                </c:pt>
                <c:pt idx="57">
                  <c:v>-5.8799999605980702E-3</c:v>
                </c:pt>
                <c:pt idx="58">
                  <c:v>-5.5499997761216946E-3</c:v>
                </c:pt>
                <c:pt idx="59">
                  <c:v>-4.0550000485382043E-3</c:v>
                </c:pt>
                <c:pt idx="60">
                  <c:v>-5.8699999717646278E-3</c:v>
                </c:pt>
                <c:pt idx="61">
                  <c:v>-5.5700002267258242E-3</c:v>
                </c:pt>
                <c:pt idx="62">
                  <c:v>-2.8100000054109842E-3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1F-4239-8E2A-365643665F4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-108.5</c:v>
                </c:pt>
                <c:pt idx="1">
                  <c:v>0</c:v>
                </c:pt>
                <c:pt idx="2">
                  <c:v>7392</c:v>
                </c:pt>
                <c:pt idx="3">
                  <c:v>7392</c:v>
                </c:pt>
                <c:pt idx="4">
                  <c:v>7488</c:v>
                </c:pt>
                <c:pt idx="5">
                  <c:v>7490</c:v>
                </c:pt>
                <c:pt idx="6">
                  <c:v>7490</c:v>
                </c:pt>
                <c:pt idx="7">
                  <c:v>7492</c:v>
                </c:pt>
                <c:pt idx="8">
                  <c:v>7504.5</c:v>
                </c:pt>
                <c:pt idx="9">
                  <c:v>7550</c:v>
                </c:pt>
                <c:pt idx="10">
                  <c:v>8094</c:v>
                </c:pt>
                <c:pt idx="11">
                  <c:v>8253</c:v>
                </c:pt>
                <c:pt idx="12">
                  <c:v>8402.5</c:v>
                </c:pt>
                <c:pt idx="13">
                  <c:v>8847</c:v>
                </c:pt>
                <c:pt idx="14">
                  <c:v>8847</c:v>
                </c:pt>
                <c:pt idx="15">
                  <c:v>8960</c:v>
                </c:pt>
                <c:pt idx="16">
                  <c:v>8975.5</c:v>
                </c:pt>
                <c:pt idx="17">
                  <c:v>9026.5</c:v>
                </c:pt>
                <c:pt idx="18">
                  <c:v>9026.5</c:v>
                </c:pt>
                <c:pt idx="19">
                  <c:v>9053</c:v>
                </c:pt>
                <c:pt idx="20">
                  <c:v>9591.5</c:v>
                </c:pt>
                <c:pt idx="21">
                  <c:v>9591.5</c:v>
                </c:pt>
                <c:pt idx="22">
                  <c:v>9602</c:v>
                </c:pt>
                <c:pt idx="23">
                  <c:v>9602</c:v>
                </c:pt>
                <c:pt idx="24">
                  <c:v>9659</c:v>
                </c:pt>
                <c:pt idx="25">
                  <c:v>9685.5</c:v>
                </c:pt>
                <c:pt idx="26">
                  <c:v>9685.5</c:v>
                </c:pt>
                <c:pt idx="27">
                  <c:v>9685.5</c:v>
                </c:pt>
                <c:pt idx="28">
                  <c:v>9715</c:v>
                </c:pt>
                <c:pt idx="29">
                  <c:v>9740.5</c:v>
                </c:pt>
                <c:pt idx="30">
                  <c:v>9843.5</c:v>
                </c:pt>
                <c:pt idx="31">
                  <c:v>10395.5</c:v>
                </c:pt>
                <c:pt idx="32">
                  <c:v>10395.5</c:v>
                </c:pt>
                <c:pt idx="33">
                  <c:v>10549</c:v>
                </c:pt>
                <c:pt idx="34">
                  <c:v>10549</c:v>
                </c:pt>
                <c:pt idx="35">
                  <c:v>10549</c:v>
                </c:pt>
                <c:pt idx="36">
                  <c:v>11065</c:v>
                </c:pt>
                <c:pt idx="37">
                  <c:v>11065</c:v>
                </c:pt>
                <c:pt idx="38">
                  <c:v>11101.5</c:v>
                </c:pt>
                <c:pt idx="39">
                  <c:v>11101.5</c:v>
                </c:pt>
                <c:pt idx="40">
                  <c:v>11124</c:v>
                </c:pt>
                <c:pt idx="41">
                  <c:v>11124</c:v>
                </c:pt>
                <c:pt idx="42">
                  <c:v>11161</c:v>
                </c:pt>
                <c:pt idx="43">
                  <c:v>11342.5</c:v>
                </c:pt>
                <c:pt idx="44">
                  <c:v>11343</c:v>
                </c:pt>
                <c:pt idx="45">
                  <c:v>11396</c:v>
                </c:pt>
                <c:pt idx="46">
                  <c:v>11969</c:v>
                </c:pt>
                <c:pt idx="47">
                  <c:v>11969</c:v>
                </c:pt>
                <c:pt idx="48">
                  <c:v>11997.5</c:v>
                </c:pt>
                <c:pt idx="49">
                  <c:v>11997.5</c:v>
                </c:pt>
                <c:pt idx="50">
                  <c:v>12662.5</c:v>
                </c:pt>
                <c:pt idx="51">
                  <c:v>12663</c:v>
                </c:pt>
                <c:pt idx="52">
                  <c:v>13489</c:v>
                </c:pt>
                <c:pt idx="53">
                  <c:v>13489</c:v>
                </c:pt>
                <c:pt idx="54">
                  <c:v>13489.5</c:v>
                </c:pt>
                <c:pt idx="55">
                  <c:v>13489.5</c:v>
                </c:pt>
                <c:pt idx="56">
                  <c:v>13614</c:v>
                </c:pt>
                <c:pt idx="57">
                  <c:v>13614</c:v>
                </c:pt>
                <c:pt idx="58">
                  <c:v>13614</c:v>
                </c:pt>
                <c:pt idx="59">
                  <c:v>13638.5</c:v>
                </c:pt>
                <c:pt idx="60">
                  <c:v>13653</c:v>
                </c:pt>
                <c:pt idx="61">
                  <c:v>13665</c:v>
                </c:pt>
                <c:pt idx="62">
                  <c:v>18468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1F-4239-8E2A-365643665F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-108.5</c:v>
                </c:pt>
                <c:pt idx="1">
                  <c:v>0</c:v>
                </c:pt>
                <c:pt idx="2">
                  <c:v>7392</c:v>
                </c:pt>
                <c:pt idx="3">
                  <c:v>7392</c:v>
                </c:pt>
                <c:pt idx="4">
                  <c:v>7488</c:v>
                </c:pt>
                <c:pt idx="5">
                  <c:v>7490</c:v>
                </c:pt>
                <c:pt idx="6">
                  <c:v>7490</c:v>
                </c:pt>
                <c:pt idx="7">
                  <c:v>7492</c:v>
                </c:pt>
                <c:pt idx="8">
                  <c:v>7504.5</c:v>
                </c:pt>
                <c:pt idx="9">
                  <c:v>7550</c:v>
                </c:pt>
                <c:pt idx="10">
                  <c:v>8094</c:v>
                </c:pt>
                <c:pt idx="11">
                  <c:v>8253</c:v>
                </c:pt>
                <c:pt idx="12">
                  <c:v>8402.5</c:v>
                </c:pt>
                <c:pt idx="13">
                  <c:v>8847</c:v>
                </c:pt>
                <c:pt idx="14">
                  <c:v>8847</c:v>
                </c:pt>
                <c:pt idx="15">
                  <c:v>8960</c:v>
                </c:pt>
                <c:pt idx="16">
                  <c:v>8975.5</c:v>
                </c:pt>
                <c:pt idx="17">
                  <c:v>9026.5</c:v>
                </c:pt>
                <c:pt idx="18">
                  <c:v>9026.5</c:v>
                </c:pt>
                <c:pt idx="19">
                  <c:v>9053</c:v>
                </c:pt>
                <c:pt idx="20">
                  <c:v>9591.5</c:v>
                </c:pt>
                <c:pt idx="21">
                  <c:v>9591.5</c:v>
                </c:pt>
                <c:pt idx="22">
                  <c:v>9602</c:v>
                </c:pt>
                <c:pt idx="23">
                  <c:v>9602</c:v>
                </c:pt>
                <c:pt idx="24">
                  <c:v>9659</c:v>
                </c:pt>
                <c:pt idx="25">
                  <c:v>9685.5</c:v>
                </c:pt>
                <c:pt idx="26">
                  <c:v>9685.5</c:v>
                </c:pt>
                <c:pt idx="27">
                  <c:v>9685.5</c:v>
                </c:pt>
                <c:pt idx="28">
                  <c:v>9715</c:v>
                </c:pt>
                <c:pt idx="29">
                  <c:v>9740.5</c:v>
                </c:pt>
                <c:pt idx="30">
                  <c:v>9843.5</c:v>
                </c:pt>
                <c:pt idx="31">
                  <c:v>10395.5</c:v>
                </c:pt>
                <c:pt idx="32">
                  <c:v>10395.5</c:v>
                </c:pt>
                <c:pt idx="33">
                  <c:v>10549</c:v>
                </c:pt>
                <c:pt idx="34">
                  <c:v>10549</c:v>
                </c:pt>
                <c:pt idx="35">
                  <c:v>10549</c:v>
                </c:pt>
                <c:pt idx="36">
                  <c:v>11065</c:v>
                </c:pt>
                <c:pt idx="37">
                  <c:v>11065</c:v>
                </c:pt>
                <c:pt idx="38">
                  <c:v>11101.5</c:v>
                </c:pt>
                <c:pt idx="39">
                  <c:v>11101.5</c:v>
                </c:pt>
                <c:pt idx="40">
                  <c:v>11124</c:v>
                </c:pt>
                <c:pt idx="41">
                  <c:v>11124</c:v>
                </c:pt>
                <c:pt idx="42">
                  <c:v>11161</c:v>
                </c:pt>
                <c:pt idx="43">
                  <c:v>11342.5</c:v>
                </c:pt>
                <c:pt idx="44">
                  <c:v>11343</c:v>
                </c:pt>
                <c:pt idx="45">
                  <c:v>11396</c:v>
                </c:pt>
                <c:pt idx="46">
                  <c:v>11969</c:v>
                </c:pt>
                <c:pt idx="47">
                  <c:v>11969</c:v>
                </c:pt>
                <c:pt idx="48">
                  <c:v>11997.5</c:v>
                </c:pt>
                <c:pt idx="49">
                  <c:v>11997.5</c:v>
                </c:pt>
                <c:pt idx="50">
                  <c:v>12662.5</c:v>
                </c:pt>
                <c:pt idx="51">
                  <c:v>12663</c:v>
                </c:pt>
                <c:pt idx="52">
                  <c:v>13489</c:v>
                </c:pt>
                <c:pt idx="53">
                  <c:v>13489</c:v>
                </c:pt>
                <c:pt idx="54">
                  <c:v>13489.5</c:v>
                </c:pt>
                <c:pt idx="55">
                  <c:v>13489.5</c:v>
                </c:pt>
                <c:pt idx="56">
                  <c:v>13614</c:v>
                </c:pt>
                <c:pt idx="57">
                  <c:v>13614</c:v>
                </c:pt>
                <c:pt idx="58">
                  <c:v>13614</c:v>
                </c:pt>
                <c:pt idx="59">
                  <c:v>13638.5</c:v>
                </c:pt>
                <c:pt idx="60">
                  <c:v>13653</c:v>
                </c:pt>
                <c:pt idx="61">
                  <c:v>13665</c:v>
                </c:pt>
                <c:pt idx="62">
                  <c:v>18468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1F-4239-8E2A-365643665F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-108.5</c:v>
                </c:pt>
                <c:pt idx="1">
                  <c:v>0</c:v>
                </c:pt>
                <c:pt idx="2">
                  <c:v>7392</c:v>
                </c:pt>
                <c:pt idx="3">
                  <c:v>7392</c:v>
                </c:pt>
                <c:pt idx="4">
                  <c:v>7488</c:v>
                </c:pt>
                <c:pt idx="5">
                  <c:v>7490</c:v>
                </c:pt>
                <c:pt idx="6">
                  <c:v>7490</c:v>
                </c:pt>
                <c:pt idx="7">
                  <c:v>7492</c:v>
                </c:pt>
                <c:pt idx="8">
                  <c:v>7504.5</c:v>
                </c:pt>
                <c:pt idx="9">
                  <c:v>7550</c:v>
                </c:pt>
                <c:pt idx="10">
                  <c:v>8094</c:v>
                </c:pt>
                <c:pt idx="11">
                  <c:v>8253</c:v>
                </c:pt>
                <c:pt idx="12">
                  <c:v>8402.5</c:v>
                </c:pt>
                <c:pt idx="13">
                  <c:v>8847</c:v>
                </c:pt>
                <c:pt idx="14">
                  <c:v>8847</c:v>
                </c:pt>
                <c:pt idx="15">
                  <c:v>8960</c:v>
                </c:pt>
                <c:pt idx="16">
                  <c:v>8975.5</c:v>
                </c:pt>
                <c:pt idx="17">
                  <c:v>9026.5</c:v>
                </c:pt>
                <c:pt idx="18">
                  <c:v>9026.5</c:v>
                </c:pt>
                <c:pt idx="19">
                  <c:v>9053</c:v>
                </c:pt>
                <c:pt idx="20">
                  <c:v>9591.5</c:v>
                </c:pt>
                <c:pt idx="21">
                  <c:v>9591.5</c:v>
                </c:pt>
                <c:pt idx="22">
                  <c:v>9602</c:v>
                </c:pt>
                <c:pt idx="23">
                  <c:v>9602</c:v>
                </c:pt>
                <c:pt idx="24">
                  <c:v>9659</c:v>
                </c:pt>
                <c:pt idx="25">
                  <c:v>9685.5</c:v>
                </c:pt>
                <c:pt idx="26">
                  <c:v>9685.5</c:v>
                </c:pt>
                <c:pt idx="27">
                  <c:v>9685.5</c:v>
                </c:pt>
                <c:pt idx="28">
                  <c:v>9715</c:v>
                </c:pt>
                <c:pt idx="29">
                  <c:v>9740.5</c:v>
                </c:pt>
                <c:pt idx="30">
                  <c:v>9843.5</c:v>
                </c:pt>
                <c:pt idx="31">
                  <c:v>10395.5</c:v>
                </c:pt>
                <c:pt idx="32">
                  <c:v>10395.5</c:v>
                </c:pt>
                <c:pt idx="33">
                  <c:v>10549</c:v>
                </c:pt>
                <c:pt idx="34">
                  <c:v>10549</c:v>
                </c:pt>
                <c:pt idx="35">
                  <c:v>10549</c:v>
                </c:pt>
                <c:pt idx="36">
                  <c:v>11065</c:v>
                </c:pt>
                <c:pt idx="37">
                  <c:v>11065</c:v>
                </c:pt>
                <c:pt idx="38">
                  <c:v>11101.5</c:v>
                </c:pt>
                <c:pt idx="39">
                  <c:v>11101.5</c:v>
                </c:pt>
                <c:pt idx="40">
                  <c:v>11124</c:v>
                </c:pt>
                <c:pt idx="41">
                  <c:v>11124</c:v>
                </c:pt>
                <c:pt idx="42">
                  <c:v>11161</c:v>
                </c:pt>
                <c:pt idx="43">
                  <c:v>11342.5</c:v>
                </c:pt>
                <c:pt idx="44">
                  <c:v>11343</c:v>
                </c:pt>
                <c:pt idx="45">
                  <c:v>11396</c:v>
                </c:pt>
                <c:pt idx="46">
                  <c:v>11969</c:v>
                </c:pt>
                <c:pt idx="47">
                  <c:v>11969</c:v>
                </c:pt>
                <c:pt idx="48">
                  <c:v>11997.5</c:v>
                </c:pt>
                <c:pt idx="49">
                  <c:v>11997.5</c:v>
                </c:pt>
                <c:pt idx="50">
                  <c:v>12662.5</c:v>
                </c:pt>
                <c:pt idx="51">
                  <c:v>12663</c:v>
                </c:pt>
                <c:pt idx="52">
                  <c:v>13489</c:v>
                </c:pt>
                <c:pt idx="53">
                  <c:v>13489</c:v>
                </c:pt>
                <c:pt idx="54">
                  <c:v>13489.5</c:v>
                </c:pt>
                <c:pt idx="55">
                  <c:v>13489.5</c:v>
                </c:pt>
                <c:pt idx="56">
                  <c:v>13614</c:v>
                </c:pt>
                <c:pt idx="57">
                  <c:v>13614</c:v>
                </c:pt>
                <c:pt idx="58">
                  <c:v>13614</c:v>
                </c:pt>
                <c:pt idx="59">
                  <c:v>13638.5</c:v>
                </c:pt>
                <c:pt idx="60">
                  <c:v>13653</c:v>
                </c:pt>
                <c:pt idx="61">
                  <c:v>13665</c:v>
                </c:pt>
                <c:pt idx="62">
                  <c:v>18468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1F-4239-8E2A-365643665F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-108.5</c:v>
                </c:pt>
                <c:pt idx="1">
                  <c:v>0</c:v>
                </c:pt>
                <c:pt idx="2">
                  <c:v>7392</c:v>
                </c:pt>
                <c:pt idx="3">
                  <c:v>7392</c:v>
                </c:pt>
                <c:pt idx="4">
                  <c:v>7488</c:v>
                </c:pt>
                <c:pt idx="5">
                  <c:v>7490</c:v>
                </c:pt>
                <c:pt idx="6">
                  <c:v>7490</c:v>
                </c:pt>
                <c:pt idx="7">
                  <c:v>7492</c:v>
                </c:pt>
                <c:pt idx="8">
                  <c:v>7504.5</c:v>
                </c:pt>
                <c:pt idx="9">
                  <c:v>7550</c:v>
                </c:pt>
                <c:pt idx="10">
                  <c:v>8094</c:v>
                </c:pt>
                <c:pt idx="11">
                  <c:v>8253</c:v>
                </c:pt>
                <c:pt idx="12">
                  <c:v>8402.5</c:v>
                </c:pt>
                <c:pt idx="13">
                  <c:v>8847</c:v>
                </c:pt>
                <c:pt idx="14">
                  <c:v>8847</c:v>
                </c:pt>
                <c:pt idx="15">
                  <c:v>8960</c:v>
                </c:pt>
                <c:pt idx="16">
                  <c:v>8975.5</c:v>
                </c:pt>
                <c:pt idx="17">
                  <c:v>9026.5</c:v>
                </c:pt>
                <c:pt idx="18">
                  <c:v>9026.5</c:v>
                </c:pt>
                <c:pt idx="19">
                  <c:v>9053</c:v>
                </c:pt>
                <c:pt idx="20">
                  <c:v>9591.5</c:v>
                </c:pt>
                <c:pt idx="21">
                  <c:v>9591.5</c:v>
                </c:pt>
                <c:pt idx="22">
                  <c:v>9602</c:v>
                </c:pt>
                <c:pt idx="23">
                  <c:v>9602</c:v>
                </c:pt>
                <c:pt idx="24">
                  <c:v>9659</c:v>
                </c:pt>
                <c:pt idx="25">
                  <c:v>9685.5</c:v>
                </c:pt>
                <c:pt idx="26">
                  <c:v>9685.5</c:v>
                </c:pt>
                <c:pt idx="27">
                  <c:v>9685.5</c:v>
                </c:pt>
                <c:pt idx="28">
                  <c:v>9715</c:v>
                </c:pt>
                <c:pt idx="29">
                  <c:v>9740.5</c:v>
                </c:pt>
                <c:pt idx="30">
                  <c:v>9843.5</c:v>
                </c:pt>
                <c:pt idx="31">
                  <c:v>10395.5</c:v>
                </c:pt>
                <c:pt idx="32">
                  <c:v>10395.5</c:v>
                </c:pt>
                <c:pt idx="33">
                  <c:v>10549</c:v>
                </c:pt>
                <c:pt idx="34">
                  <c:v>10549</c:v>
                </c:pt>
                <c:pt idx="35">
                  <c:v>10549</c:v>
                </c:pt>
                <c:pt idx="36">
                  <c:v>11065</c:v>
                </c:pt>
                <c:pt idx="37">
                  <c:v>11065</c:v>
                </c:pt>
                <c:pt idx="38">
                  <c:v>11101.5</c:v>
                </c:pt>
                <c:pt idx="39">
                  <c:v>11101.5</c:v>
                </c:pt>
                <c:pt idx="40">
                  <c:v>11124</c:v>
                </c:pt>
                <c:pt idx="41">
                  <c:v>11124</c:v>
                </c:pt>
                <c:pt idx="42">
                  <c:v>11161</c:v>
                </c:pt>
                <c:pt idx="43">
                  <c:v>11342.5</c:v>
                </c:pt>
                <c:pt idx="44">
                  <c:v>11343</c:v>
                </c:pt>
                <c:pt idx="45">
                  <c:v>11396</c:v>
                </c:pt>
                <c:pt idx="46">
                  <c:v>11969</c:v>
                </c:pt>
                <c:pt idx="47">
                  <c:v>11969</c:v>
                </c:pt>
                <c:pt idx="48">
                  <c:v>11997.5</c:v>
                </c:pt>
                <c:pt idx="49">
                  <c:v>11997.5</c:v>
                </c:pt>
                <c:pt idx="50">
                  <c:v>12662.5</c:v>
                </c:pt>
                <c:pt idx="51">
                  <c:v>12663</c:v>
                </c:pt>
                <c:pt idx="52">
                  <c:v>13489</c:v>
                </c:pt>
                <c:pt idx="53">
                  <c:v>13489</c:v>
                </c:pt>
                <c:pt idx="54">
                  <c:v>13489.5</c:v>
                </c:pt>
                <c:pt idx="55">
                  <c:v>13489.5</c:v>
                </c:pt>
                <c:pt idx="56">
                  <c:v>13614</c:v>
                </c:pt>
                <c:pt idx="57">
                  <c:v>13614</c:v>
                </c:pt>
                <c:pt idx="58">
                  <c:v>13614</c:v>
                </c:pt>
                <c:pt idx="59">
                  <c:v>13638.5</c:v>
                </c:pt>
                <c:pt idx="60">
                  <c:v>13653</c:v>
                </c:pt>
                <c:pt idx="61">
                  <c:v>13665</c:v>
                </c:pt>
                <c:pt idx="62">
                  <c:v>18468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3.3904908650908448E-3</c:v>
                </c:pt>
                <c:pt idx="1">
                  <c:v>3.3195010029407686E-3</c:v>
                </c:pt>
                <c:pt idx="2">
                  <c:v>-1.5169696054773171E-3</c:v>
                </c:pt>
                <c:pt idx="3">
                  <c:v>-1.5169696054773171E-3</c:v>
                </c:pt>
                <c:pt idx="4">
                  <c:v>-1.5797809120801499E-3</c:v>
                </c:pt>
                <c:pt idx="5">
                  <c:v>-1.5810894809677087E-3</c:v>
                </c:pt>
                <c:pt idx="6">
                  <c:v>-1.5810894809677087E-3</c:v>
                </c:pt>
                <c:pt idx="7">
                  <c:v>-1.5823980498552675E-3</c:v>
                </c:pt>
                <c:pt idx="8">
                  <c:v>-1.5905766054025113E-3</c:v>
                </c:pt>
                <c:pt idx="9">
                  <c:v>-1.6203465475944788E-3</c:v>
                </c:pt>
                <c:pt idx="10">
                  <c:v>-1.976277285010528E-3</c:v>
                </c:pt>
                <c:pt idx="11">
                  <c:v>-2.0803085115714691E-3</c:v>
                </c:pt>
                <c:pt idx="12">
                  <c:v>-2.1781240359165046E-3</c:v>
                </c:pt>
                <c:pt idx="13">
                  <c:v>-2.4689534711764944E-3</c:v>
                </c:pt>
                <c:pt idx="14">
                  <c:v>-2.4689534711764944E-3</c:v>
                </c:pt>
                <c:pt idx="15">
                  <c:v>-2.5428876133235779E-3</c:v>
                </c:pt>
                <c:pt idx="16">
                  <c:v>-2.5530290222021599E-3</c:v>
                </c:pt>
                <c:pt idx="17">
                  <c:v>-2.5863975288349145E-3</c:v>
                </c:pt>
                <c:pt idx="18">
                  <c:v>-2.5863975288349145E-3</c:v>
                </c:pt>
                <c:pt idx="19">
                  <c:v>-2.6037360665950716E-3</c:v>
                </c:pt>
                <c:pt idx="20">
                  <c:v>-2.9560682395703337E-3</c:v>
                </c:pt>
                <c:pt idx="21">
                  <c:v>-2.9560682395703337E-3</c:v>
                </c:pt>
                <c:pt idx="22">
                  <c:v>-2.9629382262300187E-3</c:v>
                </c:pt>
                <c:pt idx="23">
                  <c:v>-2.9629382262300187E-3</c:v>
                </c:pt>
                <c:pt idx="24">
                  <c:v>-3.0002324395254506E-3</c:v>
                </c:pt>
                <c:pt idx="25">
                  <c:v>-3.0175709772856077E-3</c:v>
                </c:pt>
                <c:pt idx="26">
                  <c:v>-3.0175709772856077E-3</c:v>
                </c:pt>
                <c:pt idx="27">
                  <c:v>-3.0175709772856077E-3</c:v>
                </c:pt>
                <c:pt idx="28">
                  <c:v>-3.036872368377103E-3</c:v>
                </c:pt>
                <c:pt idx="29">
                  <c:v>-3.0535566216934799E-3</c:v>
                </c:pt>
                <c:pt idx="30">
                  <c:v>-3.1209479194027685E-3</c:v>
                </c:pt>
                <c:pt idx="31">
                  <c:v>-3.4821129323690547E-3</c:v>
                </c:pt>
                <c:pt idx="32">
                  <c:v>-3.4821129323690547E-3</c:v>
                </c:pt>
                <c:pt idx="33">
                  <c:v>-3.5825455944892078E-3</c:v>
                </c:pt>
                <c:pt idx="34">
                  <c:v>-3.5825455944892078E-3</c:v>
                </c:pt>
                <c:pt idx="35">
                  <c:v>-3.5825455944892078E-3</c:v>
                </c:pt>
                <c:pt idx="36">
                  <c:v>-3.9201563674794316E-3</c:v>
                </c:pt>
                <c:pt idx="37">
                  <c:v>-3.9201563674794316E-3</c:v>
                </c:pt>
                <c:pt idx="38">
                  <c:v>-3.9440377496773836E-3</c:v>
                </c:pt>
                <c:pt idx="39">
                  <c:v>-3.9440377496773836E-3</c:v>
                </c:pt>
                <c:pt idx="40">
                  <c:v>-3.9587591496624223E-3</c:v>
                </c:pt>
                <c:pt idx="41">
                  <c:v>-3.9587591496624223E-3</c:v>
                </c:pt>
                <c:pt idx="42">
                  <c:v>-3.9829676740822644E-3</c:v>
                </c:pt>
                <c:pt idx="43">
                  <c:v>-4.1017203006282442E-3</c:v>
                </c:pt>
                <c:pt idx="44">
                  <c:v>-4.1020474428501326E-3</c:v>
                </c:pt>
                <c:pt idx="45">
                  <c:v>-4.1367245183704469E-3</c:v>
                </c:pt>
                <c:pt idx="46">
                  <c:v>-4.511629504656103E-3</c:v>
                </c:pt>
                <c:pt idx="47">
                  <c:v>-4.511629504656103E-3</c:v>
                </c:pt>
                <c:pt idx="48">
                  <c:v>-4.5302766113038181E-3</c:v>
                </c:pt>
                <c:pt idx="49">
                  <c:v>-4.5302766113038181E-3</c:v>
                </c:pt>
                <c:pt idx="50">
                  <c:v>-4.9653757664171877E-3</c:v>
                </c:pt>
                <c:pt idx="51">
                  <c:v>-4.9657029086390778E-3</c:v>
                </c:pt>
                <c:pt idx="52">
                  <c:v>-5.5061418592009474E-3</c:v>
                </c:pt>
                <c:pt idx="53">
                  <c:v>-5.5061418592009474E-3</c:v>
                </c:pt>
                <c:pt idx="54">
                  <c:v>-5.5064690014228375E-3</c:v>
                </c:pt>
                <c:pt idx="55">
                  <c:v>-5.5064690014228375E-3</c:v>
                </c:pt>
                <c:pt idx="56">
                  <c:v>-5.5879274146733854E-3</c:v>
                </c:pt>
                <c:pt idx="57">
                  <c:v>-5.5879274146733854E-3</c:v>
                </c:pt>
                <c:pt idx="58">
                  <c:v>-5.5879274146733854E-3</c:v>
                </c:pt>
                <c:pt idx="59">
                  <c:v>-5.6039573835459829E-3</c:v>
                </c:pt>
                <c:pt idx="60">
                  <c:v>-5.6134445079807863E-3</c:v>
                </c:pt>
                <c:pt idx="61">
                  <c:v>-5.6212959213061391E-3</c:v>
                </c:pt>
                <c:pt idx="62">
                  <c:v>-8.7638241047790933E-3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1F-4239-8E2A-365643665F4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-108.5</c:v>
                </c:pt>
                <c:pt idx="1">
                  <c:v>0</c:v>
                </c:pt>
                <c:pt idx="2">
                  <c:v>7392</c:v>
                </c:pt>
                <c:pt idx="3">
                  <c:v>7392</c:v>
                </c:pt>
                <c:pt idx="4">
                  <c:v>7488</c:v>
                </c:pt>
                <c:pt idx="5">
                  <c:v>7490</c:v>
                </c:pt>
                <c:pt idx="6">
                  <c:v>7490</c:v>
                </c:pt>
                <c:pt idx="7">
                  <c:v>7492</c:v>
                </c:pt>
                <c:pt idx="8">
                  <c:v>7504.5</c:v>
                </c:pt>
                <c:pt idx="9">
                  <c:v>7550</c:v>
                </c:pt>
                <c:pt idx="10">
                  <c:v>8094</c:v>
                </c:pt>
                <c:pt idx="11">
                  <c:v>8253</c:v>
                </c:pt>
                <c:pt idx="12">
                  <c:v>8402.5</c:v>
                </c:pt>
                <c:pt idx="13">
                  <c:v>8847</c:v>
                </c:pt>
                <c:pt idx="14">
                  <c:v>8847</c:v>
                </c:pt>
                <c:pt idx="15">
                  <c:v>8960</c:v>
                </c:pt>
                <c:pt idx="16">
                  <c:v>8975.5</c:v>
                </c:pt>
                <c:pt idx="17">
                  <c:v>9026.5</c:v>
                </c:pt>
                <c:pt idx="18">
                  <c:v>9026.5</c:v>
                </c:pt>
                <c:pt idx="19">
                  <c:v>9053</c:v>
                </c:pt>
                <c:pt idx="20">
                  <c:v>9591.5</c:v>
                </c:pt>
                <c:pt idx="21">
                  <c:v>9591.5</c:v>
                </c:pt>
                <c:pt idx="22">
                  <c:v>9602</c:v>
                </c:pt>
                <c:pt idx="23">
                  <c:v>9602</c:v>
                </c:pt>
                <c:pt idx="24">
                  <c:v>9659</c:v>
                </c:pt>
                <c:pt idx="25">
                  <c:v>9685.5</c:v>
                </c:pt>
                <c:pt idx="26">
                  <c:v>9685.5</c:v>
                </c:pt>
                <c:pt idx="27">
                  <c:v>9685.5</c:v>
                </c:pt>
                <c:pt idx="28">
                  <c:v>9715</c:v>
                </c:pt>
                <c:pt idx="29">
                  <c:v>9740.5</c:v>
                </c:pt>
                <c:pt idx="30">
                  <c:v>9843.5</c:v>
                </c:pt>
                <c:pt idx="31">
                  <c:v>10395.5</c:v>
                </c:pt>
                <c:pt idx="32">
                  <c:v>10395.5</c:v>
                </c:pt>
                <c:pt idx="33">
                  <c:v>10549</c:v>
                </c:pt>
                <c:pt idx="34">
                  <c:v>10549</c:v>
                </c:pt>
                <c:pt idx="35">
                  <c:v>10549</c:v>
                </c:pt>
                <c:pt idx="36">
                  <c:v>11065</c:v>
                </c:pt>
                <c:pt idx="37">
                  <c:v>11065</c:v>
                </c:pt>
                <c:pt idx="38">
                  <c:v>11101.5</c:v>
                </c:pt>
                <c:pt idx="39">
                  <c:v>11101.5</c:v>
                </c:pt>
                <c:pt idx="40">
                  <c:v>11124</c:v>
                </c:pt>
                <c:pt idx="41">
                  <c:v>11124</c:v>
                </c:pt>
                <c:pt idx="42">
                  <c:v>11161</c:v>
                </c:pt>
                <c:pt idx="43">
                  <c:v>11342.5</c:v>
                </c:pt>
                <c:pt idx="44">
                  <c:v>11343</c:v>
                </c:pt>
                <c:pt idx="45">
                  <c:v>11396</c:v>
                </c:pt>
                <c:pt idx="46">
                  <c:v>11969</c:v>
                </c:pt>
                <c:pt idx="47">
                  <c:v>11969</c:v>
                </c:pt>
                <c:pt idx="48">
                  <c:v>11997.5</c:v>
                </c:pt>
                <c:pt idx="49">
                  <c:v>11997.5</c:v>
                </c:pt>
                <c:pt idx="50">
                  <c:v>12662.5</c:v>
                </c:pt>
                <c:pt idx="51">
                  <c:v>12663</c:v>
                </c:pt>
                <c:pt idx="52">
                  <c:v>13489</c:v>
                </c:pt>
                <c:pt idx="53">
                  <c:v>13489</c:v>
                </c:pt>
                <c:pt idx="54">
                  <c:v>13489.5</c:v>
                </c:pt>
                <c:pt idx="55">
                  <c:v>13489.5</c:v>
                </c:pt>
                <c:pt idx="56">
                  <c:v>13614</c:v>
                </c:pt>
                <c:pt idx="57">
                  <c:v>13614</c:v>
                </c:pt>
                <c:pt idx="58">
                  <c:v>13614</c:v>
                </c:pt>
                <c:pt idx="59">
                  <c:v>13638.5</c:v>
                </c:pt>
                <c:pt idx="60">
                  <c:v>13653</c:v>
                </c:pt>
                <c:pt idx="61">
                  <c:v>13665</c:v>
                </c:pt>
                <c:pt idx="62">
                  <c:v>18468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  <c:pt idx="33">
                  <c:v>-1.0679999999410938E-2</c:v>
                </c:pt>
                <c:pt idx="43">
                  <c:v>-1.0325000002922025E-2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1F-4239-8E2A-365643665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5353504"/>
        <c:axId val="1"/>
      </c:scatterChart>
      <c:valAx>
        <c:axId val="755353504"/>
        <c:scaling>
          <c:orientation val="minMax"/>
          <c:min val="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3702425324688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000000000000001E-2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228310502283102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353504"/>
        <c:crosses val="autoZero"/>
        <c:crossBetween val="midCat"/>
        <c:majorUnit val="4.0000000000000008E-2"/>
        <c:minorUnit val="4.000000000000001E-3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00184166476907"/>
          <c:y val="0.92097264437689974"/>
          <c:w val="0.7321167959027952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Boo - O-C Diagr.</a:t>
            </a:r>
          </a:p>
        </c:rich>
      </c:tx>
      <c:layout>
        <c:manualLayout>
          <c:xMode val="edge"/>
          <c:yMode val="edge"/>
          <c:x val="0.38145928567439708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5845903369219"/>
          <c:y val="0.14545497589659059"/>
          <c:w val="0.81459027013549445"/>
          <c:h val="0.63333520754973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-108.5</c:v>
                </c:pt>
                <c:pt idx="1">
                  <c:v>0</c:v>
                </c:pt>
                <c:pt idx="2">
                  <c:v>7392</c:v>
                </c:pt>
                <c:pt idx="3">
                  <c:v>7392</c:v>
                </c:pt>
                <c:pt idx="4">
                  <c:v>7488</c:v>
                </c:pt>
                <c:pt idx="5">
                  <c:v>7490</c:v>
                </c:pt>
                <c:pt idx="6">
                  <c:v>7490</c:v>
                </c:pt>
                <c:pt idx="7">
                  <c:v>7492</c:v>
                </c:pt>
                <c:pt idx="8">
                  <c:v>7504.5</c:v>
                </c:pt>
                <c:pt idx="9">
                  <c:v>7550</c:v>
                </c:pt>
                <c:pt idx="10">
                  <c:v>8094</c:v>
                </c:pt>
                <c:pt idx="11">
                  <c:v>8253</c:v>
                </c:pt>
                <c:pt idx="12">
                  <c:v>8402.5</c:v>
                </c:pt>
                <c:pt idx="13">
                  <c:v>8847</c:v>
                </c:pt>
                <c:pt idx="14">
                  <c:v>8847</c:v>
                </c:pt>
                <c:pt idx="15">
                  <c:v>8960</c:v>
                </c:pt>
                <c:pt idx="16">
                  <c:v>8975.5</c:v>
                </c:pt>
                <c:pt idx="17">
                  <c:v>9026.5</c:v>
                </c:pt>
                <c:pt idx="18">
                  <c:v>9026.5</c:v>
                </c:pt>
                <c:pt idx="19">
                  <c:v>9053</c:v>
                </c:pt>
                <c:pt idx="20">
                  <c:v>9591.5</c:v>
                </c:pt>
                <c:pt idx="21">
                  <c:v>9591.5</c:v>
                </c:pt>
                <c:pt idx="22">
                  <c:v>9602</c:v>
                </c:pt>
                <c:pt idx="23">
                  <c:v>9602</c:v>
                </c:pt>
                <c:pt idx="24">
                  <c:v>9659</c:v>
                </c:pt>
                <c:pt idx="25">
                  <c:v>9685.5</c:v>
                </c:pt>
                <c:pt idx="26">
                  <c:v>9685.5</c:v>
                </c:pt>
                <c:pt idx="27">
                  <c:v>9685.5</c:v>
                </c:pt>
                <c:pt idx="28">
                  <c:v>9715</c:v>
                </c:pt>
                <c:pt idx="29">
                  <c:v>9740.5</c:v>
                </c:pt>
                <c:pt idx="30">
                  <c:v>9843.5</c:v>
                </c:pt>
                <c:pt idx="31">
                  <c:v>10395.5</c:v>
                </c:pt>
                <c:pt idx="32">
                  <c:v>10395.5</c:v>
                </c:pt>
                <c:pt idx="33">
                  <c:v>10549</c:v>
                </c:pt>
                <c:pt idx="34">
                  <c:v>10549</c:v>
                </c:pt>
                <c:pt idx="35">
                  <c:v>10549</c:v>
                </c:pt>
                <c:pt idx="36">
                  <c:v>11065</c:v>
                </c:pt>
                <c:pt idx="37">
                  <c:v>11065</c:v>
                </c:pt>
                <c:pt idx="38">
                  <c:v>11101.5</c:v>
                </c:pt>
                <c:pt idx="39">
                  <c:v>11101.5</c:v>
                </c:pt>
                <c:pt idx="40">
                  <c:v>11124</c:v>
                </c:pt>
                <c:pt idx="41">
                  <c:v>11124</c:v>
                </c:pt>
                <c:pt idx="42">
                  <c:v>11161</c:v>
                </c:pt>
                <c:pt idx="43">
                  <c:v>11342.5</c:v>
                </c:pt>
                <c:pt idx="44">
                  <c:v>11343</c:v>
                </c:pt>
                <c:pt idx="45">
                  <c:v>11396</c:v>
                </c:pt>
                <c:pt idx="46">
                  <c:v>11969</c:v>
                </c:pt>
                <c:pt idx="47">
                  <c:v>11969</c:v>
                </c:pt>
                <c:pt idx="48">
                  <c:v>11997.5</c:v>
                </c:pt>
                <c:pt idx="49">
                  <c:v>11997.5</c:v>
                </c:pt>
                <c:pt idx="50">
                  <c:v>12662.5</c:v>
                </c:pt>
                <c:pt idx="51">
                  <c:v>12663</c:v>
                </c:pt>
                <c:pt idx="52">
                  <c:v>13489</c:v>
                </c:pt>
                <c:pt idx="53">
                  <c:v>13489</c:v>
                </c:pt>
                <c:pt idx="54">
                  <c:v>13489.5</c:v>
                </c:pt>
                <c:pt idx="55">
                  <c:v>13489.5</c:v>
                </c:pt>
                <c:pt idx="56">
                  <c:v>13614</c:v>
                </c:pt>
                <c:pt idx="57">
                  <c:v>13614</c:v>
                </c:pt>
                <c:pt idx="58">
                  <c:v>13614</c:v>
                </c:pt>
                <c:pt idx="59">
                  <c:v>13638.5</c:v>
                </c:pt>
                <c:pt idx="60">
                  <c:v>13653</c:v>
                </c:pt>
                <c:pt idx="61">
                  <c:v>13665</c:v>
                </c:pt>
                <c:pt idx="62">
                  <c:v>18468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87-40DA-95AA-2DEA5950AC5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-108.5</c:v>
                </c:pt>
                <c:pt idx="1">
                  <c:v>0</c:v>
                </c:pt>
                <c:pt idx="2">
                  <c:v>7392</c:v>
                </c:pt>
                <c:pt idx="3">
                  <c:v>7392</c:v>
                </c:pt>
                <c:pt idx="4">
                  <c:v>7488</c:v>
                </c:pt>
                <c:pt idx="5">
                  <c:v>7490</c:v>
                </c:pt>
                <c:pt idx="6">
                  <c:v>7490</c:v>
                </c:pt>
                <c:pt idx="7">
                  <c:v>7492</c:v>
                </c:pt>
                <c:pt idx="8">
                  <c:v>7504.5</c:v>
                </c:pt>
                <c:pt idx="9">
                  <c:v>7550</c:v>
                </c:pt>
                <c:pt idx="10">
                  <c:v>8094</c:v>
                </c:pt>
                <c:pt idx="11">
                  <c:v>8253</c:v>
                </c:pt>
                <c:pt idx="12">
                  <c:v>8402.5</c:v>
                </c:pt>
                <c:pt idx="13">
                  <c:v>8847</c:v>
                </c:pt>
                <c:pt idx="14">
                  <c:v>8847</c:v>
                </c:pt>
                <c:pt idx="15">
                  <c:v>8960</c:v>
                </c:pt>
                <c:pt idx="16">
                  <c:v>8975.5</c:v>
                </c:pt>
                <c:pt idx="17">
                  <c:v>9026.5</c:v>
                </c:pt>
                <c:pt idx="18">
                  <c:v>9026.5</c:v>
                </c:pt>
                <c:pt idx="19">
                  <c:v>9053</c:v>
                </c:pt>
                <c:pt idx="20">
                  <c:v>9591.5</c:v>
                </c:pt>
                <c:pt idx="21">
                  <c:v>9591.5</c:v>
                </c:pt>
                <c:pt idx="22">
                  <c:v>9602</c:v>
                </c:pt>
                <c:pt idx="23">
                  <c:v>9602</c:v>
                </c:pt>
                <c:pt idx="24">
                  <c:v>9659</c:v>
                </c:pt>
                <c:pt idx="25">
                  <c:v>9685.5</c:v>
                </c:pt>
                <c:pt idx="26">
                  <c:v>9685.5</c:v>
                </c:pt>
                <c:pt idx="27">
                  <c:v>9685.5</c:v>
                </c:pt>
                <c:pt idx="28">
                  <c:v>9715</c:v>
                </c:pt>
                <c:pt idx="29">
                  <c:v>9740.5</c:v>
                </c:pt>
                <c:pt idx="30">
                  <c:v>9843.5</c:v>
                </c:pt>
                <c:pt idx="31">
                  <c:v>10395.5</c:v>
                </c:pt>
                <c:pt idx="32">
                  <c:v>10395.5</c:v>
                </c:pt>
                <c:pt idx="33">
                  <c:v>10549</c:v>
                </c:pt>
                <c:pt idx="34">
                  <c:v>10549</c:v>
                </c:pt>
                <c:pt idx="35">
                  <c:v>10549</c:v>
                </c:pt>
                <c:pt idx="36">
                  <c:v>11065</c:v>
                </c:pt>
                <c:pt idx="37">
                  <c:v>11065</c:v>
                </c:pt>
                <c:pt idx="38">
                  <c:v>11101.5</c:v>
                </c:pt>
                <c:pt idx="39">
                  <c:v>11101.5</c:v>
                </c:pt>
                <c:pt idx="40">
                  <c:v>11124</c:v>
                </c:pt>
                <c:pt idx="41">
                  <c:v>11124</c:v>
                </c:pt>
                <c:pt idx="42">
                  <c:v>11161</c:v>
                </c:pt>
                <c:pt idx="43">
                  <c:v>11342.5</c:v>
                </c:pt>
                <c:pt idx="44">
                  <c:v>11343</c:v>
                </c:pt>
                <c:pt idx="45">
                  <c:v>11396</c:v>
                </c:pt>
                <c:pt idx="46">
                  <c:v>11969</c:v>
                </c:pt>
                <c:pt idx="47">
                  <c:v>11969</c:v>
                </c:pt>
                <c:pt idx="48">
                  <c:v>11997.5</c:v>
                </c:pt>
                <c:pt idx="49">
                  <c:v>11997.5</c:v>
                </c:pt>
                <c:pt idx="50">
                  <c:v>12662.5</c:v>
                </c:pt>
                <c:pt idx="51">
                  <c:v>12663</c:v>
                </c:pt>
                <c:pt idx="52">
                  <c:v>13489</c:v>
                </c:pt>
                <c:pt idx="53">
                  <c:v>13489</c:v>
                </c:pt>
                <c:pt idx="54">
                  <c:v>13489.5</c:v>
                </c:pt>
                <c:pt idx="55">
                  <c:v>13489.5</c:v>
                </c:pt>
                <c:pt idx="56">
                  <c:v>13614</c:v>
                </c:pt>
                <c:pt idx="57">
                  <c:v>13614</c:v>
                </c:pt>
                <c:pt idx="58">
                  <c:v>13614</c:v>
                </c:pt>
                <c:pt idx="59">
                  <c:v>13638.5</c:v>
                </c:pt>
                <c:pt idx="60">
                  <c:v>13653</c:v>
                </c:pt>
                <c:pt idx="61">
                  <c:v>13665</c:v>
                </c:pt>
                <c:pt idx="62">
                  <c:v>18468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1.9049999973503873E-3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87-40DA-95AA-2DEA5950AC5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-108.5</c:v>
                </c:pt>
                <c:pt idx="1">
                  <c:v>0</c:v>
                </c:pt>
                <c:pt idx="2">
                  <c:v>7392</c:v>
                </c:pt>
                <c:pt idx="3">
                  <c:v>7392</c:v>
                </c:pt>
                <c:pt idx="4">
                  <c:v>7488</c:v>
                </c:pt>
                <c:pt idx="5">
                  <c:v>7490</c:v>
                </c:pt>
                <c:pt idx="6">
                  <c:v>7490</c:v>
                </c:pt>
                <c:pt idx="7">
                  <c:v>7492</c:v>
                </c:pt>
                <c:pt idx="8">
                  <c:v>7504.5</c:v>
                </c:pt>
                <c:pt idx="9">
                  <c:v>7550</c:v>
                </c:pt>
                <c:pt idx="10">
                  <c:v>8094</c:v>
                </c:pt>
                <c:pt idx="11">
                  <c:v>8253</c:v>
                </c:pt>
                <c:pt idx="12">
                  <c:v>8402.5</c:v>
                </c:pt>
                <c:pt idx="13">
                  <c:v>8847</c:v>
                </c:pt>
                <c:pt idx="14">
                  <c:v>8847</c:v>
                </c:pt>
                <c:pt idx="15">
                  <c:v>8960</c:v>
                </c:pt>
                <c:pt idx="16">
                  <c:v>8975.5</c:v>
                </c:pt>
                <c:pt idx="17">
                  <c:v>9026.5</c:v>
                </c:pt>
                <c:pt idx="18">
                  <c:v>9026.5</c:v>
                </c:pt>
                <c:pt idx="19">
                  <c:v>9053</c:v>
                </c:pt>
                <c:pt idx="20">
                  <c:v>9591.5</c:v>
                </c:pt>
                <c:pt idx="21">
                  <c:v>9591.5</c:v>
                </c:pt>
                <c:pt idx="22">
                  <c:v>9602</c:v>
                </c:pt>
                <c:pt idx="23">
                  <c:v>9602</c:v>
                </c:pt>
                <c:pt idx="24">
                  <c:v>9659</c:v>
                </c:pt>
                <c:pt idx="25">
                  <c:v>9685.5</c:v>
                </c:pt>
                <c:pt idx="26">
                  <c:v>9685.5</c:v>
                </c:pt>
                <c:pt idx="27">
                  <c:v>9685.5</c:v>
                </c:pt>
                <c:pt idx="28">
                  <c:v>9715</c:v>
                </c:pt>
                <c:pt idx="29">
                  <c:v>9740.5</c:v>
                </c:pt>
                <c:pt idx="30">
                  <c:v>9843.5</c:v>
                </c:pt>
                <c:pt idx="31">
                  <c:v>10395.5</c:v>
                </c:pt>
                <c:pt idx="32">
                  <c:v>10395.5</c:v>
                </c:pt>
                <c:pt idx="33">
                  <c:v>10549</c:v>
                </c:pt>
                <c:pt idx="34">
                  <c:v>10549</c:v>
                </c:pt>
                <c:pt idx="35">
                  <c:v>10549</c:v>
                </c:pt>
                <c:pt idx="36">
                  <c:v>11065</c:v>
                </c:pt>
                <c:pt idx="37">
                  <c:v>11065</c:v>
                </c:pt>
                <c:pt idx="38">
                  <c:v>11101.5</c:v>
                </c:pt>
                <c:pt idx="39">
                  <c:v>11101.5</c:v>
                </c:pt>
                <c:pt idx="40">
                  <c:v>11124</c:v>
                </c:pt>
                <c:pt idx="41">
                  <c:v>11124</c:v>
                </c:pt>
                <c:pt idx="42">
                  <c:v>11161</c:v>
                </c:pt>
                <c:pt idx="43">
                  <c:v>11342.5</c:v>
                </c:pt>
                <c:pt idx="44">
                  <c:v>11343</c:v>
                </c:pt>
                <c:pt idx="45">
                  <c:v>11396</c:v>
                </c:pt>
                <c:pt idx="46">
                  <c:v>11969</c:v>
                </c:pt>
                <c:pt idx="47">
                  <c:v>11969</c:v>
                </c:pt>
                <c:pt idx="48">
                  <c:v>11997.5</c:v>
                </c:pt>
                <c:pt idx="49">
                  <c:v>11997.5</c:v>
                </c:pt>
                <c:pt idx="50">
                  <c:v>12662.5</c:v>
                </c:pt>
                <c:pt idx="51">
                  <c:v>12663</c:v>
                </c:pt>
                <c:pt idx="52">
                  <c:v>13489</c:v>
                </c:pt>
                <c:pt idx="53">
                  <c:v>13489</c:v>
                </c:pt>
                <c:pt idx="54">
                  <c:v>13489.5</c:v>
                </c:pt>
                <c:pt idx="55">
                  <c:v>13489.5</c:v>
                </c:pt>
                <c:pt idx="56">
                  <c:v>13614</c:v>
                </c:pt>
                <c:pt idx="57">
                  <c:v>13614</c:v>
                </c:pt>
                <c:pt idx="58">
                  <c:v>13614</c:v>
                </c:pt>
                <c:pt idx="59">
                  <c:v>13638.5</c:v>
                </c:pt>
                <c:pt idx="60">
                  <c:v>13653</c:v>
                </c:pt>
                <c:pt idx="61">
                  <c:v>13665</c:v>
                </c:pt>
                <c:pt idx="62">
                  <c:v>18468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87-40DA-95AA-2DEA5950AC5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-108.5</c:v>
                </c:pt>
                <c:pt idx="1">
                  <c:v>0</c:v>
                </c:pt>
                <c:pt idx="2">
                  <c:v>7392</c:v>
                </c:pt>
                <c:pt idx="3">
                  <c:v>7392</c:v>
                </c:pt>
                <c:pt idx="4">
                  <c:v>7488</c:v>
                </c:pt>
                <c:pt idx="5">
                  <c:v>7490</c:v>
                </c:pt>
                <c:pt idx="6">
                  <c:v>7490</c:v>
                </c:pt>
                <c:pt idx="7">
                  <c:v>7492</c:v>
                </c:pt>
                <c:pt idx="8">
                  <c:v>7504.5</c:v>
                </c:pt>
                <c:pt idx="9">
                  <c:v>7550</c:v>
                </c:pt>
                <c:pt idx="10">
                  <c:v>8094</c:v>
                </c:pt>
                <c:pt idx="11">
                  <c:v>8253</c:v>
                </c:pt>
                <c:pt idx="12">
                  <c:v>8402.5</c:v>
                </c:pt>
                <c:pt idx="13">
                  <c:v>8847</c:v>
                </c:pt>
                <c:pt idx="14">
                  <c:v>8847</c:v>
                </c:pt>
                <c:pt idx="15">
                  <c:v>8960</c:v>
                </c:pt>
                <c:pt idx="16">
                  <c:v>8975.5</c:v>
                </c:pt>
                <c:pt idx="17">
                  <c:v>9026.5</c:v>
                </c:pt>
                <c:pt idx="18">
                  <c:v>9026.5</c:v>
                </c:pt>
                <c:pt idx="19">
                  <c:v>9053</c:v>
                </c:pt>
                <c:pt idx="20">
                  <c:v>9591.5</c:v>
                </c:pt>
                <c:pt idx="21">
                  <c:v>9591.5</c:v>
                </c:pt>
                <c:pt idx="22">
                  <c:v>9602</c:v>
                </c:pt>
                <c:pt idx="23">
                  <c:v>9602</c:v>
                </c:pt>
                <c:pt idx="24">
                  <c:v>9659</c:v>
                </c:pt>
                <c:pt idx="25">
                  <c:v>9685.5</c:v>
                </c:pt>
                <c:pt idx="26">
                  <c:v>9685.5</c:v>
                </c:pt>
                <c:pt idx="27">
                  <c:v>9685.5</c:v>
                </c:pt>
                <c:pt idx="28">
                  <c:v>9715</c:v>
                </c:pt>
                <c:pt idx="29">
                  <c:v>9740.5</c:v>
                </c:pt>
                <c:pt idx="30">
                  <c:v>9843.5</c:v>
                </c:pt>
                <c:pt idx="31">
                  <c:v>10395.5</c:v>
                </c:pt>
                <c:pt idx="32">
                  <c:v>10395.5</c:v>
                </c:pt>
                <c:pt idx="33">
                  <c:v>10549</c:v>
                </c:pt>
                <c:pt idx="34">
                  <c:v>10549</c:v>
                </c:pt>
                <c:pt idx="35">
                  <c:v>10549</c:v>
                </c:pt>
                <c:pt idx="36">
                  <c:v>11065</c:v>
                </c:pt>
                <c:pt idx="37">
                  <c:v>11065</c:v>
                </c:pt>
                <c:pt idx="38">
                  <c:v>11101.5</c:v>
                </c:pt>
                <c:pt idx="39">
                  <c:v>11101.5</c:v>
                </c:pt>
                <c:pt idx="40">
                  <c:v>11124</c:v>
                </c:pt>
                <c:pt idx="41">
                  <c:v>11124</c:v>
                </c:pt>
                <c:pt idx="42">
                  <c:v>11161</c:v>
                </c:pt>
                <c:pt idx="43">
                  <c:v>11342.5</c:v>
                </c:pt>
                <c:pt idx="44">
                  <c:v>11343</c:v>
                </c:pt>
                <c:pt idx="45">
                  <c:v>11396</c:v>
                </c:pt>
                <c:pt idx="46">
                  <c:v>11969</c:v>
                </c:pt>
                <c:pt idx="47">
                  <c:v>11969</c:v>
                </c:pt>
                <c:pt idx="48">
                  <c:v>11997.5</c:v>
                </c:pt>
                <c:pt idx="49">
                  <c:v>11997.5</c:v>
                </c:pt>
                <c:pt idx="50">
                  <c:v>12662.5</c:v>
                </c:pt>
                <c:pt idx="51">
                  <c:v>12663</c:v>
                </c:pt>
                <c:pt idx="52">
                  <c:v>13489</c:v>
                </c:pt>
                <c:pt idx="53">
                  <c:v>13489</c:v>
                </c:pt>
                <c:pt idx="54">
                  <c:v>13489.5</c:v>
                </c:pt>
                <c:pt idx="55">
                  <c:v>13489.5</c:v>
                </c:pt>
                <c:pt idx="56">
                  <c:v>13614</c:v>
                </c:pt>
                <c:pt idx="57">
                  <c:v>13614</c:v>
                </c:pt>
                <c:pt idx="58">
                  <c:v>13614</c:v>
                </c:pt>
                <c:pt idx="59">
                  <c:v>13638.5</c:v>
                </c:pt>
                <c:pt idx="60">
                  <c:v>13653</c:v>
                </c:pt>
                <c:pt idx="61">
                  <c:v>13665</c:v>
                </c:pt>
                <c:pt idx="62">
                  <c:v>18468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2">
                  <c:v>-5.6000000040512532E-4</c:v>
                </c:pt>
                <c:pt idx="3">
                  <c:v>-5.6000000040512532E-4</c:v>
                </c:pt>
                <c:pt idx="5">
                  <c:v>-7.6000000262865797E-4</c:v>
                </c:pt>
                <c:pt idx="6">
                  <c:v>-3.4000000596279278E-4</c:v>
                </c:pt>
                <c:pt idx="7">
                  <c:v>-2.899999963119626E-4</c:v>
                </c:pt>
                <c:pt idx="8">
                  <c:v>-9.8499999876366928E-4</c:v>
                </c:pt>
                <c:pt idx="9">
                  <c:v>-2.0000000004074536E-3</c:v>
                </c:pt>
                <c:pt idx="10">
                  <c:v>-5.4000000091036782E-4</c:v>
                </c:pt>
                <c:pt idx="11">
                  <c:v>-7.7999999484745786E-4</c:v>
                </c:pt>
                <c:pt idx="12">
                  <c:v>-2.1049999995739199E-3</c:v>
                </c:pt>
                <c:pt idx="13">
                  <c:v>-2.0499999955063686E-3</c:v>
                </c:pt>
                <c:pt idx="14">
                  <c:v>-1.9499999980325811E-3</c:v>
                </c:pt>
                <c:pt idx="15">
                  <c:v>-1.1000000013154931E-3</c:v>
                </c:pt>
                <c:pt idx="16">
                  <c:v>-2.4950000006356277E-3</c:v>
                </c:pt>
                <c:pt idx="17">
                  <c:v>-2.4850000045262277E-3</c:v>
                </c:pt>
                <c:pt idx="18">
                  <c:v>-2.3750000036670826E-3</c:v>
                </c:pt>
                <c:pt idx="19">
                  <c:v>-2.0700000022770837E-3</c:v>
                </c:pt>
                <c:pt idx="20">
                  <c:v>-3.6649999965447932E-3</c:v>
                </c:pt>
                <c:pt idx="21">
                  <c:v>-3.6350000009406358E-3</c:v>
                </c:pt>
                <c:pt idx="22">
                  <c:v>-3.1999999991967343E-3</c:v>
                </c:pt>
                <c:pt idx="23">
                  <c:v>-2.8999999994994141E-3</c:v>
                </c:pt>
                <c:pt idx="24">
                  <c:v>-2.7399999962653965E-3</c:v>
                </c:pt>
                <c:pt idx="25">
                  <c:v>-3.9649999962421134E-3</c:v>
                </c:pt>
                <c:pt idx="26">
                  <c:v>-3.8649999987683259E-3</c:v>
                </c:pt>
                <c:pt idx="27">
                  <c:v>-3.2649999993736856E-3</c:v>
                </c:pt>
                <c:pt idx="28">
                  <c:v>-5.4999999701976776E-4</c:v>
                </c:pt>
                <c:pt idx="29">
                  <c:v>-3.5549999956856482E-3</c:v>
                </c:pt>
                <c:pt idx="30">
                  <c:v>-1.5550000025541522E-3</c:v>
                </c:pt>
                <c:pt idx="31">
                  <c:v>-3.6649999965447932E-3</c:v>
                </c:pt>
                <c:pt idx="32">
                  <c:v>-3.6049999980605207E-3</c:v>
                </c:pt>
                <c:pt idx="34">
                  <c:v>-3.8100000019767322E-3</c:v>
                </c:pt>
                <c:pt idx="35">
                  <c:v>-3.6899999977322295E-3</c:v>
                </c:pt>
                <c:pt idx="36">
                  <c:v>-5.509999995410908E-3</c:v>
                </c:pt>
                <c:pt idx="37">
                  <c:v>-5.2499999947031029E-3</c:v>
                </c:pt>
                <c:pt idx="38">
                  <c:v>-4.0750000043772161E-3</c:v>
                </c:pt>
                <c:pt idx="39">
                  <c:v>-4.0750000043772161E-3</c:v>
                </c:pt>
                <c:pt idx="40">
                  <c:v>-6.5699999977368861E-3</c:v>
                </c:pt>
                <c:pt idx="41">
                  <c:v>-5.5199999987962656E-3</c:v>
                </c:pt>
                <c:pt idx="42">
                  <c:v>-5.5800000045564957E-3</c:v>
                </c:pt>
                <c:pt idx="44">
                  <c:v>-6.6499999957159162E-3</c:v>
                </c:pt>
                <c:pt idx="45">
                  <c:v>-5.230000002484303E-3</c:v>
                </c:pt>
                <c:pt idx="46">
                  <c:v>-5.5900000006658956E-3</c:v>
                </c:pt>
                <c:pt idx="47">
                  <c:v>-5.2499999947031029E-3</c:v>
                </c:pt>
                <c:pt idx="48">
                  <c:v>-5.5750000028638169E-3</c:v>
                </c:pt>
                <c:pt idx="49">
                  <c:v>-5.3850000040256418E-3</c:v>
                </c:pt>
                <c:pt idx="50">
                  <c:v>-6.0249999951338395E-3</c:v>
                </c:pt>
                <c:pt idx="51">
                  <c:v>-7.0899999991524965E-3</c:v>
                </c:pt>
                <c:pt idx="52">
                  <c:v>-5.7700001052580774E-3</c:v>
                </c:pt>
                <c:pt idx="53">
                  <c:v>-5.7399998768232763E-3</c:v>
                </c:pt>
                <c:pt idx="54">
                  <c:v>-4.8649998061591759E-3</c:v>
                </c:pt>
                <c:pt idx="55">
                  <c:v>-4.7150000609690323E-3</c:v>
                </c:pt>
                <c:pt idx="56">
                  <c:v>-6.1600002300110646E-3</c:v>
                </c:pt>
                <c:pt idx="57">
                  <c:v>-5.8799999605980702E-3</c:v>
                </c:pt>
                <c:pt idx="58">
                  <c:v>-5.5499997761216946E-3</c:v>
                </c:pt>
                <c:pt idx="59">
                  <c:v>-4.0550000485382043E-3</c:v>
                </c:pt>
                <c:pt idx="60">
                  <c:v>-5.8699999717646278E-3</c:v>
                </c:pt>
                <c:pt idx="61">
                  <c:v>-5.5700002267258242E-3</c:v>
                </c:pt>
                <c:pt idx="62">
                  <c:v>-2.8100000054109842E-3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87-40DA-95AA-2DEA5950AC5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-108.5</c:v>
                </c:pt>
                <c:pt idx="1">
                  <c:v>0</c:v>
                </c:pt>
                <c:pt idx="2">
                  <c:v>7392</c:v>
                </c:pt>
                <c:pt idx="3">
                  <c:v>7392</c:v>
                </c:pt>
                <c:pt idx="4">
                  <c:v>7488</c:v>
                </c:pt>
                <c:pt idx="5">
                  <c:v>7490</c:v>
                </c:pt>
                <c:pt idx="6">
                  <c:v>7490</c:v>
                </c:pt>
                <c:pt idx="7">
                  <c:v>7492</c:v>
                </c:pt>
                <c:pt idx="8">
                  <c:v>7504.5</c:v>
                </c:pt>
                <c:pt idx="9">
                  <c:v>7550</c:v>
                </c:pt>
                <c:pt idx="10">
                  <c:v>8094</c:v>
                </c:pt>
                <c:pt idx="11">
                  <c:v>8253</c:v>
                </c:pt>
                <c:pt idx="12">
                  <c:v>8402.5</c:v>
                </c:pt>
                <c:pt idx="13">
                  <c:v>8847</c:v>
                </c:pt>
                <c:pt idx="14">
                  <c:v>8847</c:v>
                </c:pt>
                <c:pt idx="15">
                  <c:v>8960</c:v>
                </c:pt>
                <c:pt idx="16">
                  <c:v>8975.5</c:v>
                </c:pt>
                <c:pt idx="17">
                  <c:v>9026.5</c:v>
                </c:pt>
                <c:pt idx="18">
                  <c:v>9026.5</c:v>
                </c:pt>
                <c:pt idx="19">
                  <c:v>9053</c:v>
                </c:pt>
                <c:pt idx="20">
                  <c:v>9591.5</c:v>
                </c:pt>
                <c:pt idx="21">
                  <c:v>9591.5</c:v>
                </c:pt>
                <c:pt idx="22">
                  <c:v>9602</c:v>
                </c:pt>
                <c:pt idx="23">
                  <c:v>9602</c:v>
                </c:pt>
                <c:pt idx="24">
                  <c:v>9659</c:v>
                </c:pt>
                <c:pt idx="25">
                  <c:v>9685.5</c:v>
                </c:pt>
                <c:pt idx="26">
                  <c:v>9685.5</c:v>
                </c:pt>
                <c:pt idx="27">
                  <c:v>9685.5</c:v>
                </c:pt>
                <c:pt idx="28">
                  <c:v>9715</c:v>
                </c:pt>
                <c:pt idx="29">
                  <c:v>9740.5</c:v>
                </c:pt>
                <c:pt idx="30">
                  <c:v>9843.5</c:v>
                </c:pt>
                <c:pt idx="31">
                  <c:v>10395.5</c:v>
                </c:pt>
                <c:pt idx="32">
                  <c:v>10395.5</c:v>
                </c:pt>
                <c:pt idx="33">
                  <c:v>10549</c:v>
                </c:pt>
                <c:pt idx="34">
                  <c:v>10549</c:v>
                </c:pt>
                <c:pt idx="35">
                  <c:v>10549</c:v>
                </c:pt>
                <c:pt idx="36">
                  <c:v>11065</c:v>
                </c:pt>
                <c:pt idx="37">
                  <c:v>11065</c:v>
                </c:pt>
                <c:pt idx="38">
                  <c:v>11101.5</c:v>
                </c:pt>
                <c:pt idx="39">
                  <c:v>11101.5</c:v>
                </c:pt>
                <c:pt idx="40">
                  <c:v>11124</c:v>
                </c:pt>
                <c:pt idx="41">
                  <c:v>11124</c:v>
                </c:pt>
                <c:pt idx="42">
                  <c:v>11161</c:v>
                </c:pt>
                <c:pt idx="43">
                  <c:v>11342.5</c:v>
                </c:pt>
                <c:pt idx="44">
                  <c:v>11343</c:v>
                </c:pt>
                <c:pt idx="45">
                  <c:v>11396</c:v>
                </c:pt>
                <c:pt idx="46">
                  <c:v>11969</c:v>
                </c:pt>
                <c:pt idx="47">
                  <c:v>11969</c:v>
                </c:pt>
                <c:pt idx="48">
                  <c:v>11997.5</c:v>
                </c:pt>
                <c:pt idx="49">
                  <c:v>11997.5</c:v>
                </c:pt>
                <c:pt idx="50">
                  <c:v>12662.5</c:v>
                </c:pt>
                <c:pt idx="51">
                  <c:v>12663</c:v>
                </c:pt>
                <c:pt idx="52">
                  <c:v>13489</c:v>
                </c:pt>
                <c:pt idx="53">
                  <c:v>13489</c:v>
                </c:pt>
                <c:pt idx="54">
                  <c:v>13489.5</c:v>
                </c:pt>
                <c:pt idx="55">
                  <c:v>13489.5</c:v>
                </c:pt>
                <c:pt idx="56">
                  <c:v>13614</c:v>
                </c:pt>
                <c:pt idx="57">
                  <c:v>13614</c:v>
                </c:pt>
                <c:pt idx="58">
                  <c:v>13614</c:v>
                </c:pt>
                <c:pt idx="59">
                  <c:v>13638.5</c:v>
                </c:pt>
                <c:pt idx="60">
                  <c:v>13653</c:v>
                </c:pt>
                <c:pt idx="61">
                  <c:v>13665</c:v>
                </c:pt>
                <c:pt idx="62">
                  <c:v>18468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87-40DA-95AA-2DEA5950AC5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-108.5</c:v>
                </c:pt>
                <c:pt idx="1">
                  <c:v>0</c:v>
                </c:pt>
                <c:pt idx="2">
                  <c:v>7392</c:v>
                </c:pt>
                <c:pt idx="3">
                  <c:v>7392</c:v>
                </c:pt>
                <c:pt idx="4">
                  <c:v>7488</c:v>
                </c:pt>
                <c:pt idx="5">
                  <c:v>7490</c:v>
                </c:pt>
                <c:pt idx="6">
                  <c:v>7490</c:v>
                </c:pt>
                <c:pt idx="7">
                  <c:v>7492</c:v>
                </c:pt>
                <c:pt idx="8">
                  <c:v>7504.5</c:v>
                </c:pt>
                <c:pt idx="9">
                  <c:v>7550</c:v>
                </c:pt>
                <c:pt idx="10">
                  <c:v>8094</c:v>
                </c:pt>
                <c:pt idx="11">
                  <c:v>8253</c:v>
                </c:pt>
                <c:pt idx="12">
                  <c:v>8402.5</c:v>
                </c:pt>
                <c:pt idx="13">
                  <c:v>8847</c:v>
                </c:pt>
                <c:pt idx="14">
                  <c:v>8847</c:v>
                </c:pt>
                <c:pt idx="15">
                  <c:v>8960</c:v>
                </c:pt>
                <c:pt idx="16">
                  <c:v>8975.5</c:v>
                </c:pt>
                <c:pt idx="17">
                  <c:v>9026.5</c:v>
                </c:pt>
                <c:pt idx="18">
                  <c:v>9026.5</c:v>
                </c:pt>
                <c:pt idx="19">
                  <c:v>9053</c:v>
                </c:pt>
                <c:pt idx="20">
                  <c:v>9591.5</c:v>
                </c:pt>
                <c:pt idx="21">
                  <c:v>9591.5</c:v>
                </c:pt>
                <c:pt idx="22">
                  <c:v>9602</c:v>
                </c:pt>
                <c:pt idx="23">
                  <c:v>9602</c:v>
                </c:pt>
                <c:pt idx="24">
                  <c:v>9659</c:v>
                </c:pt>
                <c:pt idx="25">
                  <c:v>9685.5</c:v>
                </c:pt>
                <c:pt idx="26">
                  <c:v>9685.5</c:v>
                </c:pt>
                <c:pt idx="27">
                  <c:v>9685.5</c:v>
                </c:pt>
                <c:pt idx="28">
                  <c:v>9715</c:v>
                </c:pt>
                <c:pt idx="29">
                  <c:v>9740.5</c:v>
                </c:pt>
                <c:pt idx="30">
                  <c:v>9843.5</c:v>
                </c:pt>
                <c:pt idx="31">
                  <c:v>10395.5</c:v>
                </c:pt>
                <c:pt idx="32">
                  <c:v>10395.5</c:v>
                </c:pt>
                <c:pt idx="33">
                  <c:v>10549</c:v>
                </c:pt>
                <c:pt idx="34">
                  <c:v>10549</c:v>
                </c:pt>
                <c:pt idx="35">
                  <c:v>10549</c:v>
                </c:pt>
                <c:pt idx="36">
                  <c:v>11065</c:v>
                </c:pt>
                <c:pt idx="37">
                  <c:v>11065</c:v>
                </c:pt>
                <c:pt idx="38">
                  <c:v>11101.5</c:v>
                </c:pt>
                <c:pt idx="39">
                  <c:v>11101.5</c:v>
                </c:pt>
                <c:pt idx="40">
                  <c:v>11124</c:v>
                </c:pt>
                <c:pt idx="41">
                  <c:v>11124</c:v>
                </c:pt>
                <c:pt idx="42">
                  <c:v>11161</c:v>
                </c:pt>
                <c:pt idx="43">
                  <c:v>11342.5</c:v>
                </c:pt>
                <c:pt idx="44">
                  <c:v>11343</c:v>
                </c:pt>
                <c:pt idx="45">
                  <c:v>11396</c:v>
                </c:pt>
                <c:pt idx="46">
                  <c:v>11969</c:v>
                </c:pt>
                <c:pt idx="47">
                  <c:v>11969</c:v>
                </c:pt>
                <c:pt idx="48">
                  <c:v>11997.5</c:v>
                </c:pt>
                <c:pt idx="49">
                  <c:v>11997.5</c:v>
                </c:pt>
                <c:pt idx="50">
                  <c:v>12662.5</c:v>
                </c:pt>
                <c:pt idx="51">
                  <c:v>12663</c:v>
                </c:pt>
                <c:pt idx="52">
                  <c:v>13489</c:v>
                </c:pt>
                <c:pt idx="53">
                  <c:v>13489</c:v>
                </c:pt>
                <c:pt idx="54">
                  <c:v>13489.5</c:v>
                </c:pt>
                <c:pt idx="55">
                  <c:v>13489.5</c:v>
                </c:pt>
                <c:pt idx="56">
                  <c:v>13614</c:v>
                </c:pt>
                <c:pt idx="57">
                  <c:v>13614</c:v>
                </c:pt>
                <c:pt idx="58">
                  <c:v>13614</c:v>
                </c:pt>
                <c:pt idx="59">
                  <c:v>13638.5</c:v>
                </c:pt>
                <c:pt idx="60">
                  <c:v>13653</c:v>
                </c:pt>
                <c:pt idx="61">
                  <c:v>13665</c:v>
                </c:pt>
                <c:pt idx="62">
                  <c:v>18468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87-40DA-95AA-2DEA5950AC5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1.1999999999999999E-3</c:v>
                  </c:pt>
                  <c:pt idx="1">
                    <c:v>2E-3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5.0000000000000001E-4</c:v>
                  </c:pt>
                  <c:pt idx="10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8.9999999999999998E-4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6.9999999999999994E-5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8.9999999999999998E-4</c:v>
                  </c:pt>
                  <c:pt idx="31">
                    <c:v>1E-4</c:v>
                  </c:pt>
                  <c:pt idx="32">
                    <c:v>2.9999999999999997E-4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1E-4</c:v>
                  </c:pt>
                  <c:pt idx="6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-108.5</c:v>
                </c:pt>
                <c:pt idx="1">
                  <c:v>0</c:v>
                </c:pt>
                <c:pt idx="2">
                  <c:v>7392</c:v>
                </c:pt>
                <c:pt idx="3">
                  <c:v>7392</c:v>
                </c:pt>
                <c:pt idx="4">
                  <c:v>7488</c:v>
                </c:pt>
                <c:pt idx="5">
                  <c:v>7490</c:v>
                </c:pt>
                <c:pt idx="6">
                  <c:v>7490</c:v>
                </c:pt>
                <c:pt idx="7">
                  <c:v>7492</c:v>
                </c:pt>
                <c:pt idx="8">
                  <c:v>7504.5</c:v>
                </c:pt>
                <c:pt idx="9">
                  <c:v>7550</c:v>
                </c:pt>
                <c:pt idx="10">
                  <c:v>8094</c:v>
                </c:pt>
                <c:pt idx="11">
                  <c:v>8253</c:v>
                </c:pt>
                <c:pt idx="12">
                  <c:v>8402.5</c:v>
                </c:pt>
                <c:pt idx="13">
                  <c:v>8847</c:v>
                </c:pt>
                <c:pt idx="14">
                  <c:v>8847</c:v>
                </c:pt>
                <c:pt idx="15">
                  <c:v>8960</c:v>
                </c:pt>
                <c:pt idx="16">
                  <c:v>8975.5</c:v>
                </c:pt>
                <c:pt idx="17">
                  <c:v>9026.5</c:v>
                </c:pt>
                <c:pt idx="18">
                  <c:v>9026.5</c:v>
                </c:pt>
                <c:pt idx="19">
                  <c:v>9053</c:v>
                </c:pt>
                <c:pt idx="20">
                  <c:v>9591.5</c:v>
                </c:pt>
                <c:pt idx="21">
                  <c:v>9591.5</c:v>
                </c:pt>
                <c:pt idx="22">
                  <c:v>9602</c:v>
                </c:pt>
                <c:pt idx="23">
                  <c:v>9602</c:v>
                </c:pt>
                <c:pt idx="24">
                  <c:v>9659</c:v>
                </c:pt>
                <c:pt idx="25">
                  <c:v>9685.5</c:v>
                </c:pt>
                <c:pt idx="26">
                  <c:v>9685.5</c:v>
                </c:pt>
                <c:pt idx="27">
                  <c:v>9685.5</c:v>
                </c:pt>
                <c:pt idx="28">
                  <c:v>9715</c:v>
                </c:pt>
                <c:pt idx="29">
                  <c:v>9740.5</c:v>
                </c:pt>
                <c:pt idx="30">
                  <c:v>9843.5</c:v>
                </c:pt>
                <c:pt idx="31">
                  <c:v>10395.5</c:v>
                </c:pt>
                <c:pt idx="32">
                  <c:v>10395.5</c:v>
                </c:pt>
                <c:pt idx="33">
                  <c:v>10549</c:v>
                </c:pt>
                <c:pt idx="34">
                  <c:v>10549</c:v>
                </c:pt>
                <c:pt idx="35">
                  <c:v>10549</c:v>
                </c:pt>
                <c:pt idx="36">
                  <c:v>11065</c:v>
                </c:pt>
                <c:pt idx="37">
                  <c:v>11065</c:v>
                </c:pt>
                <c:pt idx="38">
                  <c:v>11101.5</c:v>
                </c:pt>
                <c:pt idx="39">
                  <c:v>11101.5</c:v>
                </c:pt>
                <c:pt idx="40">
                  <c:v>11124</c:v>
                </c:pt>
                <c:pt idx="41">
                  <c:v>11124</c:v>
                </c:pt>
                <c:pt idx="42">
                  <c:v>11161</c:v>
                </c:pt>
                <c:pt idx="43">
                  <c:v>11342.5</c:v>
                </c:pt>
                <c:pt idx="44">
                  <c:v>11343</c:v>
                </c:pt>
                <c:pt idx="45">
                  <c:v>11396</c:v>
                </c:pt>
                <c:pt idx="46">
                  <c:v>11969</c:v>
                </c:pt>
                <c:pt idx="47">
                  <c:v>11969</c:v>
                </c:pt>
                <c:pt idx="48">
                  <c:v>11997.5</c:v>
                </c:pt>
                <c:pt idx="49">
                  <c:v>11997.5</c:v>
                </c:pt>
                <c:pt idx="50">
                  <c:v>12662.5</c:v>
                </c:pt>
                <c:pt idx="51">
                  <c:v>12663</c:v>
                </c:pt>
                <c:pt idx="52">
                  <c:v>13489</c:v>
                </c:pt>
                <c:pt idx="53">
                  <c:v>13489</c:v>
                </c:pt>
                <c:pt idx="54">
                  <c:v>13489.5</c:v>
                </c:pt>
                <c:pt idx="55">
                  <c:v>13489.5</c:v>
                </c:pt>
                <c:pt idx="56">
                  <c:v>13614</c:v>
                </c:pt>
                <c:pt idx="57">
                  <c:v>13614</c:v>
                </c:pt>
                <c:pt idx="58">
                  <c:v>13614</c:v>
                </c:pt>
                <c:pt idx="59">
                  <c:v>13638.5</c:v>
                </c:pt>
                <c:pt idx="60">
                  <c:v>13653</c:v>
                </c:pt>
                <c:pt idx="61">
                  <c:v>13665</c:v>
                </c:pt>
                <c:pt idx="62">
                  <c:v>18468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87-40DA-95AA-2DEA5950AC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-108.5</c:v>
                </c:pt>
                <c:pt idx="1">
                  <c:v>0</c:v>
                </c:pt>
                <c:pt idx="2">
                  <c:v>7392</c:v>
                </c:pt>
                <c:pt idx="3">
                  <c:v>7392</c:v>
                </c:pt>
                <c:pt idx="4">
                  <c:v>7488</c:v>
                </c:pt>
                <c:pt idx="5">
                  <c:v>7490</c:v>
                </c:pt>
                <c:pt idx="6">
                  <c:v>7490</c:v>
                </c:pt>
                <c:pt idx="7">
                  <c:v>7492</c:v>
                </c:pt>
                <c:pt idx="8">
                  <c:v>7504.5</c:v>
                </c:pt>
                <c:pt idx="9">
                  <c:v>7550</c:v>
                </c:pt>
                <c:pt idx="10">
                  <c:v>8094</c:v>
                </c:pt>
                <c:pt idx="11">
                  <c:v>8253</c:v>
                </c:pt>
                <c:pt idx="12">
                  <c:v>8402.5</c:v>
                </c:pt>
                <c:pt idx="13">
                  <c:v>8847</c:v>
                </c:pt>
                <c:pt idx="14">
                  <c:v>8847</c:v>
                </c:pt>
                <c:pt idx="15">
                  <c:v>8960</c:v>
                </c:pt>
                <c:pt idx="16">
                  <c:v>8975.5</c:v>
                </c:pt>
                <c:pt idx="17">
                  <c:v>9026.5</c:v>
                </c:pt>
                <c:pt idx="18">
                  <c:v>9026.5</c:v>
                </c:pt>
                <c:pt idx="19">
                  <c:v>9053</c:v>
                </c:pt>
                <c:pt idx="20">
                  <c:v>9591.5</c:v>
                </c:pt>
                <c:pt idx="21">
                  <c:v>9591.5</c:v>
                </c:pt>
                <c:pt idx="22">
                  <c:v>9602</c:v>
                </c:pt>
                <c:pt idx="23">
                  <c:v>9602</c:v>
                </c:pt>
                <c:pt idx="24">
                  <c:v>9659</c:v>
                </c:pt>
                <c:pt idx="25">
                  <c:v>9685.5</c:v>
                </c:pt>
                <c:pt idx="26">
                  <c:v>9685.5</c:v>
                </c:pt>
                <c:pt idx="27">
                  <c:v>9685.5</c:v>
                </c:pt>
                <c:pt idx="28">
                  <c:v>9715</c:v>
                </c:pt>
                <c:pt idx="29">
                  <c:v>9740.5</c:v>
                </c:pt>
                <c:pt idx="30">
                  <c:v>9843.5</c:v>
                </c:pt>
                <c:pt idx="31">
                  <c:v>10395.5</c:v>
                </c:pt>
                <c:pt idx="32">
                  <c:v>10395.5</c:v>
                </c:pt>
                <c:pt idx="33">
                  <c:v>10549</c:v>
                </c:pt>
                <c:pt idx="34">
                  <c:v>10549</c:v>
                </c:pt>
                <c:pt idx="35">
                  <c:v>10549</c:v>
                </c:pt>
                <c:pt idx="36">
                  <c:v>11065</c:v>
                </c:pt>
                <c:pt idx="37">
                  <c:v>11065</c:v>
                </c:pt>
                <c:pt idx="38">
                  <c:v>11101.5</c:v>
                </c:pt>
                <c:pt idx="39">
                  <c:v>11101.5</c:v>
                </c:pt>
                <c:pt idx="40">
                  <c:v>11124</c:v>
                </c:pt>
                <c:pt idx="41">
                  <c:v>11124</c:v>
                </c:pt>
                <c:pt idx="42">
                  <c:v>11161</c:v>
                </c:pt>
                <c:pt idx="43">
                  <c:v>11342.5</c:v>
                </c:pt>
                <c:pt idx="44">
                  <c:v>11343</c:v>
                </c:pt>
                <c:pt idx="45">
                  <c:v>11396</c:v>
                </c:pt>
                <c:pt idx="46">
                  <c:v>11969</c:v>
                </c:pt>
                <c:pt idx="47">
                  <c:v>11969</c:v>
                </c:pt>
                <c:pt idx="48">
                  <c:v>11997.5</c:v>
                </c:pt>
                <c:pt idx="49">
                  <c:v>11997.5</c:v>
                </c:pt>
                <c:pt idx="50">
                  <c:v>12662.5</c:v>
                </c:pt>
                <c:pt idx="51">
                  <c:v>12663</c:v>
                </c:pt>
                <c:pt idx="52">
                  <c:v>13489</c:v>
                </c:pt>
                <c:pt idx="53">
                  <c:v>13489</c:v>
                </c:pt>
                <c:pt idx="54">
                  <c:v>13489.5</c:v>
                </c:pt>
                <c:pt idx="55">
                  <c:v>13489.5</c:v>
                </c:pt>
                <c:pt idx="56">
                  <c:v>13614</c:v>
                </c:pt>
                <c:pt idx="57">
                  <c:v>13614</c:v>
                </c:pt>
                <c:pt idx="58">
                  <c:v>13614</c:v>
                </c:pt>
                <c:pt idx="59">
                  <c:v>13638.5</c:v>
                </c:pt>
                <c:pt idx="60">
                  <c:v>13653</c:v>
                </c:pt>
                <c:pt idx="61">
                  <c:v>13665</c:v>
                </c:pt>
                <c:pt idx="62">
                  <c:v>18468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3.3904908650908448E-3</c:v>
                </c:pt>
                <c:pt idx="1">
                  <c:v>3.3195010029407686E-3</c:v>
                </c:pt>
                <c:pt idx="2">
                  <c:v>-1.5169696054773171E-3</c:v>
                </c:pt>
                <c:pt idx="3">
                  <c:v>-1.5169696054773171E-3</c:v>
                </c:pt>
                <c:pt idx="4">
                  <c:v>-1.5797809120801499E-3</c:v>
                </c:pt>
                <c:pt idx="5">
                  <c:v>-1.5810894809677087E-3</c:v>
                </c:pt>
                <c:pt idx="6">
                  <c:v>-1.5810894809677087E-3</c:v>
                </c:pt>
                <c:pt idx="7">
                  <c:v>-1.5823980498552675E-3</c:v>
                </c:pt>
                <c:pt idx="8">
                  <c:v>-1.5905766054025113E-3</c:v>
                </c:pt>
                <c:pt idx="9">
                  <c:v>-1.6203465475944788E-3</c:v>
                </c:pt>
                <c:pt idx="10">
                  <c:v>-1.976277285010528E-3</c:v>
                </c:pt>
                <c:pt idx="11">
                  <c:v>-2.0803085115714691E-3</c:v>
                </c:pt>
                <c:pt idx="12">
                  <c:v>-2.1781240359165046E-3</c:v>
                </c:pt>
                <c:pt idx="13">
                  <c:v>-2.4689534711764944E-3</c:v>
                </c:pt>
                <c:pt idx="14">
                  <c:v>-2.4689534711764944E-3</c:v>
                </c:pt>
                <c:pt idx="15">
                  <c:v>-2.5428876133235779E-3</c:v>
                </c:pt>
                <c:pt idx="16">
                  <c:v>-2.5530290222021599E-3</c:v>
                </c:pt>
                <c:pt idx="17">
                  <c:v>-2.5863975288349145E-3</c:v>
                </c:pt>
                <c:pt idx="18">
                  <c:v>-2.5863975288349145E-3</c:v>
                </c:pt>
                <c:pt idx="19">
                  <c:v>-2.6037360665950716E-3</c:v>
                </c:pt>
                <c:pt idx="20">
                  <c:v>-2.9560682395703337E-3</c:v>
                </c:pt>
                <c:pt idx="21">
                  <c:v>-2.9560682395703337E-3</c:v>
                </c:pt>
                <c:pt idx="22">
                  <c:v>-2.9629382262300187E-3</c:v>
                </c:pt>
                <c:pt idx="23">
                  <c:v>-2.9629382262300187E-3</c:v>
                </c:pt>
                <c:pt idx="24">
                  <c:v>-3.0002324395254506E-3</c:v>
                </c:pt>
                <c:pt idx="25">
                  <c:v>-3.0175709772856077E-3</c:v>
                </c:pt>
                <c:pt idx="26">
                  <c:v>-3.0175709772856077E-3</c:v>
                </c:pt>
                <c:pt idx="27">
                  <c:v>-3.0175709772856077E-3</c:v>
                </c:pt>
                <c:pt idx="28">
                  <c:v>-3.036872368377103E-3</c:v>
                </c:pt>
                <c:pt idx="29">
                  <c:v>-3.0535566216934799E-3</c:v>
                </c:pt>
                <c:pt idx="30">
                  <c:v>-3.1209479194027685E-3</c:v>
                </c:pt>
                <c:pt idx="31">
                  <c:v>-3.4821129323690547E-3</c:v>
                </c:pt>
                <c:pt idx="32">
                  <c:v>-3.4821129323690547E-3</c:v>
                </c:pt>
                <c:pt idx="33">
                  <c:v>-3.5825455944892078E-3</c:v>
                </c:pt>
                <c:pt idx="34">
                  <c:v>-3.5825455944892078E-3</c:v>
                </c:pt>
                <c:pt idx="35">
                  <c:v>-3.5825455944892078E-3</c:v>
                </c:pt>
                <c:pt idx="36">
                  <c:v>-3.9201563674794316E-3</c:v>
                </c:pt>
                <c:pt idx="37">
                  <c:v>-3.9201563674794316E-3</c:v>
                </c:pt>
                <c:pt idx="38">
                  <c:v>-3.9440377496773836E-3</c:v>
                </c:pt>
                <c:pt idx="39">
                  <c:v>-3.9440377496773836E-3</c:v>
                </c:pt>
                <c:pt idx="40">
                  <c:v>-3.9587591496624223E-3</c:v>
                </c:pt>
                <c:pt idx="41">
                  <c:v>-3.9587591496624223E-3</c:v>
                </c:pt>
                <c:pt idx="42">
                  <c:v>-3.9829676740822644E-3</c:v>
                </c:pt>
                <c:pt idx="43">
                  <c:v>-4.1017203006282442E-3</c:v>
                </c:pt>
                <c:pt idx="44">
                  <c:v>-4.1020474428501326E-3</c:v>
                </c:pt>
                <c:pt idx="45">
                  <c:v>-4.1367245183704469E-3</c:v>
                </c:pt>
                <c:pt idx="46">
                  <c:v>-4.511629504656103E-3</c:v>
                </c:pt>
                <c:pt idx="47">
                  <c:v>-4.511629504656103E-3</c:v>
                </c:pt>
                <c:pt idx="48">
                  <c:v>-4.5302766113038181E-3</c:v>
                </c:pt>
                <c:pt idx="49">
                  <c:v>-4.5302766113038181E-3</c:v>
                </c:pt>
                <c:pt idx="50">
                  <c:v>-4.9653757664171877E-3</c:v>
                </c:pt>
                <c:pt idx="51">
                  <c:v>-4.9657029086390778E-3</c:v>
                </c:pt>
                <c:pt idx="52">
                  <c:v>-5.5061418592009474E-3</c:v>
                </c:pt>
                <c:pt idx="53">
                  <c:v>-5.5061418592009474E-3</c:v>
                </c:pt>
                <c:pt idx="54">
                  <c:v>-5.5064690014228375E-3</c:v>
                </c:pt>
                <c:pt idx="55">
                  <c:v>-5.5064690014228375E-3</c:v>
                </c:pt>
                <c:pt idx="56">
                  <c:v>-5.5879274146733854E-3</c:v>
                </c:pt>
                <c:pt idx="57">
                  <c:v>-5.5879274146733854E-3</c:v>
                </c:pt>
                <c:pt idx="58">
                  <c:v>-5.5879274146733854E-3</c:v>
                </c:pt>
                <c:pt idx="59">
                  <c:v>-5.6039573835459829E-3</c:v>
                </c:pt>
                <c:pt idx="60">
                  <c:v>-5.6134445079807863E-3</c:v>
                </c:pt>
                <c:pt idx="61">
                  <c:v>-5.6212959213061391E-3</c:v>
                </c:pt>
                <c:pt idx="62">
                  <c:v>-8.7638241047790933E-3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87-40DA-95AA-2DEA5950AC5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-108.5</c:v>
                </c:pt>
                <c:pt idx="1">
                  <c:v>0</c:v>
                </c:pt>
                <c:pt idx="2">
                  <c:v>7392</c:v>
                </c:pt>
                <c:pt idx="3">
                  <c:v>7392</c:v>
                </c:pt>
                <c:pt idx="4">
                  <c:v>7488</c:v>
                </c:pt>
                <c:pt idx="5">
                  <c:v>7490</c:v>
                </c:pt>
                <c:pt idx="6">
                  <c:v>7490</c:v>
                </c:pt>
                <c:pt idx="7">
                  <c:v>7492</c:v>
                </c:pt>
                <c:pt idx="8">
                  <c:v>7504.5</c:v>
                </c:pt>
                <c:pt idx="9">
                  <c:v>7550</c:v>
                </c:pt>
                <c:pt idx="10">
                  <c:v>8094</c:v>
                </c:pt>
                <c:pt idx="11">
                  <c:v>8253</c:v>
                </c:pt>
                <c:pt idx="12">
                  <c:v>8402.5</c:v>
                </c:pt>
                <c:pt idx="13">
                  <c:v>8847</c:v>
                </c:pt>
                <c:pt idx="14">
                  <c:v>8847</c:v>
                </c:pt>
                <c:pt idx="15">
                  <c:v>8960</c:v>
                </c:pt>
                <c:pt idx="16">
                  <c:v>8975.5</c:v>
                </c:pt>
                <c:pt idx="17">
                  <c:v>9026.5</c:v>
                </c:pt>
                <c:pt idx="18">
                  <c:v>9026.5</c:v>
                </c:pt>
                <c:pt idx="19">
                  <c:v>9053</c:v>
                </c:pt>
                <c:pt idx="20">
                  <c:v>9591.5</c:v>
                </c:pt>
                <c:pt idx="21">
                  <c:v>9591.5</c:v>
                </c:pt>
                <c:pt idx="22">
                  <c:v>9602</c:v>
                </c:pt>
                <c:pt idx="23">
                  <c:v>9602</c:v>
                </c:pt>
                <c:pt idx="24">
                  <c:v>9659</c:v>
                </c:pt>
                <c:pt idx="25">
                  <c:v>9685.5</c:v>
                </c:pt>
                <c:pt idx="26">
                  <c:v>9685.5</c:v>
                </c:pt>
                <c:pt idx="27">
                  <c:v>9685.5</c:v>
                </c:pt>
                <c:pt idx="28">
                  <c:v>9715</c:v>
                </c:pt>
                <c:pt idx="29">
                  <c:v>9740.5</c:v>
                </c:pt>
                <c:pt idx="30">
                  <c:v>9843.5</c:v>
                </c:pt>
                <c:pt idx="31">
                  <c:v>10395.5</c:v>
                </c:pt>
                <c:pt idx="32">
                  <c:v>10395.5</c:v>
                </c:pt>
                <c:pt idx="33">
                  <c:v>10549</c:v>
                </c:pt>
                <c:pt idx="34">
                  <c:v>10549</c:v>
                </c:pt>
                <c:pt idx="35">
                  <c:v>10549</c:v>
                </c:pt>
                <c:pt idx="36">
                  <c:v>11065</c:v>
                </c:pt>
                <c:pt idx="37">
                  <c:v>11065</c:v>
                </c:pt>
                <c:pt idx="38">
                  <c:v>11101.5</c:v>
                </c:pt>
                <c:pt idx="39">
                  <c:v>11101.5</c:v>
                </c:pt>
                <c:pt idx="40">
                  <c:v>11124</c:v>
                </c:pt>
                <c:pt idx="41">
                  <c:v>11124</c:v>
                </c:pt>
                <c:pt idx="42">
                  <c:v>11161</c:v>
                </c:pt>
                <c:pt idx="43">
                  <c:v>11342.5</c:v>
                </c:pt>
                <c:pt idx="44">
                  <c:v>11343</c:v>
                </c:pt>
                <c:pt idx="45">
                  <c:v>11396</c:v>
                </c:pt>
                <c:pt idx="46">
                  <c:v>11969</c:v>
                </c:pt>
                <c:pt idx="47">
                  <c:v>11969</c:v>
                </c:pt>
                <c:pt idx="48">
                  <c:v>11997.5</c:v>
                </c:pt>
                <c:pt idx="49">
                  <c:v>11997.5</c:v>
                </c:pt>
                <c:pt idx="50">
                  <c:v>12662.5</c:v>
                </c:pt>
                <c:pt idx="51">
                  <c:v>12663</c:v>
                </c:pt>
                <c:pt idx="52">
                  <c:v>13489</c:v>
                </c:pt>
                <c:pt idx="53">
                  <c:v>13489</c:v>
                </c:pt>
                <c:pt idx="54">
                  <c:v>13489.5</c:v>
                </c:pt>
                <c:pt idx="55">
                  <c:v>13489.5</c:v>
                </c:pt>
                <c:pt idx="56">
                  <c:v>13614</c:v>
                </c:pt>
                <c:pt idx="57">
                  <c:v>13614</c:v>
                </c:pt>
                <c:pt idx="58">
                  <c:v>13614</c:v>
                </c:pt>
                <c:pt idx="59">
                  <c:v>13638.5</c:v>
                </c:pt>
                <c:pt idx="60">
                  <c:v>13653</c:v>
                </c:pt>
                <c:pt idx="61">
                  <c:v>13665</c:v>
                </c:pt>
                <c:pt idx="62">
                  <c:v>18468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  <c:pt idx="33">
                  <c:v>-1.0679999999410938E-2</c:v>
                </c:pt>
                <c:pt idx="43">
                  <c:v>-1.0325000002922025E-2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C87-40DA-95AA-2DEA5950A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5352064"/>
        <c:axId val="1"/>
      </c:scatterChart>
      <c:valAx>
        <c:axId val="755352064"/>
        <c:scaling>
          <c:orientation val="minMax"/>
          <c:min val="-2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9667169263411"/>
              <c:y val="0.83939648453034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000000000000001E-2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51975683890578E-2"/>
              <c:y val="0.36969792412312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352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64757596789762"/>
          <c:y val="0.92121498449057504"/>
          <c:w val="0.73100351817724918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18</xdr:col>
      <xdr:colOff>76200</xdr:colOff>
      <xdr:row>17</xdr:row>
      <xdr:rowOff>133350</xdr:rowOff>
    </xdr:to>
    <xdr:graphicFrame macro="">
      <xdr:nvGraphicFramePr>
        <xdr:cNvPr id="1031" name="Chart 5">
          <a:extLst>
            <a:ext uri="{FF2B5EF4-FFF2-40B4-BE49-F238E27FC236}">
              <a16:creationId xmlns:a16="http://schemas.microsoft.com/office/drawing/2014/main" id="{96B45819-2FC6-E2F5-C05C-DC4DB87A21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200025</xdr:colOff>
      <xdr:row>0</xdr:row>
      <xdr:rowOff>0</xdr:rowOff>
    </xdr:from>
    <xdr:to>
      <xdr:col>27</xdr:col>
      <xdr:colOff>371475</xdr:colOff>
      <xdr:row>18</xdr:row>
      <xdr:rowOff>57150</xdr:rowOff>
    </xdr:to>
    <xdr:graphicFrame macro="">
      <xdr:nvGraphicFramePr>
        <xdr:cNvPr id="1032" name="Chart 6">
          <a:extLst>
            <a:ext uri="{FF2B5EF4-FFF2-40B4-BE49-F238E27FC236}">
              <a16:creationId xmlns:a16="http://schemas.microsoft.com/office/drawing/2014/main" id="{15110EF0-D63B-A45D-3567-32C0080CE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8"/>
  <sheetViews>
    <sheetView tabSelected="1" workbookViewId="0">
      <pane xSplit="14" ySplit="22" topLeftCell="O65" activePane="bottomRight" state="frozen"/>
      <selection pane="topRight" activeCell="O1" sqref="O1"/>
      <selection pane="bottomLeft" activeCell="A23" sqref="A23"/>
      <selection pane="bottomRight" activeCell="C18" sqref="C18:D1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28515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19" width="9.140625" customWidth="1"/>
  </cols>
  <sheetData>
    <row r="1" spans="1:6" ht="20.25">
      <c r="A1" s="1" t="s">
        <v>40</v>
      </c>
    </row>
    <row r="2" spans="1:6" ht="12.95" customHeight="1">
      <c r="A2" t="s">
        <v>29</v>
      </c>
      <c r="B2" t="s">
        <v>41</v>
      </c>
      <c r="C2" s="3"/>
      <c r="D2" s="3"/>
    </row>
    <row r="3" spans="1:6" ht="12.95" customHeight="1" thickBot="1"/>
    <row r="4" spans="1:6" ht="12.95" customHeight="1" thickTop="1" thickBot="1">
      <c r="A4" s="5" t="s">
        <v>6</v>
      </c>
      <c r="C4" s="8" t="s">
        <v>46</v>
      </c>
      <c r="D4" s="9" t="s">
        <v>46</v>
      </c>
    </row>
    <row r="5" spans="1:6" ht="12.95" customHeight="1" thickTop="1">
      <c r="A5" s="11" t="s">
        <v>34</v>
      </c>
      <c r="B5" s="12"/>
      <c r="C5" s="13">
        <v>-9.5</v>
      </c>
      <c r="D5" s="12" t="s">
        <v>35</v>
      </c>
    </row>
    <row r="6" spans="1:6" ht="12.95" customHeight="1">
      <c r="A6" s="5" t="s">
        <v>7</v>
      </c>
      <c r="E6" s="63" t="s">
        <v>70</v>
      </c>
    </row>
    <row r="7" spans="1:6" ht="12.95" customHeight="1">
      <c r="A7" t="s">
        <v>8</v>
      </c>
      <c r="C7" s="48">
        <v>51275.875</v>
      </c>
      <c r="D7" s="62" t="s">
        <v>69</v>
      </c>
      <c r="E7" s="64">
        <v>54935.48459</v>
      </c>
    </row>
    <row r="8" spans="1:6" ht="12.95" customHeight="1">
      <c r="A8" t="s">
        <v>9</v>
      </c>
      <c r="C8" s="49">
        <v>0.48873</v>
      </c>
      <c r="D8" s="62" t="s">
        <v>69</v>
      </c>
      <c r="E8" s="65">
        <v>0.48871999999999999</v>
      </c>
    </row>
    <row r="9" spans="1:6" ht="12.95" customHeight="1">
      <c r="A9" s="24" t="s">
        <v>39</v>
      </c>
      <c r="B9" s="25">
        <v>23</v>
      </c>
      <c r="C9" s="22" t="str">
        <f>"F"&amp;B9</f>
        <v>F23</v>
      </c>
      <c r="D9" s="23" t="str">
        <f>"G"&amp;B9</f>
        <v>G23</v>
      </c>
    </row>
    <row r="10" spans="1:6" ht="12.95" customHeight="1" thickBot="1">
      <c r="A10" s="12"/>
      <c r="B10" s="12"/>
      <c r="C10" s="4" t="s">
        <v>25</v>
      </c>
      <c r="D10" s="4" t="s">
        <v>26</v>
      </c>
      <c r="E10" s="12"/>
    </row>
    <row r="11" spans="1:6" ht="12.95" customHeight="1">
      <c r="A11" s="12" t="s">
        <v>21</v>
      </c>
      <c r="B11" s="12"/>
      <c r="C11" s="21">
        <f ca="1">INTERCEPT(INDIRECT($D$9):G991,INDIRECT($C$9):F991)</f>
        <v>3.3195010029407686E-3</v>
      </c>
      <c r="D11" s="3"/>
      <c r="E11" s="12"/>
    </row>
    <row r="12" spans="1:6" ht="12.95" customHeight="1">
      <c r="A12" s="12" t="s">
        <v>22</v>
      </c>
      <c r="B12" s="12"/>
      <c r="C12" s="21">
        <f ca="1">SLOPE(INDIRECT($D$9):G991,INDIRECT($C$9):F991)</f>
        <v>-6.5428444377950296E-7</v>
      </c>
      <c r="D12" s="3"/>
      <c r="E12" s="61" t="s">
        <v>68</v>
      </c>
      <c r="F12" s="60" t="s">
        <v>67</v>
      </c>
    </row>
    <row r="13" spans="1:6" ht="12.95" customHeight="1">
      <c r="A13" s="12" t="s">
        <v>24</v>
      </c>
      <c r="B13" s="12"/>
      <c r="C13" s="3" t="s">
        <v>19</v>
      </c>
      <c r="E13" s="54" t="s">
        <v>49</v>
      </c>
      <c r="F13" s="56">
        <v>1</v>
      </c>
    </row>
    <row r="14" spans="1:6" ht="12.95" customHeight="1">
      <c r="A14" s="12"/>
      <c r="B14" s="12"/>
      <c r="C14" s="12"/>
      <c r="E14" s="54" t="s">
        <v>36</v>
      </c>
      <c r="F14" s="57">
        <f ca="1">NOW()+15018.5+$C$5/24</f>
        <v>60678.757031712958</v>
      </c>
    </row>
    <row r="15" spans="1:6" ht="12.95" customHeight="1">
      <c r="A15" s="14" t="s">
        <v>23</v>
      </c>
      <c r="B15" s="12"/>
      <c r="C15" s="15">
        <f ca="1">(C7+C11)+(C8+C12)*INT(MAX(F21:F3532))</f>
        <v>60301.731876175894</v>
      </c>
      <c r="E15" s="54" t="s">
        <v>50</v>
      </c>
      <c r="F15" s="57">
        <f ca="1">ROUND(2*($F$14-$C$7)/$C$8,0)/2+$F$13</f>
        <v>19240.5</v>
      </c>
    </row>
    <row r="16" spans="1:6" ht="12.95" customHeight="1">
      <c r="A16" s="17" t="s">
        <v>10</v>
      </c>
      <c r="B16" s="12"/>
      <c r="C16" s="18">
        <f ca="1">+C8+C12</f>
        <v>0.48872934571555621</v>
      </c>
      <c r="E16" s="54" t="s">
        <v>37</v>
      </c>
      <c r="F16" s="57">
        <f ca="1">ROUND(2*($F$14-$C$15)/$C$16,0)/2+$F$13</f>
        <v>772.5</v>
      </c>
    </row>
    <row r="17" spans="1:21" ht="12.95" customHeight="1" thickBot="1">
      <c r="A17" s="16" t="s">
        <v>33</v>
      </c>
      <c r="B17" s="12"/>
      <c r="C17" s="12">
        <f>COUNT(C21:C2190)</f>
        <v>63</v>
      </c>
      <c r="E17" s="54" t="s">
        <v>65</v>
      </c>
      <c r="F17" s="58">
        <f ca="1">+$C$15+$C$16*$F$16-15018.5-$C$5/24</f>
        <v>45661.171129074501</v>
      </c>
    </row>
    <row r="18" spans="1:21" ht="12.95" customHeight="1" thickTop="1" thickBot="1">
      <c r="A18" s="17" t="s">
        <v>11</v>
      </c>
      <c r="B18" s="12"/>
      <c r="C18" s="20">
        <f ca="1">+C15</f>
        <v>60301.731876175894</v>
      </c>
      <c r="D18" s="53">
        <f ca="1">+C16</f>
        <v>0.48872934571555621</v>
      </c>
      <c r="E18" s="55" t="s">
        <v>66</v>
      </c>
      <c r="F18" s="59">
        <f ca="1">+($C$15+$C$16*$F$16)-($C$16/2)-15018.5-$C$5/24</f>
        <v>45660.926764401644</v>
      </c>
    </row>
    <row r="19" spans="1:21" ht="12.95" customHeight="1" thickTop="1">
      <c r="E19" s="16" t="s">
        <v>38</v>
      </c>
      <c r="F19" s="19">
        <f ca="1">+$C$15+$C$16*F18-15018.5-$C$5/24</f>
        <v>67599.46257184117</v>
      </c>
    </row>
    <row r="20" spans="1:21" ht="12.95" customHeight="1" thickBot="1">
      <c r="A20" s="4" t="s">
        <v>12</v>
      </c>
      <c r="B20" s="4" t="s">
        <v>13</v>
      </c>
      <c r="C20" s="4" t="s">
        <v>14</v>
      </c>
      <c r="D20" s="4" t="s">
        <v>18</v>
      </c>
      <c r="E20" s="4" t="s">
        <v>15</v>
      </c>
      <c r="F20" s="4" t="s">
        <v>16</v>
      </c>
      <c r="G20" s="4" t="s">
        <v>17</v>
      </c>
      <c r="H20" s="7" t="s">
        <v>5</v>
      </c>
      <c r="I20" s="7" t="s">
        <v>61</v>
      </c>
      <c r="J20" s="7" t="s">
        <v>2</v>
      </c>
      <c r="K20" s="7" t="s">
        <v>4</v>
      </c>
      <c r="L20" s="7" t="s">
        <v>30</v>
      </c>
      <c r="M20" s="7" t="s">
        <v>31</v>
      </c>
      <c r="N20" s="7" t="s">
        <v>32</v>
      </c>
      <c r="O20" s="7" t="s">
        <v>28</v>
      </c>
      <c r="P20" s="6" t="s">
        <v>27</v>
      </c>
      <c r="Q20" s="4" t="s">
        <v>20</v>
      </c>
      <c r="U20" s="6" t="s">
        <v>56</v>
      </c>
    </row>
    <row r="21" spans="1:21" ht="12.95" customHeight="1">
      <c r="A21" s="26" t="s">
        <v>47</v>
      </c>
      <c r="C21" s="28">
        <v>51222.849699999999</v>
      </c>
      <c r="D21" s="10">
        <v>1.1999999999999999E-3</v>
      </c>
      <c r="E21">
        <f>+(C21-C$7)/C$8</f>
        <v>-108.49610214228952</v>
      </c>
      <c r="F21">
        <f>ROUND(2*E21,0)/2</f>
        <v>-108.5</v>
      </c>
      <c r="G21">
        <f>+C21-(C$7+F21*C$8)</f>
        <v>1.9049999973503873E-3</v>
      </c>
      <c r="I21" s="30">
        <f>G21</f>
        <v>1.9049999973503873E-3</v>
      </c>
      <c r="O21">
        <f ca="1">+C$11+C$12*$F21</f>
        <v>3.3904908650908448E-3</v>
      </c>
      <c r="Q21" s="2">
        <f>+C21-15018.5</f>
        <v>36204.349699999999</v>
      </c>
      <c r="R21">
        <f ca="1">+(O21-G21)^2</f>
        <v>2.2066831181402974E-6</v>
      </c>
    </row>
    <row r="22" spans="1:21" ht="12.95" customHeight="1">
      <c r="A22" s="27" t="s">
        <v>47</v>
      </c>
      <c r="B22" s="37" t="s">
        <v>48</v>
      </c>
      <c r="C22" s="27">
        <v>51275.875</v>
      </c>
      <c r="D22" s="27">
        <v>2E-3</v>
      </c>
      <c r="E22">
        <f>+(C22-C$7)/C$8</f>
        <v>0</v>
      </c>
      <c r="F22">
        <f>ROUND(2*E22,0)/2</f>
        <v>0</v>
      </c>
      <c r="G22">
        <f>+C22-(C$7+F22*C$8)</f>
        <v>0</v>
      </c>
      <c r="I22" s="30">
        <f>G22</f>
        <v>0</v>
      </c>
      <c r="O22">
        <f ca="1">+C$11+C$12*$F22</f>
        <v>3.3195010029407686E-3</v>
      </c>
      <c r="Q22" s="2">
        <f>+C22-15018.5</f>
        <v>36257.375</v>
      </c>
      <c r="R22">
        <f ca="1">+(O22-G22)^2</f>
        <v>1.1019086908524769E-5</v>
      </c>
    </row>
    <row r="23" spans="1:21" ht="12.95" customHeight="1">
      <c r="A23" s="34" t="s">
        <v>58</v>
      </c>
      <c r="B23" s="35" t="s">
        <v>43</v>
      </c>
      <c r="C23" s="36">
        <v>54888.566599999998</v>
      </c>
      <c r="D23" s="36">
        <v>1E-4</v>
      </c>
      <c r="E23" s="30">
        <f>+(C23-C$7)/C$8</f>
        <v>7391.9988541730572</v>
      </c>
      <c r="F23" s="30">
        <f>ROUND(2*E23,0)/2</f>
        <v>7392</v>
      </c>
      <c r="G23" s="30">
        <f>+C23-(C$7+F23*C$8)</f>
        <v>-5.6000000040512532E-4</v>
      </c>
      <c r="H23" s="30"/>
      <c r="J23" s="30"/>
      <c r="K23" s="30">
        <f>G23</f>
        <v>-5.6000000040512532E-4</v>
      </c>
      <c r="L23" s="30"/>
      <c r="M23" s="30"/>
      <c r="N23" s="30"/>
      <c r="O23" s="30">
        <f ca="1">+C$11+C$12*$F23</f>
        <v>-1.5169696054773171E-3</v>
      </c>
      <c r="P23" s="30"/>
      <c r="Q23" s="31">
        <f>+C23-15018.5</f>
        <v>39870.066599999998</v>
      </c>
      <c r="R23">
        <f ca="1">+(O23-G23)^2</f>
        <v>9.1579082503202668E-7</v>
      </c>
    </row>
    <row r="24" spans="1:21" ht="12.95" customHeight="1">
      <c r="A24" s="26" t="s">
        <v>57</v>
      </c>
      <c r="B24" s="29"/>
      <c r="C24" s="28">
        <v>54888.566599999998</v>
      </c>
      <c r="D24" s="28">
        <v>1E-4</v>
      </c>
      <c r="E24" s="30">
        <f>+(C24-C$7)/C$8</f>
        <v>7391.9988541730572</v>
      </c>
      <c r="F24" s="30">
        <f>ROUND(2*E24,0)/2</f>
        <v>7392</v>
      </c>
      <c r="G24" s="30">
        <f>+C24-(C$7+F24*C$8)</f>
        <v>-5.6000000040512532E-4</v>
      </c>
      <c r="J24" s="30"/>
      <c r="K24" s="30">
        <f>G24</f>
        <v>-5.6000000040512532E-4</v>
      </c>
      <c r="L24" s="30"/>
      <c r="M24" s="30"/>
      <c r="N24" s="30"/>
      <c r="O24" s="30">
        <f ca="1">+C$11+C$12*$F24</f>
        <v>-1.5169696054773171E-3</v>
      </c>
      <c r="P24" s="30"/>
      <c r="Q24" s="31">
        <f>+C24-15018.5</f>
        <v>39870.066599999998</v>
      </c>
      <c r="R24">
        <f ca="1">+(O24-G24)^2</f>
        <v>9.1579082503202668E-7</v>
      </c>
    </row>
    <row r="25" spans="1:21" ht="12.95" customHeight="1">
      <c r="A25" s="26" t="s">
        <v>42</v>
      </c>
      <c r="B25" s="29" t="s">
        <v>43</v>
      </c>
      <c r="C25" s="28">
        <v>54935.48459</v>
      </c>
      <c r="D25" s="28">
        <v>1E-4</v>
      </c>
      <c r="E25" s="30">
        <f>+(C25-C$7)/C$8</f>
        <v>7487.9986700223026</v>
      </c>
      <c r="F25" s="30">
        <f>ROUND(2*E25,0)/2</f>
        <v>7488</v>
      </c>
      <c r="G25" s="30">
        <f>+C25-(C$7+F25*C$8)</f>
        <v>-6.5000000176951289E-4</v>
      </c>
      <c r="H25" s="30"/>
      <c r="I25" s="30"/>
      <c r="J25" s="30"/>
      <c r="K25" s="30"/>
      <c r="L25" s="30"/>
      <c r="M25" s="30"/>
      <c r="N25" s="30"/>
      <c r="O25" s="30">
        <f ca="1">+C$11+C$12*$F25</f>
        <v>-1.5797809120801499E-3</v>
      </c>
      <c r="P25" s="30"/>
      <c r="Q25" s="31">
        <f>+C25-15018.5</f>
        <v>39916.98459</v>
      </c>
      <c r="R25">
        <f ca="1">+(O25-G25)^2</f>
        <v>8.6449254117807691E-7</v>
      </c>
    </row>
    <row r="26" spans="1:21" ht="12.95" customHeight="1">
      <c r="A26" s="26" t="s">
        <v>42</v>
      </c>
      <c r="B26" s="29" t="s">
        <v>43</v>
      </c>
      <c r="C26" s="28">
        <v>54936.461940000001</v>
      </c>
      <c r="D26" s="28">
        <v>1E-4</v>
      </c>
      <c r="E26" s="30">
        <f>+(C26-C$7)/C$8</f>
        <v>7489.9984449491558</v>
      </c>
      <c r="F26" s="30">
        <f>ROUND(2*E26,0)/2</f>
        <v>7490</v>
      </c>
      <c r="G26" s="30">
        <f>+C26-(C$7+F26*C$8)</f>
        <v>-7.6000000262865797E-4</v>
      </c>
      <c r="H26" s="30"/>
      <c r="I26" s="30"/>
      <c r="J26" s="30"/>
      <c r="K26" s="30">
        <f>G26</f>
        <v>-7.6000000262865797E-4</v>
      </c>
      <c r="L26" s="30"/>
      <c r="M26" s="30"/>
      <c r="N26" s="30"/>
      <c r="O26" s="30">
        <f ca="1">+C$11+C$12*$F26</f>
        <v>-1.5810894809677087E-3</v>
      </c>
      <c r="P26" s="30"/>
      <c r="Q26" s="31">
        <f>+C26-15018.5</f>
        <v>39917.961940000001</v>
      </c>
      <c r="R26">
        <f ca="1">+(O26-G26)^2</f>
        <v>6.7418793143909456E-7</v>
      </c>
    </row>
    <row r="27" spans="1:21" ht="12.95" customHeight="1">
      <c r="A27" s="26" t="s">
        <v>51</v>
      </c>
      <c r="B27" s="29" t="s">
        <v>43</v>
      </c>
      <c r="C27" s="28">
        <v>54936.462359999998</v>
      </c>
      <c r="D27" s="28">
        <v>2E-3</v>
      </c>
      <c r="E27" s="30">
        <f>+(C27-C$7)/C$8</f>
        <v>7489.9993043193535</v>
      </c>
      <c r="F27" s="30">
        <f>ROUND(2*E27,0)/2</f>
        <v>7490</v>
      </c>
      <c r="G27" s="30">
        <f>+C27-(C$7+F27*C$8)</f>
        <v>-3.4000000596279278E-4</v>
      </c>
      <c r="H27" s="30"/>
      <c r="I27" s="30"/>
      <c r="J27" s="30"/>
      <c r="K27" s="30">
        <f>G27</f>
        <v>-3.4000000596279278E-4</v>
      </c>
      <c r="L27" s="30"/>
      <c r="M27" s="30"/>
      <c r="N27" s="30"/>
      <c r="O27" s="30">
        <f ca="1">+C$11+C$12*$F27</f>
        <v>-1.5810894809677087E-3</v>
      </c>
      <c r="P27" s="30"/>
      <c r="Q27" s="31">
        <f>+C27-15018.5</f>
        <v>39917.962359999998</v>
      </c>
      <c r="R27">
        <f ca="1">+(O27-G27)^2</f>
        <v>1.5403030849679779E-6</v>
      </c>
    </row>
    <row r="28" spans="1:21" ht="12.95" customHeight="1">
      <c r="A28" s="26" t="s">
        <v>51</v>
      </c>
      <c r="B28" s="29" t="s">
        <v>43</v>
      </c>
      <c r="C28" s="28">
        <v>54937.439870000002</v>
      </c>
      <c r="D28" s="28">
        <v>2E-3</v>
      </c>
      <c r="E28" s="30">
        <f>+(C28-C$7)/C$8</f>
        <v>7491.9994066253394</v>
      </c>
      <c r="F28" s="30">
        <f>ROUND(2*E28,0)/2</f>
        <v>7492</v>
      </c>
      <c r="G28" s="30">
        <f>+C28-(C$7+F28*C$8)</f>
        <v>-2.899999963119626E-4</v>
      </c>
      <c r="H28" s="30"/>
      <c r="I28" s="30"/>
      <c r="J28" s="30"/>
      <c r="K28" s="30">
        <f>G28</f>
        <v>-2.899999963119626E-4</v>
      </c>
      <c r="L28" s="30"/>
      <c r="M28" s="30"/>
      <c r="N28" s="30"/>
      <c r="O28" s="30">
        <f ca="1">+C$11+C$12*$F28</f>
        <v>-1.5823980498552675E-3</v>
      </c>
      <c r="P28" s="30"/>
      <c r="Q28" s="31">
        <f>+C28-15018.5</f>
        <v>39918.939870000002</v>
      </c>
      <c r="R28">
        <f ca="1">+(O28-G28)^2</f>
        <v>1.6702927288025233E-6</v>
      </c>
    </row>
    <row r="29" spans="1:21" ht="12.95" customHeight="1">
      <c r="A29" s="26" t="s">
        <v>42</v>
      </c>
      <c r="B29" s="29" t="s">
        <v>44</v>
      </c>
      <c r="C29" s="28">
        <v>54943.548300000002</v>
      </c>
      <c r="D29" s="28">
        <v>1E-4</v>
      </c>
      <c r="E29" s="30">
        <f>+(C29-C$7)/C$8</f>
        <v>7504.4979845722628</v>
      </c>
      <c r="F29" s="30">
        <f>ROUND(2*E29,0)/2</f>
        <v>7504.5</v>
      </c>
      <c r="G29" s="30">
        <f>+C29-(C$7+F29*C$8)</f>
        <v>-9.8499999876366928E-4</v>
      </c>
      <c r="H29" s="30"/>
      <c r="I29" s="30"/>
      <c r="J29" s="30"/>
      <c r="K29" s="30">
        <f>G29</f>
        <v>-9.8499999876366928E-4</v>
      </c>
      <c r="L29" s="30"/>
      <c r="M29" s="30"/>
      <c r="N29" s="30"/>
      <c r="O29" s="30">
        <f ca="1">+C$11+C$12*$F29</f>
        <v>-1.5905766054025113E-3</v>
      </c>
      <c r="P29" s="30"/>
      <c r="Q29" s="31">
        <f>+C29-15018.5</f>
        <v>39925.048300000002</v>
      </c>
      <c r="R29">
        <f ca="1">+(O29-G29)^2</f>
        <v>3.6672302650821485E-7</v>
      </c>
    </row>
    <row r="30" spans="1:21" ht="12.95" customHeight="1">
      <c r="A30" s="28" t="s">
        <v>45</v>
      </c>
      <c r="B30" s="29" t="s">
        <v>43</v>
      </c>
      <c r="C30" s="28">
        <v>54965.784500000002</v>
      </c>
      <c r="D30" s="28">
        <v>5.0000000000000001E-4</v>
      </c>
      <c r="E30" s="30">
        <f>+(C30-C$7)/C$8</f>
        <v>7549.9959077609346</v>
      </c>
      <c r="F30" s="30">
        <f>ROUND(2*E30,0)/2</f>
        <v>7550</v>
      </c>
      <c r="G30" s="30">
        <f>+C30-(C$7+F30*C$8)</f>
        <v>-2.0000000004074536E-3</v>
      </c>
      <c r="H30" s="30"/>
      <c r="I30" s="30"/>
      <c r="J30" s="30"/>
      <c r="K30" s="30">
        <f>G30</f>
        <v>-2.0000000004074536E-3</v>
      </c>
      <c r="L30" s="30"/>
      <c r="M30" s="30"/>
      <c r="N30" s="30"/>
      <c r="O30" s="30">
        <f ca="1">+C$11+C$12*$F30</f>
        <v>-1.6203465475944788E-3</v>
      </c>
      <c r="P30" s="30"/>
      <c r="Q30" s="31">
        <f>+C30-15018.5</f>
        <v>39947.284500000002</v>
      </c>
      <c r="R30">
        <f ca="1">+(O30-G30)^2</f>
        <v>1.4413674423281369E-7</v>
      </c>
    </row>
    <row r="31" spans="1:21" ht="12.95" customHeight="1">
      <c r="A31" s="26" t="s">
        <v>51</v>
      </c>
      <c r="B31" s="29" t="s">
        <v>43</v>
      </c>
      <c r="C31" s="28">
        <v>55231.655079999997</v>
      </c>
      <c r="D31" s="28">
        <v>1E-4</v>
      </c>
      <c r="E31" s="30">
        <f>+(C31-C$7)/C$8</f>
        <v>8093.9988950954448</v>
      </c>
      <c r="F31" s="30">
        <f>ROUND(2*E31,0)/2</f>
        <v>8094</v>
      </c>
      <c r="G31" s="30">
        <f>+C31-(C$7+F31*C$8)</f>
        <v>-5.4000000091036782E-4</v>
      </c>
      <c r="H31" s="30"/>
      <c r="I31" s="30"/>
      <c r="J31" s="30"/>
      <c r="K31" s="30">
        <f>G31</f>
        <v>-5.4000000091036782E-4</v>
      </c>
      <c r="L31" s="30"/>
      <c r="M31" s="30"/>
      <c r="N31" s="30"/>
      <c r="O31" s="30">
        <f ca="1">+C$11+C$12*$F31</f>
        <v>-1.976277285010528E-3</v>
      </c>
      <c r="P31" s="30"/>
      <c r="Q31" s="31">
        <f>+C31-15018.5</f>
        <v>40213.155079999997</v>
      </c>
      <c r="R31">
        <f ca="1">+(O31-G31)^2</f>
        <v>2.0628924368221322E-6</v>
      </c>
    </row>
    <row r="32" spans="1:21" ht="12.95" customHeight="1">
      <c r="A32" s="26" t="s">
        <v>51</v>
      </c>
      <c r="B32" s="29" t="s">
        <v>43</v>
      </c>
      <c r="C32" s="28">
        <v>55309.362910000003</v>
      </c>
      <c r="D32" s="28"/>
      <c r="E32" s="30">
        <f>+(C32-C$7)/C$8</f>
        <v>8252.99840402677</v>
      </c>
      <c r="F32" s="30">
        <f>ROUND(2*E32,0)/2</f>
        <v>8253</v>
      </c>
      <c r="G32" s="30">
        <f>+C32-(C$7+F32*C$8)</f>
        <v>-7.7999999484745786E-4</v>
      </c>
      <c r="H32" s="30"/>
      <c r="I32" s="30"/>
      <c r="J32" s="30"/>
      <c r="K32" s="30">
        <f>G32</f>
        <v>-7.7999999484745786E-4</v>
      </c>
      <c r="L32" s="30"/>
      <c r="M32" s="30"/>
      <c r="N32" s="30"/>
      <c r="O32" s="30">
        <f ca="1">+C$11+C$12*$F32</f>
        <v>-2.0803085115714691E-3</v>
      </c>
      <c r="P32" s="30"/>
      <c r="Q32" s="31">
        <f>+C32-15018.5</f>
        <v>40290.862910000003</v>
      </c>
      <c r="R32">
        <f ca="1">+(O32-G32)^2</f>
        <v>1.6908022386649982E-6</v>
      </c>
    </row>
    <row r="33" spans="1:18" ht="12.95" customHeight="1">
      <c r="A33" s="26" t="s">
        <v>51</v>
      </c>
      <c r="B33" s="29" t="s">
        <v>44</v>
      </c>
      <c r="C33" s="28">
        <v>55382.426720000003</v>
      </c>
      <c r="D33" s="28">
        <v>2.0000000000000001E-4</v>
      </c>
      <c r="E33" s="30">
        <f>+(C33-C$7)/C$8</f>
        <v>8402.4956929183863</v>
      </c>
      <c r="F33" s="30">
        <f>ROUND(2*E33,0)/2</f>
        <v>8402.5</v>
      </c>
      <c r="G33" s="30">
        <f>+C33-(C$7+F33*C$8)</f>
        <v>-2.1049999995739199E-3</v>
      </c>
      <c r="H33" s="30"/>
      <c r="I33" s="30"/>
      <c r="J33" s="30"/>
      <c r="K33" s="30">
        <f>G33</f>
        <v>-2.1049999995739199E-3</v>
      </c>
      <c r="L33" s="30"/>
      <c r="M33" s="30"/>
      <c r="N33" s="30"/>
      <c r="O33" s="30">
        <f ca="1">+C$11+C$12*$F33</f>
        <v>-2.1781240359165046E-3</v>
      </c>
      <c r="P33" s="30"/>
      <c r="Q33" s="31">
        <f>+C33-15018.5</f>
        <v>40363.926720000003</v>
      </c>
      <c r="R33">
        <f ca="1">+(O33-G33)^2</f>
        <v>5.3471246910316465E-9</v>
      </c>
    </row>
    <row r="34" spans="1:18" ht="12.95" customHeight="1">
      <c r="A34" s="26" t="s">
        <v>55</v>
      </c>
      <c r="B34" s="29" t="s">
        <v>43</v>
      </c>
      <c r="C34" s="28">
        <v>55599.667260000002</v>
      </c>
      <c r="D34" s="28">
        <v>2.0000000000000001E-4</v>
      </c>
      <c r="E34" s="30">
        <f>+(C34-C$7)/C$8</f>
        <v>8846.9958054549588</v>
      </c>
      <c r="F34" s="30">
        <f>ROUND(2*E34,0)/2</f>
        <v>8847</v>
      </c>
      <c r="G34" s="30">
        <f>+C34-(C$7+F34*C$8)</f>
        <v>-2.0499999955063686E-3</v>
      </c>
      <c r="H34" s="30"/>
      <c r="J34" s="30"/>
      <c r="K34" s="30">
        <f>G34</f>
        <v>-2.0499999955063686E-3</v>
      </c>
      <c r="L34" s="30"/>
      <c r="M34" s="30"/>
      <c r="N34" s="30"/>
      <c r="O34" s="30">
        <f ca="1">+C$11+C$12*$F34</f>
        <v>-2.4689534711764944E-3</v>
      </c>
      <c r="P34" s="30"/>
      <c r="Q34" s="31">
        <f>+C34-15018.5</f>
        <v>40581.167260000002</v>
      </c>
      <c r="R34">
        <f ca="1">+(O34-G34)^2</f>
        <v>1.7552201477607869E-7</v>
      </c>
    </row>
    <row r="35" spans="1:18" ht="12.95" customHeight="1">
      <c r="A35" s="26" t="s">
        <v>55</v>
      </c>
      <c r="B35" s="29" t="s">
        <v>43</v>
      </c>
      <c r="C35" s="28">
        <v>55599.667359999999</v>
      </c>
      <c r="D35" s="28">
        <v>1E-4</v>
      </c>
      <c r="E35" s="30">
        <f>+(C35-C$7)/C$8</f>
        <v>8846.9960100669068</v>
      </c>
      <c r="F35" s="30">
        <f>ROUND(2*E35,0)/2</f>
        <v>8847</v>
      </c>
      <c r="G35" s="30">
        <f>+C35-(C$7+F35*C$8)</f>
        <v>-1.9499999980325811E-3</v>
      </c>
      <c r="H35" s="30"/>
      <c r="J35" s="30"/>
      <c r="K35" s="30">
        <f>G35</f>
        <v>-1.9499999980325811E-3</v>
      </c>
      <c r="L35" s="30"/>
      <c r="M35" s="30"/>
      <c r="N35" s="30"/>
      <c r="O35" s="30">
        <f ca="1">+C$11+C$12*$F35</f>
        <v>-2.4689534711764944E-3</v>
      </c>
      <c r="P35" s="30"/>
      <c r="Q35" s="31">
        <f>+C35-15018.5</f>
        <v>40581.167359999999</v>
      </c>
      <c r="R35">
        <f ca="1">+(O35-G35)^2</f>
        <v>2.6931270728813037E-7</v>
      </c>
    </row>
    <row r="36" spans="1:18" ht="12.95" customHeight="1">
      <c r="A36" s="32" t="s">
        <v>52</v>
      </c>
      <c r="B36" s="33" t="s">
        <v>43</v>
      </c>
      <c r="C36" s="32">
        <v>55654.894699999997</v>
      </c>
      <c r="D36" s="32">
        <v>8.9999999999999998E-4</v>
      </c>
      <c r="E36" s="30">
        <f>+(C36-C$7)/C$8</f>
        <v>8959.9977492685066</v>
      </c>
      <c r="F36" s="30">
        <f>ROUND(2*E36,0)/2</f>
        <v>8960</v>
      </c>
      <c r="G36" s="30">
        <f>+C36-(C$7+F36*C$8)</f>
        <v>-1.1000000013154931E-3</v>
      </c>
      <c r="H36" s="30"/>
      <c r="I36" s="30"/>
      <c r="J36" s="30"/>
      <c r="K36" s="30">
        <f>G36</f>
        <v>-1.1000000013154931E-3</v>
      </c>
      <c r="L36" s="30"/>
      <c r="M36" s="30"/>
      <c r="N36" s="30"/>
      <c r="O36" s="30">
        <f ca="1">+C$11+C$12*$F36</f>
        <v>-2.5428876133235779E-3</v>
      </c>
      <c r="P36" s="30"/>
      <c r="Q36" s="31">
        <f>+C36-15018.5</f>
        <v>40636.394699999997</v>
      </c>
      <c r="R36">
        <f ca="1">+(O36-G36)^2</f>
        <v>2.0819246608863933E-6</v>
      </c>
    </row>
    <row r="37" spans="1:18" ht="12.95" customHeight="1">
      <c r="A37" s="26" t="s">
        <v>55</v>
      </c>
      <c r="B37" s="29" t="s">
        <v>44</v>
      </c>
      <c r="C37" s="28">
        <v>55662.46862</v>
      </c>
      <c r="D37" s="28">
        <v>8.9999999999999998E-4</v>
      </c>
      <c r="E37" s="30">
        <f>+(C37-C$7)/C$8</f>
        <v>8975.4948949317604</v>
      </c>
      <c r="F37" s="30">
        <f>ROUND(2*E37,0)/2</f>
        <v>8975.5</v>
      </c>
      <c r="G37" s="30">
        <f>+C37-(C$7+F37*C$8)</f>
        <v>-2.4950000006356277E-3</v>
      </c>
      <c r="H37" s="30"/>
      <c r="J37" s="30"/>
      <c r="K37" s="30">
        <f>G37</f>
        <v>-2.4950000006356277E-3</v>
      </c>
      <c r="L37" s="30"/>
      <c r="M37" s="30"/>
      <c r="N37" s="30"/>
      <c r="O37" s="30">
        <f ca="1">+C$11+C$12*$F37</f>
        <v>-2.5530290222021599E-3</v>
      </c>
      <c r="P37" s="30"/>
      <c r="Q37" s="31">
        <f>+C37-15018.5</f>
        <v>40643.96862</v>
      </c>
      <c r="R37">
        <f ca="1">+(O37-G37)^2</f>
        <v>3.3673673439690614E-9</v>
      </c>
    </row>
    <row r="38" spans="1:18" ht="12.95" customHeight="1">
      <c r="A38" s="26" t="s">
        <v>55</v>
      </c>
      <c r="B38" s="29" t="s">
        <v>44</v>
      </c>
      <c r="C38" s="28">
        <v>55687.393859999996</v>
      </c>
      <c r="D38" s="28">
        <v>2.0000000000000001E-4</v>
      </c>
      <c r="E38" s="30">
        <f>+(C38-C$7)/C$8</f>
        <v>9026.4949153929501</v>
      </c>
      <c r="F38" s="30">
        <f>ROUND(2*E38,0)/2</f>
        <v>9026.5</v>
      </c>
      <c r="G38" s="30">
        <f>+C38-(C$7+F38*C$8)</f>
        <v>-2.4850000045262277E-3</v>
      </c>
      <c r="H38" s="30"/>
      <c r="J38" s="30"/>
      <c r="K38" s="30">
        <f>G38</f>
        <v>-2.4850000045262277E-3</v>
      </c>
      <c r="L38" s="30"/>
      <c r="M38" s="30"/>
      <c r="N38" s="30"/>
      <c r="O38" s="30">
        <f ca="1">+C$11+C$12*$F38</f>
        <v>-2.5863975288349145E-3</v>
      </c>
      <c r="P38" s="30"/>
      <c r="Q38" s="31">
        <f>+C38-15018.5</f>
        <v>40668.893859999996</v>
      </c>
      <c r="R38">
        <f ca="1">+(O38-G38)^2</f>
        <v>1.0281457935930726E-8</v>
      </c>
    </row>
    <row r="39" spans="1:18" ht="12.95" customHeight="1">
      <c r="A39" s="26" t="s">
        <v>55</v>
      </c>
      <c r="B39" s="29" t="s">
        <v>44</v>
      </c>
      <c r="C39" s="28">
        <v>55687.393969999997</v>
      </c>
      <c r="D39" s="28">
        <v>2.0000000000000001E-4</v>
      </c>
      <c r="E39" s="30">
        <f>+(C39-C$7)/C$8</f>
        <v>9026.4951404661006</v>
      </c>
      <c r="F39" s="30">
        <f>ROUND(2*E39,0)/2</f>
        <v>9026.5</v>
      </c>
      <c r="G39" s="30">
        <f>+C39-(C$7+F39*C$8)</f>
        <v>-2.3750000036670826E-3</v>
      </c>
      <c r="H39" s="30"/>
      <c r="J39" s="30"/>
      <c r="K39" s="30">
        <f>G39</f>
        <v>-2.3750000036670826E-3</v>
      </c>
      <c r="L39" s="30"/>
      <c r="M39" s="30"/>
      <c r="N39" s="30"/>
      <c r="O39" s="30">
        <f ca="1">+C$11+C$12*$F39</f>
        <v>-2.5863975288349145E-3</v>
      </c>
      <c r="P39" s="30"/>
      <c r="Q39" s="31">
        <f>+C39-15018.5</f>
        <v>40668.893969999997</v>
      </c>
      <c r="R39">
        <f ca="1">+(O39-G39)^2</f>
        <v>4.4688913647084103E-8</v>
      </c>
    </row>
    <row r="40" spans="1:18" ht="12.95" customHeight="1">
      <c r="A40" s="32" t="s">
        <v>53</v>
      </c>
      <c r="B40" s="33" t="s">
        <v>43</v>
      </c>
      <c r="C40" s="32">
        <v>55700.34562</v>
      </c>
      <c r="D40" s="32">
        <v>6.9999999999999994E-5</v>
      </c>
      <c r="E40" s="30">
        <f>+(C40-C$7)/C$8</f>
        <v>9052.9957645325649</v>
      </c>
      <c r="F40" s="30">
        <f>ROUND(2*E40,0)/2</f>
        <v>9053</v>
      </c>
      <c r="G40" s="30">
        <f>+C40-(C$7+F40*C$8)</f>
        <v>-2.0700000022770837E-3</v>
      </c>
      <c r="H40" s="30"/>
      <c r="I40" s="30"/>
      <c r="J40" s="30"/>
      <c r="K40" s="30">
        <f>G40</f>
        <v>-2.0700000022770837E-3</v>
      </c>
      <c r="L40" s="30"/>
      <c r="M40" s="30"/>
      <c r="N40" s="30"/>
      <c r="O40" s="30">
        <f ca="1">+C$11+C$12*$F40</f>
        <v>-2.6037360665950716E-3</v>
      </c>
      <c r="P40" s="30"/>
      <c r="Q40" s="31">
        <f>+C40-15018.5</f>
        <v>40681.84562</v>
      </c>
      <c r="R40">
        <f ca="1">+(O40-G40)^2</f>
        <v>2.8487418635365534E-7</v>
      </c>
    </row>
    <row r="41" spans="1:18" ht="12.95" customHeight="1">
      <c r="A41" s="26" t="s">
        <v>55</v>
      </c>
      <c r="B41" s="29" t="s">
        <v>44</v>
      </c>
      <c r="C41" s="28">
        <v>55963.525130000002</v>
      </c>
      <c r="D41" s="28">
        <v>1E-4</v>
      </c>
      <c r="E41" s="30">
        <f>+(C41-C$7)/C$8</f>
        <v>9591.49250097191</v>
      </c>
      <c r="F41" s="30">
        <f>ROUND(2*E41,0)/2</f>
        <v>9591.5</v>
      </c>
      <c r="G41" s="30">
        <f>+C41-(C$7+F41*C$8)</f>
        <v>-3.6649999965447932E-3</v>
      </c>
      <c r="H41" s="30"/>
      <c r="J41" s="30"/>
      <c r="K41" s="30">
        <f>G41</f>
        <v>-3.6649999965447932E-3</v>
      </c>
      <c r="L41" s="30"/>
      <c r="M41" s="30"/>
      <c r="N41" s="30"/>
      <c r="O41" s="30">
        <f ca="1">+C$11+C$12*$F41</f>
        <v>-2.9560682395703337E-3</v>
      </c>
      <c r="P41" s="30"/>
      <c r="Q41" s="31">
        <f>+C41-15018.5</f>
        <v>40945.025130000002</v>
      </c>
      <c r="R41">
        <f ca="1">+(O41-G41)^2</f>
        <v>5.0258423604689424E-7</v>
      </c>
    </row>
    <row r="42" spans="1:18" ht="12.95" customHeight="1">
      <c r="A42" s="26" t="s">
        <v>55</v>
      </c>
      <c r="B42" s="29" t="s">
        <v>44</v>
      </c>
      <c r="C42" s="28">
        <v>55963.525159999997</v>
      </c>
      <c r="D42" s="28">
        <v>5.0000000000000001E-4</v>
      </c>
      <c r="E42" s="30">
        <f>+(C42-C$7)/C$8</f>
        <v>9591.4925623554882</v>
      </c>
      <c r="F42" s="30">
        <f>ROUND(2*E42,0)/2</f>
        <v>9591.5</v>
      </c>
      <c r="G42" s="30">
        <f>+C42-(C$7+F42*C$8)</f>
        <v>-3.6350000009406358E-3</v>
      </c>
      <c r="H42" s="30"/>
      <c r="J42" s="30"/>
      <c r="K42" s="30">
        <f>G42</f>
        <v>-3.6350000009406358E-3</v>
      </c>
      <c r="L42" s="30"/>
      <c r="M42" s="30"/>
      <c r="N42" s="30"/>
      <c r="O42" s="30">
        <f ca="1">+C$11+C$12*$F42</f>
        <v>-2.9560682395703337E-3</v>
      </c>
      <c r="P42" s="30"/>
      <c r="Q42" s="31">
        <f>+C42-15018.5</f>
        <v>40945.025159999997</v>
      </c>
      <c r="R42">
        <f ca="1">+(O42-G42)^2</f>
        <v>4.6094833659738085E-7</v>
      </c>
    </row>
    <row r="43" spans="1:18" ht="12.95" customHeight="1">
      <c r="A43" s="26" t="s">
        <v>55</v>
      </c>
      <c r="B43" s="29" t="s">
        <v>43</v>
      </c>
      <c r="C43" s="28">
        <v>55968.65726</v>
      </c>
      <c r="D43" s="28">
        <v>1E-4</v>
      </c>
      <c r="E43" s="30">
        <f>+(C43-C$7)/C$8</f>
        <v>9601.9934524174896</v>
      </c>
      <c r="F43" s="30">
        <f>ROUND(2*E43,0)/2</f>
        <v>9602</v>
      </c>
      <c r="G43" s="30">
        <f>+C43-(C$7+F43*C$8)</f>
        <v>-3.1999999991967343E-3</v>
      </c>
      <c r="H43" s="30"/>
      <c r="J43" s="30"/>
      <c r="K43" s="30">
        <f>G43</f>
        <v>-3.1999999991967343E-3</v>
      </c>
      <c r="L43" s="30"/>
      <c r="M43" s="30"/>
      <c r="N43" s="30"/>
      <c r="O43" s="30">
        <f ca="1">+C$11+C$12*$F43</f>
        <v>-2.9629382262300187E-3</v>
      </c>
      <c r="P43" s="30"/>
      <c r="Q43" s="31">
        <f>+C43-15018.5</f>
        <v>40950.15726</v>
      </c>
      <c r="R43">
        <f ca="1">+(O43-G43)^2</f>
        <v>5.6198284202122604E-8</v>
      </c>
    </row>
    <row r="44" spans="1:18" ht="12.95" customHeight="1">
      <c r="A44" s="26" t="s">
        <v>55</v>
      </c>
      <c r="B44" s="29" t="s">
        <v>43</v>
      </c>
      <c r="C44" s="28">
        <v>55968.65756</v>
      </c>
      <c r="D44" s="28">
        <v>2.0000000000000001E-4</v>
      </c>
      <c r="E44" s="30">
        <f>+(C44-C$7)/C$8</f>
        <v>9601.99406625335</v>
      </c>
      <c r="F44" s="30">
        <f>ROUND(2*E44,0)/2</f>
        <v>9602</v>
      </c>
      <c r="G44" s="30">
        <f>+C44-(C$7+F44*C$8)</f>
        <v>-2.8999999994994141E-3</v>
      </c>
      <c r="H44" s="30"/>
      <c r="J44" s="30"/>
      <c r="K44" s="30">
        <f>G44</f>
        <v>-2.8999999994994141E-3</v>
      </c>
      <c r="L44" s="30"/>
      <c r="M44" s="30"/>
      <c r="N44" s="30"/>
      <c r="O44" s="30">
        <f ca="1">+C$11+C$12*$F44</f>
        <v>-2.9629382262300187E-3</v>
      </c>
      <c r="P44" s="30"/>
      <c r="Q44" s="31">
        <f>+C44-15018.5</f>
        <v>40950.15756</v>
      </c>
      <c r="R44">
        <f ca="1">+(O44-G44)^2</f>
        <v>3.9612203839929879E-9</v>
      </c>
    </row>
    <row r="45" spans="1:18" ht="12.95" customHeight="1">
      <c r="A45" s="26" t="s">
        <v>55</v>
      </c>
      <c r="B45" s="29" t="s">
        <v>43</v>
      </c>
      <c r="C45" s="28">
        <v>55996.515330000002</v>
      </c>
      <c r="D45" s="28">
        <v>2.0000000000000001E-4</v>
      </c>
      <c r="E45" s="30">
        <f>+(C45-C$7)/C$8</f>
        <v>9658.9943936324798</v>
      </c>
      <c r="F45" s="30">
        <f>ROUND(2*E45,0)/2</f>
        <v>9659</v>
      </c>
      <c r="G45" s="30">
        <f>+C45-(C$7+F45*C$8)</f>
        <v>-2.7399999962653965E-3</v>
      </c>
      <c r="H45" s="30"/>
      <c r="J45" s="30"/>
      <c r="K45" s="30">
        <f>G45</f>
        <v>-2.7399999962653965E-3</v>
      </c>
      <c r="L45" s="30"/>
      <c r="M45" s="30"/>
      <c r="N45" s="30"/>
      <c r="O45" s="30">
        <f ca="1">+C$11+C$12*$F45</f>
        <v>-3.0002324395254506E-3</v>
      </c>
      <c r="P45" s="30"/>
      <c r="Q45" s="31">
        <f>+C45-15018.5</f>
        <v>40978.015330000002</v>
      </c>
      <c r="R45">
        <f ca="1">+(O45-G45)^2</f>
        <v>6.7720924525097274E-8</v>
      </c>
    </row>
    <row r="46" spans="1:18" ht="12.95" customHeight="1">
      <c r="A46" s="26" t="s">
        <v>55</v>
      </c>
      <c r="B46" s="29" t="s">
        <v>44</v>
      </c>
      <c r="C46" s="28">
        <v>56009.465450000003</v>
      </c>
      <c r="D46" s="28">
        <v>4.0000000000000002E-4</v>
      </c>
      <c r="E46" s="30">
        <f>+(C46-C$7)/C$8</f>
        <v>9685.4918871360533</v>
      </c>
      <c r="F46" s="30">
        <f>ROUND(2*E46,0)/2</f>
        <v>9685.5</v>
      </c>
      <c r="G46" s="30">
        <f>+C46-(C$7+F46*C$8)</f>
        <v>-3.9649999962421134E-3</v>
      </c>
      <c r="H46" s="30"/>
      <c r="J46" s="30"/>
      <c r="K46" s="30">
        <f>G46</f>
        <v>-3.9649999962421134E-3</v>
      </c>
      <c r="L46" s="30"/>
      <c r="M46" s="30"/>
      <c r="N46" s="30"/>
      <c r="O46" s="30">
        <f ca="1">+C$11+C$12*$F46</f>
        <v>-3.0175709772856077E-3</v>
      </c>
      <c r="P46" s="30"/>
      <c r="Q46" s="31">
        <f>+C46-15018.5</f>
        <v>40990.965450000003</v>
      </c>
      <c r="R46">
        <f ca="1">+(O46-G46)^2</f>
        <v>8.9762174596088687E-7</v>
      </c>
    </row>
    <row r="47" spans="1:18" ht="12.95" customHeight="1">
      <c r="A47" s="26" t="s">
        <v>55</v>
      </c>
      <c r="B47" s="29" t="s">
        <v>44</v>
      </c>
      <c r="C47" s="28">
        <v>56009.465550000001</v>
      </c>
      <c r="D47" s="28">
        <v>2.0000000000000001E-4</v>
      </c>
      <c r="E47" s="30">
        <f>+(C47-C$7)/C$8</f>
        <v>9685.4920917480013</v>
      </c>
      <c r="F47" s="30">
        <f>ROUND(2*E47,0)/2</f>
        <v>9685.5</v>
      </c>
      <c r="G47" s="30">
        <f>+C47-(C$7+F47*C$8)</f>
        <v>-3.8649999987683259E-3</v>
      </c>
      <c r="H47" s="30"/>
      <c r="J47" s="30"/>
      <c r="K47" s="30">
        <f>G47</f>
        <v>-3.8649999987683259E-3</v>
      </c>
      <c r="L47" s="30"/>
      <c r="M47" s="30"/>
      <c r="N47" s="30"/>
      <c r="O47" s="30">
        <f ca="1">+C$11+C$12*$F47</f>
        <v>-3.0175709772856077E-3</v>
      </c>
      <c r="P47" s="30"/>
      <c r="Q47" s="31">
        <f>+C47-15018.5</f>
        <v>40990.965550000001</v>
      </c>
      <c r="R47">
        <f ca="1">+(O47-G47)^2</f>
        <v>7.1813594645115728E-7</v>
      </c>
    </row>
    <row r="48" spans="1:18" ht="12.95" customHeight="1">
      <c r="A48" s="26" t="s">
        <v>55</v>
      </c>
      <c r="B48" s="29" t="s">
        <v>44</v>
      </c>
      <c r="C48" s="28">
        <v>56009.46615</v>
      </c>
      <c r="D48" s="28">
        <v>5.9999999999999995E-4</v>
      </c>
      <c r="E48" s="30">
        <f>+(C48-C$7)/C$8</f>
        <v>9685.4933194197201</v>
      </c>
      <c r="F48" s="30">
        <f>ROUND(2*E48,0)/2</f>
        <v>9685.5</v>
      </c>
      <c r="G48" s="30">
        <f>+C48-(C$7+F48*C$8)</f>
        <v>-3.2649999993736856E-3</v>
      </c>
      <c r="H48" s="30"/>
      <c r="J48" s="30"/>
      <c r="K48" s="30">
        <f>G48</f>
        <v>-3.2649999993736856E-3</v>
      </c>
      <c r="L48" s="30"/>
      <c r="M48" s="30"/>
      <c r="N48" s="30"/>
      <c r="O48" s="30">
        <f ca="1">+C$11+C$12*$F48</f>
        <v>-3.0175709772856077E-3</v>
      </c>
      <c r="P48" s="30"/>
      <c r="Q48" s="31">
        <f>+C48-15018.5</f>
        <v>40990.96615</v>
      </c>
      <c r="R48">
        <f ca="1">+(O48-G48)^2</f>
        <v>6.1221120971462525E-8</v>
      </c>
    </row>
    <row r="49" spans="1:21" ht="12.95" customHeight="1">
      <c r="A49" s="28" t="s">
        <v>54</v>
      </c>
      <c r="B49" s="29" t="s">
        <v>43</v>
      </c>
      <c r="C49" s="28">
        <v>56023.886400000003</v>
      </c>
      <c r="D49" s="28">
        <v>5.9999999999999995E-4</v>
      </c>
      <c r="E49" s="30">
        <f>+(C49-C$7)/C$8</f>
        <v>9714.9988746342624</v>
      </c>
      <c r="F49" s="30">
        <f>ROUND(2*E49,0)/2</f>
        <v>9715</v>
      </c>
      <c r="G49" s="30">
        <f>+C49-(C$7+F49*C$8)</f>
        <v>-5.4999999701976776E-4</v>
      </c>
      <c r="H49" s="30"/>
      <c r="I49" s="30"/>
      <c r="J49" s="30"/>
      <c r="K49" s="30">
        <f>G49</f>
        <v>-5.4999999701976776E-4</v>
      </c>
      <c r="L49" s="30"/>
      <c r="M49" s="30"/>
      <c r="N49" s="30"/>
      <c r="O49" s="30">
        <f ca="1">+C$11+C$12*$F49</f>
        <v>-3.036872368377103E-3</v>
      </c>
      <c r="P49" s="30"/>
      <c r="Q49" s="31">
        <f>+C49-15018.5</f>
        <v>41005.386400000003</v>
      </c>
      <c r="R49">
        <f ca="1">+(O49-G49)^2</f>
        <v>6.184534191420456E-6</v>
      </c>
    </row>
    <row r="50" spans="1:21" ht="12.95" customHeight="1">
      <c r="A50" s="26" t="s">
        <v>55</v>
      </c>
      <c r="B50" s="29" t="s">
        <v>44</v>
      </c>
      <c r="C50" s="28">
        <v>56036.346010000001</v>
      </c>
      <c r="D50" s="28">
        <v>2.0000000000000001E-4</v>
      </c>
      <c r="E50" s="30">
        <f>+(C50-C$7)/C$8</f>
        <v>9740.4927260450586</v>
      </c>
      <c r="F50" s="30">
        <f>ROUND(2*E50,0)/2</f>
        <v>9740.5</v>
      </c>
      <c r="G50" s="30">
        <f>+C50-(C$7+F50*C$8)</f>
        <v>-3.5549999956856482E-3</v>
      </c>
      <c r="H50" s="30"/>
      <c r="J50" s="30"/>
      <c r="K50" s="30">
        <f>G50</f>
        <v>-3.5549999956856482E-3</v>
      </c>
      <c r="L50" s="30"/>
      <c r="M50" s="30"/>
      <c r="N50" s="30"/>
      <c r="O50" s="30">
        <f ca="1">+C$11+C$12*$F50</f>
        <v>-3.0535566216934799E-3</v>
      </c>
      <c r="P50" s="30"/>
      <c r="Q50" s="31">
        <f>+C50-15018.5</f>
        <v>41017.846010000001</v>
      </c>
      <c r="R50">
        <f ca="1">+(O50-G50)^2</f>
        <v>2.5144545732064954E-7</v>
      </c>
    </row>
    <row r="51" spans="1:21" ht="12.95" customHeight="1">
      <c r="A51" s="28" t="s">
        <v>54</v>
      </c>
      <c r="B51" s="29" t="s">
        <v>44</v>
      </c>
      <c r="C51" s="28">
        <v>56086.6872</v>
      </c>
      <c r="D51" s="28">
        <v>8.9999999999999998E-4</v>
      </c>
      <c r="E51" s="30">
        <f>+(C51-C$7)/C$8</f>
        <v>9843.4968182841239</v>
      </c>
      <c r="F51" s="30">
        <f>ROUND(2*E51,0)/2</f>
        <v>9843.5</v>
      </c>
      <c r="G51" s="30">
        <f>+C51-(C$7+F51*C$8)</f>
        <v>-1.5550000025541522E-3</v>
      </c>
      <c r="H51" s="30"/>
      <c r="I51" s="30"/>
      <c r="J51" s="30"/>
      <c r="K51" s="30">
        <f>G51</f>
        <v>-1.5550000025541522E-3</v>
      </c>
      <c r="L51" s="30"/>
      <c r="M51" s="30"/>
      <c r="N51" s="30"/>
      <c r="O51" s="30">
        <f ca="1">+C$11+C$12*$F51</f>
        <v>-3.1209479194027685E-3</v>
      </c>
      <c r="P51" s="30"/>
      <c r="Q51" s="31">
        <f>+C51-15018.5</f>
        <v>41068.1872</v>
      </c>
      <c r="R51">
        <f ca="1">+(O51-G51)^2</f>
        <v>2.4521928782825213E-6</v>
      </c>
    </row>
    <row r="52" spans="1:21" ht="12.95" customHeight="1">
      <c r="A52" s="26" t="s">
        <v>55</v>
      </c>
      <c r="B52" s="29" t="s">
        <v>44</v>
      </c>
      <c r="C52" s="28">
        <v>56356.464050000002</v>
      </c>
      <c r="D52" s="28">
        <v>1E-4</v>
      </c>
      <c r="E52" s="30">
        <f>+(C52-C$7)/C$8</f>
        <v>10395.492500971912</v>
      </c>
      <c r="F52" s="30">
        <f>ROUND(2*E52,0)/2</f>
        <v>10395.5</v>
      </c>
      <c r="G52" s="30">
        <f>+C52-(C$7+F52*C$8)</f>
        <v>-3.6649999965447932E-3</v>
      </c>
      <c r="H52" s="30"/>
      <c r="J52" s="30"/>
      <c r="K52" s="30">
        <f>G52</f>
        <v>-3.6649999965447932E-3</v>
      </c>
      <c r="L52" s="30"/>
      <c r="M52" s="30"/>
      <c r="N52" s="30"/>
      <c r="O52" s="30">
        <f ca="1">+C$11+C$12*$F52</f>
        <v>-3.4821129323690547E-3</v>
      </c>
      <c r="P52" s="30"/>
      <c r="Q52" s="31">
        <f>+C52-15018.5</f>
        <v>41337.964050000002</v>
      </c>
      <c r="R52">
        <f ca="1">+(O52-G52)^2</f>
        <v>3.3447678242820721E-8</v>
      </c>
    </row>
    <row r="53" spans="1:21" ht="12.95" customHeight="1">
      <c r="A53" s="26" t="s">
        <v>55</v>
      </c>
      <c r="B53" s="29" t="s">
        <v>44</v>
      </c>
      <c r="C53" s="28">
        <v>56356.464110000001</v>
      </c>
      <c r="D53" s="28">
        <v>2.9999999999999997E-4</v>
      </c>
      <c r="E53" s="30">
        <f>+(C53-C$7)/C$8</f>
        <v>10395.492623739081</v>
      </c>
      <c r="F53" s="30">
        <f>ROUND(2*E53,0)/2</f>
        <v>10395.5</v>
      </c>
      <c r="G53" s="30">
        <f>+C53-(C$7+F53*C$8)</f>
        <v>-3.6049999980605207E-3</v>
      </c>
      <c r="H53" s="30"/>
      <c r="J53" s="30"/>
      <c r="K53" s="30">
        <f>G53</f>
        <v>-3.6049999980605207E-3</v>
      </c>
      <c r="L53" s="30"/>
      <c r="M53" s="30"/>
      <c r="N53" s="30"/>
      <c r="O53" s="30">
        <f ca="1">+C$11+C$12*$F53</f>
        <v>-3.4821129323690547E-3</v>
      </c>
      <c r="P53" s="30"/>
      <c r="Q53" s="31">
        <f>+C53-15018.5</f>
        <v>41337.964110000001</v>
      </c>
      <c r="R53">
        <f ca="1">+(O53-G53)^2</f>
        <v>1.5101230914258698E-8</v>
      </c>
    </row>
    <row r="54" spans="1:21" ht="12.95" customHeight="1">
      <c r="A54" s="26" t="s">
        <v>55</v>
      </c>
      <c r="B54" s="29" t="s">
        <v>43</v>
      </c>
      <c r="C54" s="28">
        <v>56431.47709</v>
      </c>
      <c r="D54" s="28">
        <v>1E-4</v>
      </c>
      <c r="E54" s="30">
        <f>+(C54-C$7)/C$8</f>
        <v>10548.978147443375</v>
      </c>
      <c r="F54" s="30">
        <f>ROUND(2*E54,0)/2</f>
        <v>10549</v>
      </c>
      <c r="H54" s="30"/>
      <c r="J54" s="30"/>
      <c r="K54" s="30"/>
      <c r="L54" s="30"/>
      <c r="M54" s="30"/>
      <c r="N54" s="30"/>
      <c r="O54" s="30">
        <f ca="1">+C$11+C$12*$F54</f>
        <v>-3.5825455944892078E-3</v>
      </c>
      <c r="P54" s="30"/>
      <c r="Q54" s="31">
        <f>+C54-15018.5</f>
        <v>41412.97709</v>
      </c>
      <c r="R54">
        <f ca="1">+(O54-U54)^2</f>
        <v>5.0373859029942882E-5</v>
      </c>
      <c r="U54" s="30">
        <f>+C54-(C$7+F54*C$8)</f>
        <v>-1.0679999999410938E-2</v>
      </c>
    </row>
    <row r="55" spans="1:21" ht="12.95" customHeight="1">
      <c r="A55" s="28" t="s">
        <v>59</v>
      </c>
      <c r="B55" s="29"/>
      <c r="C55" s="28">
        <v>56431.483959999998</v>
      </c>
      <c r="D55" s="28">
        <v>1E-4</v>
      </c>
      <c r="E55" s="30">
        <f>+(C55-C$7)/C$8</f>
        <v>10548.99220428457</v>
      </c>
      <c r="F55" s="30">
        <f>ROUND(2*E55,0)/2</f>
        <v>10549</v>
      </c>
      <c r="G55" s="30">
        <f>+C55-(C$7+F55*C$8)</f>
        <v>-3.8100000019767322E-3</v>
      </c>
      <c r="H55" s="30"/>
      <c r="J55" s="30"/>
      <c r="K55" s="30">
        <f>G55</f>
        <v>-3.8100000019767322E-3</v>
      </c>
      <c r="L55" s="30"/>
      <c r="M55" s="30"/>
      <c r="N55" s="30"/>
      <c r="O55" s="30">
        <f ca="1">+C$11+C$12*$F55</f>
        <v>-3.5825455944892078E-3</v>
      </c>
      <c r="P55" s="30"/>
      <c r="Q55" s="31">
        <f>+C55-15018.5</f>
        <v>41412.983959999998</v>
      </c>
      <c r="R55">
        <f ca="1">+(O55-G55)^2</f>
        <v>5.1735507485500789E-8</v>
      </c>
    </row>
    <row r="56" spans="1:21" ht="12.95" customHeight="1">
      <c r="A56" s="26" t="s">
        <v>55</v>
      </c>
      <c r="B56" s="29" t="s">
        <v>43</v>
      </c>
      <c r="C56" s="28">
        <v>56431.484080000002</v>
      </c>
      <c r="D56" s="28">
        <v>1E-4</v>
      </c>
      <c r="E56" s="30">
        <f>+(C56-C$7)/C$8</f>
        <v>10548.992449818923</v>
      </c>
      <c r="F56" s="30">
        <f>ROUND(2*E56,0)/2</f>
        <v>10549</v>
      </c>
      <c r="G56" s="30">
        <f>+C56-(C$7+F56*C$8)</f>
        <v>-3.6899999977322295E-3</v>
      </c>
      <c r="H56" s="30"/>
      <c r="J56" s="30"/>
      <c r="K56" s="30">
        <f>G56</f>
        <v>-3.6899999977322295E-3</v>
      </c>
      <c r="L56" s="30"/>
      <c r="M56" s="30"/>
      <c r="N56" s="30"/>
      <c r="O56" s="30">
        <f ca="1">+C$11+C$12*$F56</f>
        <v>-3.5825455944892078E-3</v>
      </c>
      <c r="P56" s="30"/>
      <c r="Q56" s="31">
        <f>+C56-15018.5</f>
        <v>41412.984080000002</v>
      </c>
      <c r="R56">
        <f ca="1">+(O56-G56)^2</f>
        <v>1.1546448776313925E-8</v>
      </c>
    </row>
    <row r="57" spans="1:21" ht="12.95" customHeight="1">
      <c r="A57" s="28" t="s">
        <v>60</v>
      </c>
      <c r="B57" s="29" t="s">
        <v>43</v>
      </c>
      <c r="C57" s="41">
        <v>56683.666940000003</v>
      </c>
      <c r="D57" s="28">
        <v>1E-4</v>
      </c>
      <c r="E57" s="30">
        <f>+(C57-C$7)/C$8</f>
        <v>11064.988725881372</v>
      </c>
      <c r="F57" s="30">
        <f>ROUND(2*E57,0)/2</f>
        <v>11065</v>
      </c>
      <c r="G57" s="30">
        <f>+C57-(C$7+F57*C$8)</f>
        <v>-5.509999995410908E-3</v>
      </c>
      <c r="H57" s="30"/>
      <c r="J57" s="30"/>
      <c r="K57" s="30">
        <f>G57</f>
        <v>-5.509999995410908E-3</v>
      </c>
      <c r="L57" s="30"/>
      <c r="M57" s="30"/>
      <c r="N57" s="30"/>
      <c r="O57" s="30">
        <f ca="1">+C$11+C$12*$F57</f>
        <v>-3.9201563674794316E-3</v>
      </c>
      <c r="P57" s="30"/>
      <c r="Q57" s="31">
        <f>+C57-15018.5</f>
        <v>41665.166940000003</v>
      </c>
      <c r="R57">
        <f ca="1">+(O57-G57)^2</f>
        <v>2.5276027612743187E-6</v>
      </c>
    </row>
    <row r="58" spans="1:21" ht="12.95" customHeight="1">
      <c r="A58" s="28" t="s">
        <v>60</v>
      </c>
      <c r="B58" s="29" t="s">
        <v>43</v>
      </c>
      <c r="C58" s="41">
        <v>56683.667200000004</v>
      </c>
      <c r="D58" s="28">
        <v>2.9999999999999997E-4</v>
      </c>
      <c r="E58" s="30">
        <f>+(C58-C$7)/C$8</f>
        <v>11064.989257872452</v>
      </c>
      <c r="F58" s="30">
        <f>ROUND(2*E58,0)/2</f>
        <v>11065</v>
      </c>
      <c r="G58" s="30">
        <f>+C58-(C$7+F58*C$8)</f>
        <v>-5.2499999947031029E-3</v>
      </c>
      <c r="H58" s="30"/>
      <c r="J58" s="30"/>
      <c r="K58" s="30">
        <f>G58</f>
        <v>-5.2499999947031029E-3</v>
      </c>
      <c r="L58" s="30"/>
      <c r="M58" s="30"/>
      <c r="N58" s="30"/>
      <c r="O58" s="30">
        <f ca="1">+C$11+C$12*$F58</f>
        <v>-3.9201563674794316E-3</v>
      </c>
      <c r="P58" s="30"/>
      <c r="Q58" s="31">
        <f>+C58-15018.5</f>
        <v>41665.167200000004</v>
      </c>
      <c r="R58">
        <f ca="1">+(O58-G58)^2</f>
        <v>1.7684840728674108E-6</v>
      </c>
    </row>
    <row r="59" spans="1:21" ht="12.95" customHeight="1">
      <c r="A59" s="28" t="s">
        <v>60</v>
      </c>
      <c r="B59" s="29" t="s">
        <v>44</v>
      </c>
      <c r="C59" s="41">
        <v>56701.507019999997</v>
      </c>
      <c r="D59" s="28">
        <v>2.0000000000000001E-4</v>
      </c>
      <c r="E59" s="30">
        <f>+(C59-C$7)/C$8</f>
        <v>11101.491662062892</v>
      </c>
      <c r="F59" s="30">
        <f>ROUND(2*E59,0)/2</f>
        <v>11101.5</v>
      </c>
      <c r="G59" s="30">
        <f>+C59-(C$7+F59*C$8)</f>
        <v>-4.0750000043772161E-3</v>
      </c>
      <c r="H59" s="30"/>
      <c r="J59" s="30"/>
      <c r="K59" s="30">
        <f>G59</f>
        <v>-4.0750000043772161E-3</v>
      </c>
      <c r="L59" s="30"/>
      <c r="M59" s="30"/>
      <c r="N59" s="30"/>
      <c r="O59" s="30">
        <f ca="1">+C$11+C$12*$F59</f>
        <v>-3.9440377496773836E-3</v>
      </c>
      <c r="P59" s="30"/>
      <c r="Q59" s="31">
        <f>+C59-15018.5</f>
        <v>41683.007019999997</v>
      </c>
      <c r="R59">
        <f ca="1">+(O59-G59)^2</f>
        <v>1.7151112156063801E-8</v>
      </c>
    </row>
    <row r="60" spans="1:21" ht="12.95" customHeight="1">
      <c r="A60" s="28" t="s">
        <v>60</v>
      </c>
      <c r="B60" s="29" t="s">
        <v>44</v>
      </c>
      <c r="C60" s="41">
        <v>56701.507019999997</v>
      </c>
      <c r="D60" s="28">
        <v>2.0000000000000001E-4</v>
      </c>
      <c r="E60" s="30">
        <f>+(C60-C$7)/C$8</f>
        <v>11101.491662062892</v>
      </c>
      <c r="F60" s="30">
        <f>ROUND(2*E60,0)/2</f>
        <v>11101.5</v>
      </c>
      <c r="G60" s="30">
        <f>+C60-(C$7+F60*C$8)</f>
        <v>-4.0750000043772161E-3</v>
      </c>
      <c r="H60" s="30"/>
      <c r="J60" s="30"/>
      <c r="K60" s="30">
        <f>G60</f>
        <v>-4.0750000043772161E-3</v>
      </c>
      <c r="L60" s="30"/>
      <c r="M60" s="30"/>
      <c r="N60" s="30"/>
      <c r="O60" s="30">
        <f ca="1">+C$11+C$12*$F60</f>
        <v>-3.9440377496773836E-3</v>
      </c>
      <c r="P60" s="30"/>
      <c r="Q60" s="31">
        <f>+C60-15018.5</f>
        <v>41683.007019999997</v>
      </c>
      <c r="R60">
        <f ca="1">+(O60-G60)^2</f>
        <v>1.7151112156063801E-8</v>
      </c>
    </row>
    <row r="61" spans="1:21" ht="12.95" customHeight="1">
      <c r="A61" s="28" t="s">
        <v>60</v>
      </c>
      <c r="B61" s="29" t="s">
        <v>43</v>
      </c>
      <c r="C61" s="41">
        <v>56712.500950000001</v>
      </c>
      <c r="D61" s="28">
        <v>2.0000000000000001E-4</v>
      </c>
      <c r="E61" s="30">
        <f>+(C61-C$7)/C$8</f>
        <v>11123.986556994663</v>
      </c>
      <c r="F61" s="30">
        <f>ROUND(2*E61,0)/2</f>
        <v>11124</v>
      </c>
      <c r="G61" s="30">
        <f>+C61-(C$7+F61*C$8)</f>
        <v>-6.5699999977368861E-3</v>
      </c>
      <c r="H61" s="30"/>
      <c r="J61" s="30"/>
      <c r="K61" s="30">
        <f>G61</f>
        <v>-6.5699999977368861E-3</v>
      </c>
      <c r="L61" s="30"/>
      <c r="M61" s="30"/>
      <c r="N61" s="30"/>
      <c r="O61" s="30">
        <f ca="1">+C$11+C$12*$F61</f>
        <v>-3.9587591496624223E-3</v>
      </c>
      <c r="P61" s="30"/>
      <c r="Q61" s="31">
        <f>+C61-15018.5</f>
        <v>41694.000950000001</v>
      </c>
      <c r="R61">
        <f ca="1">+(O61-G61)^2</f>
        <v>6.8185787666526453E-6</v>
      </c>
    </row>
    <row r="62" spans="1:21" ht="12.95" customHeight="1">
      <c r="A62" s="28" t="s">
        <v>60</v>
      </c>
      <c r="B62" s="29" t="s">
        <v>43</v>
      </c>
      <c r="C62" s="41">
        <v>56712.502</v>
      </c>
      <c r="D62" s="28">
        <v>1E-4</v>
      </c>
      <c r="E62" s="30">
        <f>+(C62-C$7)/C$8</f>
        <v>11123.988705420172</v>
      </c>
      <c r="F62" s="30">
        <f>ROUND(2*E62,0)/2</f>
        <v>11124</v>
      </c>
      <c r="G62" s="30">
        <f>+C62-(C$7+F62*C$8)</f>
        <v>-5.5199999987962656E-3</v>
      </c>
      <c r="H62" s="30"/>
      <c r="J62" s="30"/>
      <c r="K62" s="30">
        <f>G62</f>
        <v>-5.5199999987962656E-3</v>
      </c>
      <c r="L62" s="30"/>
      <c r="M62" s="30"/>
      <c r="N62" s="30"/>
      <c r="O62" s="30">
        <f ca="1">+C$11+C$12*$F62</f>
        <v>-3.9587591496624223E-3</v>
      </c>
      <c r="P62" s="30"/>
      <c r="Q62" s="31">
        <f>+C62-15018.5</f>
        <v>41694.002</v>
      </c>
      <c r="R62">
        <f ca="1">+(O62-G62)^2</f>
        <v>2.4374729890041641E-6</v>
      </c>
    </row>
    <row r="63" spans="1:21" ht="12.95" customHeight="1">
      <c r="A63" s="28" t="s">
        <v>60</v>
      </c>
      <c r="B63" s="29" t="s">
        <v>43</v>
      </c>
      <c r="C63" s="41">
        <v>56730.584949999997</v>
      </c>
      <c r="D63" s="28">
        <v>1E-4</v>
      </c>
      <c r="E63" s="30">
        <f>+(C63-C$7)/C$8</f>
        <v>11160.988582652992</v>
      </c>
      <c r="F63" s="30">
        <f>ROUND(2*E63,0)/2</f>
        <v>11161</v>
      </c>
      <c r="G63" s="30">
        <f>+C63-(C$7+F63*C$8)</f>
        <v>-5.5800000045564957E-3</v>
      </c>
      <c r="H63" s="30"/>
      <c r="J63" s="30"/>
      <c r="K63" s="30">
        <f>G63</f>
        <v>-5.5800000045564957E-3</v>
      </c>
      <c r="L63" s="30"/>
      <c r="M63" s="30"/>
      <c r="N63" s="30"/>
      <c r="O63" s="30">
        <f ca="1">+C$11+C$12*$F63</f>
        <v>-3.9829676740822644E-3</v>
      </c>
      <c r="P63" s="30"/>
      <c r="Q63" s="31">
        <f>+C63-15018.5</f>
        <v>41712.084949999997</v>
      </c>
      <c r="R63">
        <f ca="1">+(O63-G63)^2</f>
        <v>2.5505122645799541E-6</v>
      </c>
    </row>
    <row r="64" spans="1:21" ht="12.95" customHeight="1">
      <c r="A64" s="26" t="s">
        <v>57</v>
      </c>
      <c r="B64" s="29" t="s">
        <v>44</v>
      </c>
      <c r="C64" s="28">
        <v>56819.284699999997</v>
      </c>
      <c r="D64" s="28">
        <v>1E-4</v>
      </c>
      <c r="E64" s="30">
        <f>+(C64-C$7)/C$8</f>
        <v>11342.4788738158</v>
      </c>
      <c r="F64" s="30">
        <f>ROUND(2*E64,0)/2</f>
        <v>11342.5</v>
      </c>
      <c r="J64" s="30"/>
      <c r="K64" s="30"/>
      <c r="L64" s="30"/>
      <c r="M64" s="30"/>
      <c r="N64" s="30"/>
      <c r="O64" s="30">
        <f ca="1">+C$11+C$12*$F64</f>
        <v>-4.1017203006282442E-3</v>
      </c>
      <c r="P64" s="30"/>
      <c r="Q64" s="31">
        <f>+C64-15018.5</f>
        <v>41800.784699999997</v>
      </c>
      <c r="R64">
        <f ca="1">+(O64-U64)^2</f>
        <v>3.8729210252981761E-5</v>
      </c>
      <c r="U64" s="30">
        <f>+C64-(C$7+F64*C$8)</f>
        <v>-1.0325000002922025E-2</v>
      </c>
    </row>
    <row r="65" spans="1:18" ht="12.95" customHeight="1">
      <c r="A65" s="28" t="s">
        <v>60</v>
      </c>
      <c r="B65" s="29" t="s">
        <v>43</v>
      </c>
      <c r="C65" s="41">
        <v>56819.532740000002</v>
      </c>
      <c r="D65" s="28">
        <v>2.0000000000000001E-4</v>
      </c>
      <c r="E65" s="30">
        <f>+(C65-C$7)/C$8</f>
        <v>11342.986393305102</v>
      </c>
      <c r="F65" s="30">
        <f>ROUND(2*E65,0)/2</f>
        <v>11343</v>
      </c>
      <c r="G65" s="30">
        <f>+C65-(C$7+F65*C$8)</f>
        <v>-6.6499999957159162E-3</v>
      </c>
      <c r="H65" s="30"/>
      <c r="J65" s="30"/>
      <c r="K65" s="30">
        <f>G65</f>
        <v>-6.6499999957159162E-3</v>
      </c>
      <c r="L65" s="30"/>
      <c r="M65" s="30"/>
      <c r="N65" s="30"/>
      <c r="O65" s="30">
        <f ca="1">+C$11+C$12*$F65</f>
        <v>-4.1020474428501326E-3</v>
      </c>
      <c r="P65" s="30"/>
      <c r="Q65" s="31">
        <f>+C65-15018.5</f>
        <v>41801.032740000002</v>
      </c>
      <c r="R65">
        <f ca="1">+(O65-G65)^2</f>
        <v>6.4920622116552633E-6</v>
      </c>
    </row>
    <row r="66" spans="1:18" ht="12.95" customHeight="1">
      <c r="A66" s="28" t="s">
        <v>60</v>
      </c>
      <c r="B66" s="29" t="s">
        <v>43</v>
      </c>
      <c r="C66" s="41">
        <v>56845.436849999998</v>
      </c>
      <c r="D66" s="28">
        <v>1E-4</v>
      </c>
      <c r="E66" s="30">
        <f>+(C66-C$7)/C$8</f>
        <v>11395.989298794831</v>
      </c>
      <c r="F66" s="30">
        <f>ROUND(2*E66,0)/2</f>
        <v>11396</v>
      </c>
      <c r="G66" s="30">
        <f>+C66-(C$7+F66*C$8)</f>
        <v>-5.230000002484303E-3</v>
      </c>
      <c r="H66" s="30"/>
      <c r="J66" s="30"/>
      <c r="K66" s="30">
        <f>G66</f>
        <v>-5.230000002484303E-3</v>
      </c>
      <c r="L66" s="30"/>
      <c r="M66" s="30"/>
      <c r="N66" s="30"/>
      <c r="O66" s="30">
        <f ca="1">+C$11+C$12*$F66</f>
        <v>-4.1367245183704469E-3</v>
      </c>
      <c r="P66" s="30"/>
      <c r="Q66" s="31">
        <f>+C66-15018.5</f>
        <v>41826.936849999998</v>
      </c>
      <c r="R66">
        <f ca="1">+(O66-G66)^2</f>
        <v>1.1952512841643863E-6</v>
      </c>
    </row>
    <row r="67" spans="1:18" ht="12.95" customHeight="1">
      <c r="A67" s="42" t="s">
        <v>62</v>
      </c>
      <c r="B67" s="43" t="s">
        <v>43</v>
      </c>
      <c r="C67" s="44">
        <v>57125.478779999998</v>
      </c>
      <c r="D67" s="44">
        <v>2.0000000000000001E-4</v>
      </c>
      <c r="E67" s="30">
        <f>+(C67-C$7)/C$8</f>
        <v>11968.988562191798</v>
      </c>
      <c r="F67" s="30">
        <f>ROUND(2*E67,0)/2</f>
        <v>11969</v>
      </c>
      <c r="G67" s="30">
        <f>+C67-(C$7+F67*C$8)</f>
        <v>-5.5900000006658956E-3</v>
      </c>
      <c r="H67" s="30"/>
      <c r="J67" s="30"/>
      <c r="K67" s="30">
        <f>G67</f>
        <v>-5.5900000006658956E-3</v>
      </c>
      <c r="L67" s="30"/>
      <c r="M67" s="30"/>
      <c r="N67" s="30"/>
      <c r="O67" s="30">
        <f ca="1">+C$11+C$12*$F67</f>
        <v>-4.511629504656103E-3</v>
      </c>
      <c r="P67" s="30"/>
      <c r="Q67" s="31">
        <f>+C67-15018.5</f>
        <v>42106.978779999998</v>
      </c>
      <c r="R67">
        <f ca="1">+(O67-G67)^2</f>
        <v>1.1628829266644061E-6</v>
      </c>
    </row>
    <row r="68" spans="1:18" ht="12.95" customHeight="1">
      <c r="A68" s="42" t="s">
        <v>62</v>
      </c>
      <c r="B68" s="43" t="s">
        <v>43</v>
      </c>
      <c r="C68" s="44">
        <v>57125.479120000004</v>
      </c>
      <c r="D68" s="44">
        <v>1E-4</v>
      </c>
      <c r="E68" s="30">
        <f>+(C68-C$7)/C$8</f>
        <v>11968.989257872452</v>
      </c>
      <c r="F68" s="30">
        <f>ROUND(2*E68,0)/2</f>
        <v>11969</v>
      </c>
      <c r="G68" s="30">
        <f>+C68-(C$7+F68*C$8)</f>
        <v>-5.2499999947031029E-3</v>
      </c>
      <c r="H68" s="30"/>
      <c r="J68" s="30"/>
      <c r="K68" s="30">
        <f>G68</f>
        <v>-5.2499999947031029E-3</v>
      </c>
      <c r="L68" s="30"/>
      <c r="M68" s="30"/>
      <c r="N68" s="30"/>
      <c r="O68" s="30">
        <f ca="1">+C$11+C$12*$F68</f>
        <v>-4.511629504656103E-3</v>
      </c>
      <c r="P68" s="30"/>
      <c r="Q68" s="31">
        <f>+C68-15018.5</f>
        <v>42106.979120000004</v>
      </c>
      <c r="R68">
        <f ca="1">+(O68-G68)^2</f>
        <v>5.4519098057224676E-7</v>
      </c>
    </row>
    <row r="69" spans="1:18" ht="12.95" customHeight="1">
      <c r="A69" s="42" t="s">
        <v>62</v>
      </c>
      <c r="B69" s="43" t="s">
        <v>44</v>
      </c>
      <c r="C69" s="44">
        <v>57139.407599999999</v>
      </c>
      <c r="D69" s="44">
        <v>2.0000000000000001E-4</v>
      </c>
      <c r="E69" s="30">
        <f>+(C69-C$7)/C$8</f>
        <v>11997.488592883594</v>
      </c>
      <c r="F69" s="30">
        <f>ROUND(2*E69,0)/2</f>
        <v>11997.5</v>
      </c>
      <c r="G69" s="30">
        <f>+C69-(C$7+F69*C$8)</f>
        <v>-5.5750000028638169E-3</v>
      </c>
      <c r="H69" s="30"/>
      <c r="J69" s="30"/>
      <c r="K69" s="30">
        <f>G69</f>
        <v>-5.5750000028638169E-3</v>
      </c>
      <c r="L69" s="30"/>
      <c r="M69" s="30"/>
      <c r="N69" s="30"/>
      <c r="O69" s="30">
        <f ca="1">+C$11+C$12*$F69</f>
        <v>-4.5302766113038181E-3</v>
      </c>
      <c r="P69" s="30"/>
      <c r="Q69" s="31">
        <f>+C69-15018.5</f>
        <v>42120.907599999999</v>
      </c>
      <c r="R69">
        <f ca="1">+(O69-G69)^2</f>
        <v>1.0914469648726266E-6</v>
      </c>
    </row>
    <row r="70" spans="1:18" ht="12.95" customHeight="1">
      <c r="A70" s="42" t="s">
        <v>62</v>
      </c>
      <c r="B70" s="43" t="s">
        <v>44</v>
      </c>
      <c r="C70" s="44">
        <v>57139.407789999997</v>
      </c>
      <c r="D70" s="44">
        <v>1E-4</v>
      </c>
      <c r="E70" s="30">
        <f>+(C70-C$7)/C$8</f>
        <v>11997.488981646302</v>
      </c>
      <c r="F70" s="30">
        <f>ROUND(2*E70,0)/2</f>
        <v>11997.5</v>
      </c>
      <c r="G70" s="30">
        <f>+C70-(C$7+F70*C$8)</f>
        <v>-5.3850000040256418E-3</v>
      </c>
      <c r="H70" s="30"/>
      <c r="J70" s="30"/>
      <c r="K70" s="30">
        <f>G70</f>
        <v>-5.3850000040256418E-3</v>
      </c>
      <c r="L70" s="30"/>
      <c r="M70" s="30"/>
      <c r="N70" s="30"/>
      <c r="O70" s="30">
        <f ca="1">+C$11+C$12*$F70</f>
        <v>-4.5302766113038181E-3</v>
      </c>
      <c r="P70" s="30"/>
      <c r="Q70" s="31">
        <f>+C70-15018.5</f>
        <v>42120.907789999997</v>
      </c>
      <c r="R70">
        <f ca="1">+(O70-G70)^2</f>
        <v>7.3055207806590494E-7</v>
      </c>
    </row>
    <row r="71" spans="1:18" ht="12.95" customHeight="1">
      <c r="A71" s="38" t="s">
        <v>3</v>
      </c>
      <c r="B71" s="39" t="s">
        <v>43</v>
      </c>
      <c r="C71" s="40">
        <v>57464.412600000003</v>
      </c>
      <c r="D71" s="40" t="s">
        <v>0</v>
      </c>
      <c r="E71" s="30">
        <f>+(C71-C$7)/C$8</f>
        <v>12662.487672129813</v>
      </c>
      <c r="F71" s="30">
        <f>ROUND(2*E71,0)/2</f>
        <v>12662.5</v>
      </c>
      <c r="G71" s="30">
        <f>+C71-(C$7+F71*C$8)</f>
        <v>-6.0249999951338395E-3</v>
      </c>
      <c r="H71" s="30"/>
      <c r="J71" s="30"/>
      <c r="K71" s="30">
        <f>G71</f>
        <v>-6.0249999951338395E-3</v>
      </c>
      <c r="L71" s="30"/>
      <c r="M71" s="30"/>
      <c r="N71" s="30"/>
      <c r="O71" s="30">
        <f ca="1">+C$11+C$12*$F71</f>
        <v>-4.9653757664171877E-3</v>
      </c>
      <c r="P71" s="30"/>
      <c r="Q71" s="31">
        <f>+C71-15018.5</f>
        <v>42445.912600000003</v>
      </c>
      <c r="R71">
        <f ca="1">+(O71-G71)^2</f>
        <v>1.1228035060833594E-6</v>
      </c>
    </row>
    <row r="72" spans="1:18" ht="12.95" customHeight="1">
      <c r="A72" s="38" t="s">
        <v>3</v>
      </c>
      <c r="B72" s="39" t="s">
        <v>43</v>
      </c>
      <c r="C72" s="40">
        <v>57464.655899999998</v>
      </c>
      <c r="D72" s="40" t="s">
        <v>1</v>
      </c>
      <c r="E72" s="30">
        <f>+(C72-C$7)/C$8</f>
        <v>12662.985493012498</v>
      </c>
      <c r="F72" s="30">
        <f>ROUND(2*E72,0)/2</f>
        <v>12663</v>
      </c>
      <c r="G72" s="30">
        <f>+C72-(C$7+F72*C$8)</f>
        <v>-7.0899999991524965E-3</v>
      </c>
      <c r="H72" s="30"/>
      <c r="J72" s="30"/>
      <c r="K72" s="30">
        <f>G72</f>
        <v>-7.0899999991524965E-3</v>
      </c>
      <c r="L72" s="30"/>
      <c r="M72" s="30"/>
      <c r="N72" s="30"/>
      <c r="O72" s="30">
        <f ca="1">+C$11+C$12*$F72</f>
        <v>-4.9657029086390778E-3</v>
      </c>
      <c r="P72" s="30"/>
      <c r="Q72" s="31">
        <f>+C72-15018.5</f>
        <v>42446.155899999998</v>
      </c>
      <c r="R72">
        <f ca="1">+(O72-G72)^2</f>
        <v>4.5126381287637756E-6</v>
      </c>
    </row>
    <row r="73" spans="1:18" ht="12.95" customHeight="1">
      <c r="A73" s="45" t="s">
        <v>63</v>
      </c>
      <c r="B73" s="46" t="s">
        <v>43</v>
      </c>
      <c r="C73" s="47">
        <v>57868.348199999891</v>
      </c>
      <c r="D73" s="47">
        <v>1E-4</v>
      </c>
      <c r="E73" s="30">
        <f>+(C73-C$7)/C$8</f>
        <v>13488.988193890065</v>
      </c>
      <c r="F73" s="30">
        <f>ROUND(2*E73,0)/2</f>
        <v>13489</v>
      </c>
      <c r="G73" s="30">
        <f>+C73-(C$7+F73*C$8)</f>
        <v>-5.7700001052580774E-3</v>
      </c>
      <c r="H73" s="30"/>
      <c r="J73" s="30"/>
      <c r="K73" s="30">
        <f>G73</f>
        <v>-5.7700001052580774E-3</v>
      </c>
      <c r="L73" s="30"/>
      <c r="M73" s="30"/>
      <c r="N73" s="30"/>
      <c r="O73" s="30">
        <f ca="1">+C$11+C$12*$F73</f>
        <v>-5.5061418592009474E-3</v>
      </c>
      <c r="P73" s="30"/>
      <c r="Q73" s="31">
        <f>+C73-15018.5</f>
        <v>42849.848199999891</v>
      </c>
      <c r="R73">
        <f ca="1">+(O73-G73)^2</f>
        <v>6.962117401234497E-8</v>
      </c>
    </row>
    <row r="74" spans="1:18" ht="12.95" customHeight="1">
      <c r="A74" s="45" t="s">
        <v>63</v>
      </c>
      <c r="B74" s="46" t="s">
        <v>43</v>
      </c>
      <c r="C74" s="47">
        <v>57868.34823000012</v>
      </c>
      <c r="D74" s="47">
        <v>2.0000000000000001E-4</v>
      </c>
      <c r="E74" s="30">
        <f>+(C74-C$7)/C$8</f>
        <v>13488.988255274118</v>
      </c>
      <c r="F74" s="30">
        <f>ROUND(2*E74,0)/2</f>
        <v>13489</v>
      </c>
      <c r="G74" s="30">
        <f>+C74-(C$7+F74*C$8)</f>
        <v>-5.7399998768232763E-3</v>
      </c>
      <c r="H74" s="30"/>
      <c r="J74" s="30"/>
      <c r="K74" s="30">
        <f>G74</f>
        <v>-5.7399998768232763E-3</v>
      </c>
      <c r="L74" s="30"/>
      <c r="M74" s="30"/>
      <c r="N74" s="30"/>
      <c r="O74" s="30">
        <f ca="1">+C$11+C$12*$F74</f>
        <v>-5.5061418592009474E-3</v>
      </c>
      <c r="P74" s="30"/>
      <c r="Q74" s="31">
        <f>+C74-15018.5</f>
        <v>42849.84823000012</v>
      </c>
      <c r="R74">
        <f ca="1">+(O74-G74)^2</f>
        <v>5.4689572406245509E-8</v>
      </c>
    </row>
    <row r="75" spans="1:18" ht="12.95" customHeight="1">
      <c r="A75" s="45" t="s">
        <v>63</v>
      </c>
      <c r="B75" s="46" t="s">
        <v>44</v>
      </c>
      <c r="C75" s="47">
        <v>57868.593470000196</v>
      </c>
      <c r="D75" s="47">
        <v>1E-4</v>
      </c>
      <c r="E75" s="30">
        <f>+(C75-C$7)/C$8</f>
        <v>13489.490045628867</v>
      </c>
      <c r="F75" s="30">
        <f>ROUND(2*E75,0)/2</f>
        <v>13489.5</v>
      </c>
      <c r="G75" s="30">
        <f>+C75-(C$7+F75*C$8)</f>
        <v>-4.8649998061591759E-3</v>
      </c>
      <c r="H75" s="30"/>
      <c r="J75" s="30"/>
      <c r="K75" s="30">
        <f>G75</f>
        <v>-4.8649998061591759E-3</v>
      </c>
      <c r="L75" s="30"/>
      <c r="M75" s="30"/>
      <c r="N75" s="30"/>
      <c r="O75" s="30">
        <f ca="1">+C$11+C$12*$F75</f>
        <v>-5.5064690014228375E-3</v>
      </c>
      <c r="P75" s="30"/>
      <c r="Q75" s="31">
        <f>+C75-15018.5</f>
        <v>42850.093470000196</v>
      </c>
      <c r="R75">
        <f ca="1">+(O75-G75)^2</f>
        <v>4.1148272847220956E-7</v>
      </c>
    </row>
    <row r="76" spans="1:18" ht="12.95" customHeight="1">
      <c r="A76" s="45" t="s">
        <v>63</v>
      </c>
      <c r="B76" s="46" t="s">
        <v>44</v>
      </c>
      <c r="C76" s="47">
        <v>57868.593619999941</v>
      </c>
      <c r="D76" s="47">
        <v>1E-4</v>
      </c>
      <c r="E76" s="30">
        <f>+(C76-C$7)/C$8</f>
        <v>13489.490352546276</v>
      </c>
      <c r="F76" s="30">
        <f>ROUND(2*E76,0)/2</f>
        <v>13489.5</v>
      </c>
      <c r="G76" s="30">
        <f>+C76-(C$7+F76*C$8)</f>
        <v>-4.7150000609690323E-3</v>
      </c>
      <c r="H76" s="30"/>
      <c r="J76" s="30"/>
      <c r="K76" s="30">
        <f>G76</f>
        <v>-4.7150000609690323E-3</v>
      </c>
      <c r="L76" s="30"/>
      <c r="M76" s="30"/>
      <c r="N76" s="30"/>
      <c r="O76" s="30">
        <f ca="1">+C$11+C$12*$F76</f>
        <v>-5.5064690014228375E-3</v>
      </c>
      <c r="P76" s="30"/>
      <c r="Q76" s="31">
        <f>+C76-15018.5</f>
        <v>42850.093619999941</v>
      </c>
      <c r="R76">
        <f ca="1">+(O76-G76)^2</f>
        <v>6.2642308370306893E-7</v>
      </c>
    </row>
    <row r="77" spans="1:18" ht="12.95" customHeight="1">
      <c r="A77" s="45" t="s">
        <v>63</v>
      </c>
      <c r="B77" s="46" t="s">
        <v>43</v>
      </c>
      <c r="C77" s="47">
        <v>57929.439059999771</v>
      </c>
      <c r="D77" s="47">
        <v>1E-4</v>
      </c>
      <c r="E77" s="30">
        <f>+(C77-C$7)/C$8</f>
        <v>13613.987395903201</v>
      </c>
      <c r="F77" s="30">
        <f>ROUND(2*E77,0)/2</f>
        <v>13614</v>
      </c>
      <c r="G77" s="30">
        <f>+C77-(C$7+F77*C$8)</f>
        <v>-6.1600002300110646E-3</v>
      </c>
      <c r="H77" s="30"/>
      <c r="J77" s="30"/>
      <c r="K77" s="30">
        <f>G77</f>
        <v>-6.1600002300110646E-3</v>
      </c>
      <c r="L77" s="30"/>
      <c r="M77" s="30"/>
      <c r="N77" s="30"/>
      <c r="O77" s="30">
        <f ca="1">+C$11+C$12*$F77</f>
        <v>-5.5879274146733854E-3</v>
      </c>
      <c r="P77" s="30"/>
      <c r="Q77" s="31">
        <f>+C77-15018.5</f>
        <v>42910.939059999771</v>
      </c>
      <c r="R77">
        <f ca="1">+(O77-G77)^2</f>
        <v>3.2726730604837835E-7</v>
      </c>
    </row>
    <row r="78" spans="1:18" ht="12.95" customHeight="1">
      <c r="A78" s="45" t="s">
        <v>63</v>
      </c>
      <c r="B78" s="46" t="s">
        <v>43</v>
      </c>
      <c r="C78" s="47">
        <v>57929.439340000041</v>
      </c>
      <c r="D78" s="47">
        <v>1E-4</v>
      </c>
      <c r="E78" s="30">
        <f>+(C78-C$7)/C$8</f>
        <v>13613.987968817222</v>
      </c>
      <c r="F78" s="30">
        <f>ROUND(2*E78,0)/2</f>
        <v>13614</v>
      </c>
      <c r="G78" s="30">
        <f>+C78-(C$7+F78*C$8)</f>
        <v>-5.8799999605980702E-3</v>
      </c>
      <c r="H78" s="30"/>
      <c r="J78" s="30"/>
      <c r="K78" s="30">
        <f>G78</f>
        <v>-5.8799999605980702E-3</v>
      </c>
      <c r="L78" s="30"/>
      <c r="M78" s="30"/>
      <c r="N78" s="30"/>
      <c r="O78" s="30">
        <f ca="1">+C$11+C$12*$F78</f>
        <v>-5.5879274146733854E-3</v>
      </c>
      <c r="P78" s="30"/>
      <c r="Q78" s="31">
        <f>+C78-15018.5</f>
        <v>42910.939340000041</v>
      </c>
      <c r="R78">
        <f ca="1">+(O78-G78)^2</f>
        <v>8.5306372082927102E-8</v>
      </c>
    </row>
    <row r="79" spans="1:18" ht="12.95" customHeight="1">
      <c r="A79" s="45" t="s">
        <v>63</v>
      </c>
      <c r="B79" s="46" t="s">
        <v>43</v>
      </c>
      <c r="C79" s="47">
        <v>57929.439670000225</v>
      </c>
      <c r="D79" s="47">
        <v>1E-4</v>
      </c>
      <c r="E79" s="30">
        <f>+(C79-C$7)/C$8</f>
        <v>13613.988644037046</v>
      </c>
      <c r="F79" s="30">
        <f>ROUND(2*E79,0)/2</f>
        <v>13614</v>
      </c>
      <c r="G79" s="30">
        <f>+C79-(C$7+F79*C$8)</f>
        <v>-5.5499997761216946E-3</v>
      </c>
      <c r="H79" s="30"/>
      <c r="J79" s="30"/>
      <c r="K79" s="30">
        <f>G79</f>
        <v>-5.5499997761216946E-3</v>
      </c>
      <c r="L79" s="30"/>
      <c r="M79" s="30"/>
      <c r="N79" s="30"/>
      <c r="O79" s="30">
        <f ca="1">+C$11+C$12*$F79</f>
        <v>-5.5879274146733854E-3</v>
      </c>
      <c r="P79" s="30"/>
      <c r="Q79" s="31">
        <f>+C79-15018.5</f>
        <v>42910.939670000225</v>
      </c>
      <c r="R79">
        <f ca="1">+(O79-G79)^2</f>
        <v>1.4385057661077014E-9</v>
      </c>
    </row>
    <row r="80" spans="1:18" ht="12.95" customHeight="1">
      <c r="A80" s="45" t="s">
        <v>63</v>
      </c>
      <c r="B80" s="46" t="s">
        <v>44</v>
      </c>
      <c r="C80" s="47">
        <v>57941.415049999952</v>
      </c>
      <c r="D80" s="47">
        <v>4.0000000000000002E-4</v>
      </c>
      <c r="E80" s="30">
        <f>+(C80-C$7)/C$8</f>
        <v>13638.491702985191</v>
      </c>
      <c r="F80" s="30">
        <f>ROUND(2*E80,0)/2</f>
        <v>13638.5</v>
      </c>
      <c r="G80" s="30">
        <f>+C80-(C$7+F80*C$8)</f>
        <v>-4.0550000485382043E-3</v>
      </c>
      <c r="H80" s="30"/>
      <c r="J80" s="30"/>
      <c r="K80" s="30">
        <f>G80</f>
        <v>-4.0550000485382043E-3</v>
      </c>
      <c r="L80" s="30"/>
      <c r="M80" s="30"/>
      <c r="N80" s="30"/>
      <c r="O80" s="30">
        <f ca="1">+C$11+C$12*$F80</f>
        <v>-5.6039573835459829E-3</v>
      </c>
      <c r="P80" s="30"/>
      <c r="Q80" s="31">
        <f>+C80-15018.5</f>
        <v>42922.915049999952</v>
      </c>
      <c r="R80">
        <f ca="1">+(O80-G80)^2</f>
        <v>2.3992688256743995E-6</v>
      </c>
    </row>
    <row r="81" spans="1:18" ht="12.95" customHeight="1">
      <c r="A81" s="45" t="s">
        <v>63</v>
      </c>
      <c r="B81" s="46" t="s">
        <v>43</v>
      </c>
      <c r="C81" s="47">
        <v>57948.499820000026</v>
      </c>
      <c r="D81" s="47">
        <v>1E-4</v>
      </c>
      <c r="E81" s="30">
        <f>+(C81-C$7)/C$8</f>
        <v>13652.987989278388</v>
      </c>
      <c r="F81" s="30">
        <f>ROUND(2*E81,0)/2</f>
        <v>13653</v>
      </c>
      <c r="G81" s="30">
        <f>+C81-(C$7+F81*C$8)</f>
        <v>-5.8699999717646278E-3</v>
      </c>
      <c r="H81" s="30"/>
      <c r="J81" s="30"/>
      <c r="K81" s="30">
        <f>G81</f>
        <v>-5.8699999717646278E-3</v>
      </c>
      <c r="L81" s="30"/>
      <c r="M81" s="30"/>
      <c r="N81" s="30"/>
      <c r="O81" s="30">
        <f ca="1">+C$11+C$12*$F81</f>
        <v>-5.6134445079807863E-3</v>
      </c>
      <c r="P81" s="30"/>
      <c r="Q81" s="31">
        <f>+C81-15018.5</f>
        <v>42929.999820000026</v>
      </c>
      <c r="R81">
        <f ca="1">+(O81-G81)^2</f>
        <v>6.582070599734202E-8</v>
      </c>
    </row>
    <row r="82" spans="1:18" ht="12.95" customHeight="1">
      <c r="A82" s="45" t="s">
        <v>63</v>
      </c>
      <c r="B82" s="46" t="s">
        <v>43</v>
      </c>
      <c r="C82" s="47">
        <v>57954.364879999775</v>
      </c>
      <c r="D82" s="47">
        <v>1E-4</v>
      </c>
      <c r="E82" s="30">
        <f>+(C82-C$7)/C$8</f>
        <v>13664.988603113734</v>
      </c>
      <c r="F82" s="30">
        <f>ROUND(2*E82,0)/2</f>
        <v>13665</v>
      </c>
      <c r="G82" s="30">
        <f>+C82-(C$7+F82*C$8)</f>
        <v>-5.5700002267258242E-3</v>
      </c>
      <c r="H82" s="30"/>
      <c r="J82" s="30"/>
      <c r="K82" s="30">
        <f>G82</f>
        <v>-5.5700002267258242E-3</v>
      </c>
      <c r="L82" s="30"/>
      <c r="M82" s="30"/>
      <c r="N82" s="30"/>
      <c r="O82" s="30">
        <f ca="1">+C$11+C$12*$F82</f>
        <v>-5.6212959213061391E-3</v>
      </c>
      <c r="P82" s="30"/>
      <c r="Q82" s="31">
        <f>+C82-15018.5</f>
        <v>42935.864879999775</v>
      </c>
      <c r="R82">
        <f ca="1">+(O82-G82)^2</f>
        <v>2.6312482824769528E-9</v>
      </c>
    </row>
    <row r="83" spans="1:18" ht="12.95" customHeight="1">
      <c r="A83" s="50" t="s">
        <v>64</v>
      </c>
      <c r="B83" s="51" t="s">
        <v>43</v>
      </c>
      <c r="C83" s="52">
        <v>60301.737829999998</v>
      </c>
      <c r="D83" s="50">
        <v>1E-4</v>
      </c>
      <c r="E83" s="30">
        <f>+(C83-C$7)/C$8</f>
        <v>18467.994250404106</v>
      </c>
      <c r="F83" s="30">
        <f>ROUND(2*E83,0)/2</f>
        <v>18468</v>
      </c>
      <c r="G83" s="30">
        <f>+C83-(C$7+F83*C$8)</f>
        <v>-2.8100000054109842E-3</v>
      </c>
      <c r="H83" s="30"/>
      <c r="J83" s="30"/>
      <c r="K83" s="30">
        <f>G83</f>
        <v>-2.8100000054109842E-3</v>
      </c>
      <c r="L83" s="30"/>
      <c r="M83" s="30"/>
      <c r="N83" s="30"/>
      <c r="O83" s="30">
        <f ca="1">+C$11+C$12*$F83</f>
        <v>-8.7638241047790933E-3</v>
      </c>
      <c r="P83" s="30"/>
      <c r="Q83" s="31">
        <f>+C83-15018.5</f>
        <v>45283.237829999998</v>
      </c>
      <c r="R83">
        <f ca="1">+(O83-G83)^2</f>
        <v>3.5448021406216477E-5</v>
      </c>
    </row>
    <row r="84" spans="1:18" ht="12.95" customHeight="1">
      <c r="A84" s="30"/>
      <c r="B84" s="30"/>
      <c r="C84" s="28"/>
      <c r="D84" s="28"/>
    </row>
    <row r="85" spans="1:18" ht="12.95" customHeight="1">
      <c r="A85" s="30"/>
      <c r="B85" s="30"/>
      <c r="C85" s="28"/>
      <c r="D85" s="28"/>
    </row>
    <row r="86" spans="1:18" ht="12.95" customHeight="1">
      <c r="A86" s="30"/>
      <c r="B86" s="30"/>
      <c r="C86" s="28"/>
      <c r="D86" s="28"/>
    </row>
    <row r="87" spans="1:18" ht="12.95" customHeight="1">
      <c r="A87" s="30"/>
      <c r="B87" s="30"/>
      <c r="C87" s="28"/>
      <c r="D87" s="28"/>
    </row>
    <row r="88" spans="1:18" ht="12.95" customHeight="1">
      <c r="A88" s="30"/>
      <c r="B88" s="30"/>
      <c r="C88" s="28"/>
      <c r="D88" s="28"/>
    </row>
    <row r="89" spans="1:18" ht="12.95" customHeight="1">
      <c r="A89" s="30"/>
      <c r="B89" s="30"/>
      <c r="C89" s="28"/>
      <c r="D89" s="28"/>
    </row>
    <row r="90" spans="1:18" ht="12.95" customHeight="1">
      <c r="A90" s="30"/>
      <c r="B90" s="30"/>
      <c r="C90" s="28"/>
      <c r="D90" s="28"/>
    </row>
    <row r="91" spans="1:18" ht="12.95" customHeight="1">
      <c r="A91" s="30"/>
      <c r="B91" s="30"/>
      <c r="C91" s="28"/>
      <c r="D91" s="28"/>
    </row>
    <row r="92" spans="1:18" ht="12.95" customHeight="1">
      <c r="A92" s="30"/>
      <c r="B92" s="30"/>
      <c r="C92" s="28"/>
      <c r="D92" s="28"/>
    </row>
    <row r="93" spans="1:18" ht="12.95" customHeight="1">
      <c r="A93" s="30"/>
      <c r="B93" s="30"/>
      <c r="C93" s="28"/>
      <c r="D93" s="28"/>
    </row>
    <row r="94" spans="1:18" ht="12.95" customHeight="1">
      <c r="A94" s="30"/>
      <c r="B94" s="30"/>
      <c r="C94" s="28"/>
      <c r="D94" s="28"/>
    </row>
    <row r="95" spans="1:18" ht="12.95" customHeight="1">
      <c r="A95" s="30"/>
      <c r="B95" s="30"/>
      <c r="C95" s="28"/>
      <c r="D95" s="28"/>
    </row>
    <row r="96" spans="1:18" ht="12.95" customHeight="1">
      <c r="A96" s="30"/>
      <c r="B96" s="30"/>
      <c r="C96" s="28"/>
      <c r="D96" s="28"/>
    </row>
    <row r="97" spans="1:4" ht="12.95" customHeight="1">
      <c r="A97" s="30"/>
      <c r="B97" s="30"/>
      <c r="C97" s="28"/>
      <c r="D97" s="28"/>
    </row>
    <row r="98" spans="1:4" ht="12.95" customHeight="1">
      <c r="A98" s="30"/>
      <c r="B98" s="30"/>
      <c r="C98" s="28"/>
      <c r="D98" s="28"/>
    </row>
    <row r="99" spans="1:4" ht="12.95" customHeight="1">
      <c r="A99" s="30"/>
      <c r="B99" s="30"/>
      <c r="C99" s="28"/>
      <c r="D99" s="28"/>
    </row>
    <row r="100" spans="1:4" ht="12.95" customHeight="1">
      <c r="A100" s="30"/>
      <c r="B100" s="30"/>
      <c r="C100" s="28"/>
      <c r="D100" s="28"/>
    </row>
    <row r="101" spans="1:4" ht="12.95" customHeight="1">
      <c r="A101" s="30"/>
      <c r="B101" s="30"/>
      <c r="C101" s="28"/>
      <c r="D101" s="28"/>
    </row>
    <row r="102" spans="1:4" ht="12.95" customHeight="1">
      <c r="A102" s="30"/>
      <c r="B102" s="30"/>
      <c r="C102" s="28"/>
      <c r="D102" s="28"/>
    </row>
    <row r="103" spans="1:4" ht="12.95" customHeight="1">
      <c r="A103" s="30"/>
      <c r="B103" s="30"/>
      <c r="C103" s="28"/>
      <c r="D103" s="28"/>
    </row>
    <row r="104" spans="1:4" ht="12.95" customHeight="1">
      <c r="A104" s="30"/>
      <c r="B104" s="30"/>
      <c r="C104" s="28"/>
      <c r="D104" s="28"/>
    </row>
    <row r="105" spans="1:4" ht="12.95" customHeight="1">
      <c r="A105" s="30"/>
      <c r="B105" s="30"/>
      <c r="C105" s="28"/>
      <c r="D105" s="28"/>
    </row>
    <row r="106" spans="1:4" ht="12.95" customHeight="1">
      <c r="A106" s="30"/>
      <c r="B106" s="30"/>
      <c r="C106" s="28"/>
      <c r="D106" s="28"/>
    </row>
    <row r="107" spans="1:4" ht="12.95" customHeight="1">
      <c r="A107" s="30"/>
      <c r="B107" s="30"/>
      <c r="C107" s="28"/>
      <c r="D107" s="28"/>
    </row>
    <row r="108" spans="1:4" ht="12.95" customHeight="1">
      <c r="A108" s="30"/>
      <c r="B108" s="30"/>
      <c r="C108" s="28"/>
      <c r="D108" s="28"/>
    </row>
    <row r="109" spans="1:4" ht="12.95" customHeight="1">
      <c r="A109" s="30"/>
      <c r="B109" s="30"/>
      <c r="C109" s="28"/>
      <c r="D109" s="28"/>
    </row>
    <row r="110" spans="1:4" ht="12.95" customHeight="1">
      <c r="A110" s="30"/>
      <c r="B110" s="30"/>
      <c r="C110" s="28"/>
      <c r="D110" s="28"/>
    </row>
    <row r="111" spans="1:4" ht="12.95" customHeight="1">
      <c r="A111" s="30"/>
      <c r="B111" s="30"/>
      <c r="C111" s="28"/>
      <c r="D111" s="28"/>
    </row>
    <row r="112" spans="1:4" ht="12.95" customHeight="1">
      <c r="A112" s="30"/>
      <c r="B112" s="30"/>
      <c r="C112" s="28"/>
      <c r="D112" s="28"/>
    </row>
    <row r="113" spans="1:4" ht="12.95" customHeight="1">
      <c r="A113" s="30"/>
      <c r="B113" s="30"/>
      <c r="C113" s="28"/>
      <c r="D113" s="28"/>
    </row>
    <row r="114" spans="1:4" ht="12.95" customHeight="1">
      <c r="A114" s="30"/>
      <c r="B114" s="30"/>
      <c r="C114" s="28"/>
      <c r="D114" s="28"/>
    </row>
    <row r="115" spans="1:4" ht="12.95" customHeight="1">
      <c r="A115" s="30"/>
      <c r="B115" s="30"/>
      <c r="C115" s="28"/>
      <c r="D115" s="28"/>
    </row>
    <row r="116" spans="1:4" ht="12.95" customHeight="1">
      <c r="A116" s="30"/>
      <c r="B116" s="30"/>
      <c r="C116" s="28"/>
      <c r="D116" s="28"/>
    </row>
    <row r="117" spans="1:4" ht="12.95" customHeight="1">
      <c r="A117" s="30"/>
      <c r="B117" s="30"/>
      <c r="C117" s="28"/>
      <c r="D117" s="28"/>
    </row>
    <row r="118" spans="1:4" ht="12.95" customHeight="1">
      <c r="A118" s="30"/>
      <c r="B118" s="30"/>
      <c r="C118" s="28"/>
      <c r="D118" s="28"/>
    </row>
    <row r="119" spans="1:4" ht="12.95" customHeight="1">
      <c r="A119" s="30"/>
      <c r="B119" s="30"/>
      <c r="C119" s="28"/>
      <c r="D119" s="28"/>
    </row>
    <row r="120" spans="1:4" ht="12.95" customHeight="1">
      <c r="A120" s="30"/>
      <c r="B120" s="30"/>
      <c r="C120" s="28"/>
      <c r="D120" s="28"/>
    </row>
    <row r="121" spans="1:4" ht="12.95" customHeight="1">
      <c r="A121" s="30"/>
      <c r="B121" s="30"/>
      <c r="C121" s="28"/>
      <c r="D121" s="28"/>
    </row>
    <row r="122" spans="1:4" ht="12.95" customHeight="1">
      <c r="A122" s="30"/>
      <c r="B122" s="30"/>
      <c r="C122" s="28"/>
      <c r="D122" s="28"/>
    </row>
    <row r="123" spans="1:4" ht="12.95" customHeight="1">
      <c r="A123" s="30"/>
      <c r="B123" s="30"/>
      <c r="C123" s="28"/>
      <c r="D123" s="28"/>
    </row>
    <row r="124" spans="1:4" ht="12.95" customHeight="1">
      <c r="A124" s="30"/>
      <c r="B124" s="30"/>
      <c r="C124" s="28"/>
      <c r="D124" s="28"/>
    </row>
    <row r="125" spans="1:4" ht="12.95" customHeight="1">
      <c r="A125" s="30"/>
      <c r="B125" s="30"/>
      <c r="C125" s="28"/>
      <c r="D125" s="28"/>
    </row>
    <row r="126" spans="1:4" ht="12.95" customHeight="1">
      <c r="A126" s="30"/>
      <c r="B126" s="30"/>
      <c r="C126" s="28"/>
      <c r="D126" s="28"/>
    </row>
    <row r="127" spans="1:4" ht="12.95" customHeight="1">
      <c r="A127" s="30"/>
      <c r="B127" s="30"/>
      <c r="C127" s="28"/>
      <c r="D127" s="28"/>
    </row>
    <row r="128" spans="1:4" ht="12.95" customHeight="1">
      <c r="A128" s="30"/>
      <c r="B128" s="30"/>
      <c r="C128" s="28"/>
      <c r="D128" s="28"/>
    </row>
    <row r="129" spans="1:4" ht="12.95" customHeight="1">
      <c r="A129" s="30"/>
      <c r="B129" s="30"/>
      <c r="C129" s="28"/>
      <c r="D129" s="28"/>
    </row>
    <row r="130" spans="1:4" ht="12.95" customHeight="1">
      <c r="A130" s="30"/>
      <c r="B130" s="30"/>
      <c r="C130" s="28"/>
      <c r="D130" s="28"/>
    </row>
    <row r="131" spans="1:4" ht="12.95" customHeight="1">
      <c r="A131" s="30"/>
      <c r="B131" s="30"/>
      <c r="C131" s="28"/>
      <c r="D131" s="28"/>
    </row>
    <row r="132" spans="1:4" ht="12.95" customHeight="1">
      <c r="A132" s="30"/>
      <c r="B132" s="30"/>
      <c r="C132" s="28"/>
      <c r="D132" s="28"/>
    </row>
    <row r="133" spans="1:4" ht="12.95" customHeight="1">
      <c r="A133" s="30"/>
      <c r="B133" s="30"/>
      <c r="C133" s="28"/>
      <c r="D133" s="28"/>
    </row>
    <row r="134" spans="1:4" ht="12.95" customHeight="1">
      <c r="A134" s="30"/>
      <c r="B134" s="30"/>
      <c r="C134" s="28"/>
      <c r="D134" s="28"/>
    </row>
    <row r="135" spans="1:4" ht="12.95" customHeight="1">
      <c r="A135" s="30"/>
      <c r="B135" s="30"/>
      <c r="C135" s="28"/>
      <c r="D135" s="28"/>
    </row>
    <row r="136" spans="1:4" ht="12.95" customHeight="1">
      <c r="A136" s="30"/>
      <c r="B136" s="30"/>
      <c r="C136" s="28"/>
      <c r="D136" s="28"/>
    </row>
    <row r="137" spans="1:4" ht="12.95" customHeight="1">
      <c r="A137" s="30"/>
      <c r="B137" s="30"/>
      <c r="C137" s="28"/>
      <c r="D137" s="28"/>
    </row>
    <row r="138" spans="1:4" ht="12.95" customHeight="1">
      <c r="A138" s="30"/>
      <c r="B138" s="30"/>
      <c r="C138" s="28"/>
      <c r="D138" s="28"/>
    </row>
    <row r="139" spans="1:4" ht="12.95" customHeight="1">
      <c r="A139" s="30"/>
      <c r="B139" s="30"/>
      <c r="C139" s="28"/>
      <c r="D139" s="28"/>
    </row>
    <row r="140" spans="1:4" ht="12.95" customHeight="1">
      <c r="A140" s="30"/>
      <c r="B140" s="30"/>
      <c r="C140" s="28"/>
      <c r="D140" s="28"/>
    </row>
    <row r="141" spans="1:4" ht="12.95" customHeight="1">
      <c r="A141" s="30"/>
      <c r="B141" s="30"/>
      <c r="C141" s="28"/>
      <c r="D141" s="28"/>
    </row>
    <row r="142" spans="1:4" ht="12.95" customHeight="1">
      <c r="A142" s="30"/>
      <c r="B142" s="30"/>
      <c r="C142" s="28"/>
      <c r="D142" s="28"/>
    </row>
    <row r="143" spans="1:4" ht="12.95" customHeight="1">
      <c r="A143" s="30"/>
      <c r="B143" s="30"/>
      <c r="C143" s="28"/>
      <c r="D143" s="28"/>
    </row>
    <row r="144" spans="1:4" ht="12.95" customHeight="1">
      <c r="A144" s="30"/>
      <c r="B144" s="30"/>
      <c r="C144" s="28"/>
      <c r="D144" s="28"/>
    </row>
    <row r="145" spans="1:4" ht="12.95" customHeight="1">
      <c r="A145" s="30"/>
      <c r="B145" s="30"/>
      <c r="C145" s="28"/>
      <c r="D145" s="28"/>
    </row>
    <row r="146" spans="1:4" ht="12.95" customHeight="1">
      <c r="A146" s="30"/>
      <c r="B146" s="30"/>
      <c r="C146" s="28"/>
      <c r="D146" s="28"/>
    </row>
    <row r="147" spans="1:4" ht="12.95" customHeight="1">
      <c r="A147" s="30"/>
      <c r="B147" s="30"/>
      <c r="C147" s="28"/>
      <c r="D147" s="28"/>
    </row>
    <row r="148" spans="1:4" ht="12.95" customHeight="1">
      <c r="A148" s="30"/>
      <c r="B148" s="30"/>
      <c r="C148" s="28"/>
      <c r="D148" s="28"/>
    </row>
    <row r="149" spans="1:4" ht="12.95" customHeight="1">
      <c r="A149" s="30"/>
      <c r="B149" s="30"/>
      <c r="C149" s="28"/>
      <c r="D149" s="28"/>
    </row>
    <row r="150" spans="1:4" ht="12.95" customHeight="1">
      <c r="A150" s="30"/>
      <c r="B150" s="30"/>
      <c r="C150" s="28"/>
      <c r="D150" s="28"/>
    </row>
    <row r="151" spans="1:4" ht="12.95" customHeight="1">
      <c r="A151" s="30"/>
      <c r="B151" s="30"/>
      <c r="C151" s="28"/>
      <c r="D151" s="28"/>
    </row>
    <row r="152" spans="1:4" ht="12.95" customHeight="1">
      <c r="A152" s="30"/>
      <c r="B152" s="30"/>
      <c r="C152" s="28"/>
      <c r="D152" s="28"/>
    </row>
    <row r="153" spans="1:4" ht="12.95" customHeight="1">
      <c r="A153" s="30"/>
      <c r="B153" s="30"/>
      <c r="C153" s="28"/>
      <c r="D153" s="28"/>
    </row>
    <row r="154" spans="1:4" ht="12.95" customHeight="1">
      <c r="A154" s="30"/>
      <c r="B154" s="30"/>
      <c r="C154" s="28"/>
      <c r="D154" s="28"/>
    </row>
    <row r="155" spans="1:4" ht="12.95" customHeight="1">
      <c r="C155" s="10"/>
      <c r="D155" s="10"/>
    </row>
    <row r="156" spans="1:4" ht="12.95" customHeight="1">
      <c r="C156" s="10"/>
      <c r="D156" s="10"/>
    </row>
    <row r="157" spans="1:4" ht="12.95" customHeight="1">
      <c r="C157" s="10"/>
      <c r="D157" s="10"/>
    </row>
    <row r="158" spans="1:4" ht="12.95" customHeight="1">
      <c r="C158" s="10"/>
      <c r="D158" s="10"/>
    </row>
    <row r="159" spans="1:4" ht="12.95" customHeight="1">
      <c r="C159" s="10"/>
      <c r="D159" s="10"/>
    </row>
    <row r="160" spans="1:4" ht="12.95" customHeight="1">
      <c r="C160" s="10"/>
      <c r="D160" s="10"/>
    </row>
    <row r="161" spans="3:4" ht="12.95" customHeight="1">
      <c r="C161" s="10"/>
      <c r="D161" s="10"/>
    </row>
    <row r="162" spans="3:4" ht="12.95" customHeight="1">
      <c r="C162" s="10"/>
      <c r="D162" s="10"/>
    </row>
    <row r="163" spans="3:4" ht="12.95" customHeight="1">
      <c r="C163" s="10"/>
      <c r="D163" s="10"/>
    </row>
    <row r="164" spans="3:4" ht="12.95" customHeight="1">
      <c r="C164" s="10"/>
      <c r="D164" s="10"/>
    </row>
    <row r="165" spans="3:4" ht="12.95" customHeight="1">
      <c r="C165" s="10"/>
      <c r="D165" s="10"/>
    </row>
    <row r="166" spans="3:4" ht="12.95" customHeight="1">
      <c r="C166" s="10"/>
      <c r="D166" s="10"/>
    </row>
    <row r="167" spans="3:4" ht="12.95" customHeight="1">
      <c r="C167" s="10"/>
      <c r="D167" s="10"/>
    </row>
    <row r="168" spans="3:4" ht="12.95" customHeight="1">
      <c r="C168" s="10"/>
      <c r="D168" s="10"/>
    </row>
    <row r="169" spans="3:4" ht="12.95" customHeight="1">
      <c r="C169" s="10"/>
      <c r="D169" s="10"/>
    </row>
    <row r="170" spans="3:4" ht="12.95" customHeight="1">
      <c r="C170" s="10"/>
      <c r="D170" s="10"/>
    </row>
    <row r="171" spans="3:4" ht="12.95" customHeight="1">
      <c r="C171" s="10"/>
      <c r="D171" s="10"/>
    </row>
    <row r="172" spans="3:4" ht="12.95" customHeight="1">
      <c r="C172" s="10"/>
      <c r="D172" s="10"/>
    </row>
    <row r="173" spans="3:4" ht="12.95" customHeight="1">
      <c r="C173" s="10"/>
      <c r="D173" s="10"/>
    </row>
    <row r="174" spans="3:4" ht="12.95" customHeight="1">
      <c r="C174" s="10"/>
      <c r="D174" s="10"/>
    </row>
    <row r="175" spans="3:4" ht="12.95" customHeight="1">
      <c r="C175" s="10"/>
      <c r="D175" s="10"/>
    </row>
    <row r="176" spans="3:4" ht="12.95" customHeight="1">
      <c r="C176" s="10"/>
      <c r="D176" s="10"/>
    </row>
    <row r="177" spans="3:4" ht="12.95" customHeight="1">
      <c r="C177" s="10"/>
      <c r="D177" s="10"/>
    </row>
    <row r="178" spans="3:4" ht="12.95" customHeight="1">
      <c r="C178" s="10"/>
      <c r="D178" s="10"/>
    </row>
    <row r="179" spans="3:4" ht="12.95" customHeight="1">
      <c r="C179" s="10"/>
      <c r="D179" s="10"/>
    </row>
    <row r="180" spans="3:4" ht="12.95" customHeight="1">
      <c r="C180" s="10"/>
      <c r="D180" s="10"/>
    </row>
    <row r="181" spans="3:4" ht="12.95" customHeight="1">
      <c r="C181" s="10"/>
      <c r="D181" s="10"/>
    </row>
    <row r="182" spans="3:4" ht="12.95" customHeight="1">
      <c r="C182" s="10"/>
      <c r="D182" s="10"/>
    </row>
    <row r="183" spans="3:4" ht="12.95" customHeight="1">
      <c r="C183" s="10"/>
      <c r="D183" s="10"/>
    </row>
    <row r="184" spans="3:4" ht="12.95" customHeight="1">
      <c r="C184" s="10"/>
      <c r="D184" s="10"/>
    </row>
    <row r="185" spans="3:4" ht="12.95" customHeight="1">
      <c r="C185" s="10"/>
      <c r="D185" s="10"/>
    </row>
    <row r="186" spans="3:4" ht="12.95" customHeight="1">
      <c r="C186" s="10"/>
      <c r="D186" s="10"/>
    </row>
    <row r="187" spans="3:4" ht="12.95" customHeight="1">
      <c r="C187" s="10"/>
      <c r="D187" s="10"/>
    </row>
    <row r="188" spans="3:4" ht="12.95" customHeight="1">
      <c r="C188" s="10"/>
      <c r="D188" s="10"/>
    </row>
    <row r="189" spans="3:4" ht="12.95" customHeight="1">
      <c r="C189" s="10"/>
      <c r="D189" s="10"/>
    </row>
    <row r="190" spans="3:4" ht="12.95" customHeight="1">
      <c r="C190" s="10"/>
      <c r="D190" s="10"/>
    </row>
    <row r="191" spans="3:4" ht="12.95" customHeight="1">
      <c r="C191" s="10"/>
      <c r="D191" s="10"/>
    </row>
    <row r="192" spans="3:4" ht="12.95" customHeight="1">
      <c r="C192" s="10"/>
      <c r="D192" s="10"/>
    </row>
    <row r="193" spans="3:4" ht="12.95" customHeight="1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</sheetData>
  <protectedRanges>
    <protectedRange sqref="A73:D82" name="Range1"/>
  </protectedRanges>
  <sortState xmlns:xlrd2="http://schemas.microsoft.com/office/spreadsheetml/2017/richdata2" ref="A21:X93">
    <sortCondition ref="C21:C93"/>
  </sortState>
  <phoneticPr fontId="8" type="noConversion"/>
  <hyperlinks>
    <hyperlink ref="H2952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2025-01-03T05:10:07Z</dcterms:modified>
</cp:coreProperties>
</file>