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52B996-CEDC-4794-A4F8-704E43275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22" i="1"/>
  <c r="F22" i="1" s="1"/>
  <c r="G22" i="1" s="1"/>
  <c r="H22" i="1" s="1"/>
  <c r="Q22" i="1"/>
  <c r="F14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G11" i="1"/>
  <c r="F11" i="1"/>
  <c r="F15" i="1" l="1"/>
  <c r="E21" i="1"/>
  <c r="F21" i="1" s="1"/>
  <c r="G21" i="1" s="1"/>
  <c r="C17" i="1"/>
  <c r="Q21" i="1"/>
  <c r="C11" i="1"/>
  <c r="C12" i="1"/>
  <c r="O29" i="1" l="1"/>
  <c r="O22" i="1"/>
  <c r="O25" i="1"/>
  <c r="O24" i="1"/>
  <c r="O28" i="1"/>
  <c r="O23" i="1"/>
  <c r="O27" i="1"/>
  <c r="O26" i="1"/>
  <c r="C16" i="1"/>
  <c r="D18" i="1" s="1"/>
  <c r="C15" i="1"/>
  <c r="O21" i="1"/>
  <c r="I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<sst xmlns="http://schemas.openxmlformats.org/spreadsheetml/2006/main" count="78" uniqueCount="57">
  <si>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</si>
  <si>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</si>
  <si>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</si>
  <si>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</si>
  <si>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</si>
  <si>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</si>
  <si>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</si>
  <si>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</si>
  <si>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</si>
  <si>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</si>
  <si>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</si>
  <si>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</si>
  <si>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</si>
  <si>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</si>
  <si>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</si>
  <si>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</si>
  <si>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</si>
  <si>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</si>
  <si>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</si>
  <si>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</si>
  <si>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</si>
  <si>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</si>
  <si>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</si>
  <si>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</si>
  <si>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</si>
  <si>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</si>
  <si>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</si>
  <si>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</si>
  <si>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</si>
  <si>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</si>
  <si>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</si>
  <si>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</si>
  <si>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</si>
  <si>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</si>
  <si>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</si>
  <si>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</si>
  <si>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</si>
  <si>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PE</t>
  </si>
  <si>
    <t>CCD</t>
  </si>
  <si>
    <t>Local time</t>
  </si>
  <si>
    <t>E</t>
  </si>
  <si>
    <t>S Cae</t>
  </si>
  <si>
    <t>G7049-1075</t>
  </si>
  <si>
    <t>II</t>
  </si>
  <si>
    <t>TESS/RAA</t>
  </si>
  <si>
    <t>I</t>
  </si>
  <si>
    <t>VSS SEB Gp</t>
  </si>
  <si>
    <t>TESS</t>
  </si>
  <si>
    <t xml:space="preserve">Mag </t>
  </si>
  <si>
    <t>Next ToM-P</t>
  </si>
  <si>
    <t>Next ToM-S</t>
  </si>
  <si>
    <t>?</t>
  </si>
  <si>
    <t>10.52-11.17</t>
  </si>
  <si>
    <t>VSX</t>
  </si>
  <si>
    <t>vis?</t>
  </si>
  <si>
    <t>EW</t>
  </si>
  <si>
    <t>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</si>
</sst>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000000000"/>
    <numFmt numFmtId="167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0"/>
  </cellStyleXfs>
  <cellXfs count="5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6" fillId="4" borderId="1" xfId="8" applyFont="1" applyFill="1" applyBorder="1" applyAlignment="1">
      <alignment horizontal="left" vertical="center"/>
    </xf>
    <xf numFmtId="0" fontId="5" fillId="0" borderId="1" xfId="8" applyFont="1" applyBorder="1" applyAlignment="1">
      <alignment horizontal="center"/>
    </xf>
    <xf numFmtId="0" fontId="17" fillId="0" borderId="1" xfId="8" applyFont="1" applyBorder="1" applyAlignment="1">
      <alignment horizontal="center"/>
    </xf>
    <xf numFmtId="0" fontId="5" fillId="0" borderId="1" xfId="8" applyFont="1" applyBorder="1"/>
    <xf numFmtId="0" fontId="16" fillId="2" borderId="1" xfId="8" applyFont="1" applyFill="1" applyBorder="1" applyAlignment="1">
      <alignment horizontal="left"/>
    </xf>
    <xf numFmtId="165" fontId="5" fillId="0" borderId="1" xfId="8" applyNumberFormat="1" applyFont="1" applyBorder="1" applyAlignment="1">
      <alignment horizontal="left"/>
    </xf>
    <xf numFmtId="165" fontId="6" fillId="0" borderId="1" xfId="8" applyNumberFormat="1" applyBorder="1" applyAlignment="1">
      <alignment horizontal="left"/>
    </xf>
    <xf numFmtId="0" fontId="5" fillId="3" borderId="1" xfId="8" applyFont="1" applyFill="1" applyBorder="1" applyAlignment="1">
      <alignment horizontal="left"/>
    </xf>
    <xf numFmtId="0" fontId="6" fillId="0" borderId="1" xfId="8" applyBorder="1"/>
    <xf numFmtId="0" fontId="18" fillId="0" borderId="0" xfId="0" applyFont="1" applyAlignment="1"/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19" fillId="0" borderId="0" xfId="0" applyFont="1" applyAlignment="1"/>
    <xf numFmtId="0" fontId="19" fillId="0" borderId="0" xfId="0" applyFont="1" applyAlignment="1" applyProtection="1">
      <alignment horizontal="center"/>
      <protection locked="0"/>
    </xf>
    <xf numFmtId="167" fontId="19" fillId="0" borderId="0" xfId="0" applyNumberFormat="1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ctive" xfId="8" xr:uid="{60F619BD-5CAB-465D-ABCC-35C4FD502FDD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</a:t>
            </a:r>
            <a:r>
              <a:rPr lang="en-AU" baseline="0"/>
              <a:t> Cae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  <c:pt idx="8">
                  <c:v>14858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  <c:pt idx="8">
                  <c:v>14858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1.0540000002947636E-3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  <c:pt idx="8">
                  <c:v>14858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  <c:pt idx="8">
                  <c:v>14858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8">
                  <c:v>1.9071555361733772E-2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  <c:pt idx="8">
                  <c:v>14858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">
                  <c:v>1.5119869982299861E-2</c:v>
                </c:pt>
                <c:pt idx="3">
                  <c:v>1.5346198008046485E-2</c:v>
                </c:pt>
                <c:pt idx="4">
                  <c:v>1.5420608084241394E-2</c:v>
                </c:pt>
                <c:pt idx="5">
                  <c:v>1.5555165446130559E-2</c:v>
                </c:pt>
                <c:pt idx="6">
                  <c:v>1.5567746733722743E-2</c:v>
                </c:pt>
                <c:pt idx="7">
                  <c:v>1.5909702648059465E-2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  <c:pt idx="8">
                  <c:v>14858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1.389E-3</c:v>
                  </c:pt>
                  <c:pt idx="3">
                    <c:v>3.3730000000000001E-3</c:v>
                  </c:pt>
                  <c:pt idx="4">
                    <c:v>2.529E-3</c:v>
                  </c:pt>
                  <c:pt idx="5">
                    <c:v>1.1869999999999999E-3</c:v>
                  </c:pt>
                  <c:pt idx="6">
                    <c:v>6.1040000000000001E-3</c:v>
                  </c:pt>
                  <c:pt idx="7">
                    <c:v>4.2079999999999999E-3</c:v>
                  </c:pt>
                  <c:pt idx="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  <c:pt idx="8">
                  <c:v>14858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  <c:pt idx="8">
                  <c:v>14858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-1.048505027376133E-3</c:v>
                </c:pt>
                <c:pt idx="1">
                  <c:v>2.6309343602765271E-3</c:v>
                </c:pt>
                <c:pt idx="2">
                  <c:v>1.5418155430519602E-2</c:v>
                </c:pt>
                <c:pt idx="3">
                  <c:v>1.5418699243612664E-2</c:v>
                </c:pt>
                <c:pt idx="4">
                  <c:v>1.5442083206614299E-2</c:v>
                </c:pt>
                <c:pt idx="5">
                  <c:v>1.5442627019707359E-2</c:v>
                </c:pt>
                <c:pt idx="6">
                  <c:v>1.5474711992197977E-2</c:v>
                </c:pt>
                <c:pt idx="7">
                  <c:v>1.5475255805291037E-2</c:v>
                </c:pt>
                <c:pt idx="8">
                  <c:v>1.8790884233685697E-2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-3383</c:v>
                </c:pt>
                <c:pt idx="1">
                  <c:v>0</c:v>
                </c:pt>
                <c:pt idx="2">
                  <c:v>11757</c:v>
                </c:pt>
                <c:pt idx="3">
                  <c:v>11757.5</c:v>
                </c:pt>
                <c:pt idx="4">
                  <c:v>11779</c:v>
                </c:pt>
                <c:pt idx="5">
                  <c:v>11779.5</c:v>
                </c:pt>
                <c:pt idx="6">
                  <c:v>11809</c:v>
                </c:pt>
                <c:pt idx="7">
                  <c:v>11809.5</c:v>
                </c:pt>
                <c:pt idx="8">
                  <c:v>14858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s://www.aavso.org/ejaavso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63" Type="http://schemas.openxmlformats.org/officeDocument/2006/relationships/hyperlink" Target="http://vsolj.cetus-net.org/bulletin.html" TargetMode="External"/><Relationship Id="rId68" Type="http://schemas.openxmlformats.org/officeDocument/2006/relationships/hyperlink" Target="http://cdsbib.u-strasbg.fr/cgi-bin/cdsbib?1990RMxAA..21..381G" TargetMode="External"/><Relationship Id="rId76" Type="http://schemas.openxmlformats.org/officeDocument/2006/relationships/hyperlink" Target="http://cdsbib.u-strasbg.fr/cgi-bin/cdsbib?1990RMxAA..21..381G" TargetMode="External"/><Relationship Id="rId84" Type="http://schemas.openxmlformats.org/officeDocument/2006/relationships/hyperlink" Target="http://cdsbib.u-strasbg.fr/cgi-bin/cdsbib?1990RMxAA..21..381G" TargetMode="External"/><Relationship Id="rId89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71" Type="http://schemas.openxmlformats.org/officeDocument/2006/relationships/hyperlink" Target="http://vsolj.cetus-net.org/bulletin.html" TargetMode="External"/><Relationship Id="rId92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s://www.aavso.org/ejaavso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cdsbib.u-strasbg.fr/cgi-bin/cdsbib?1990RMxAA..21..381G" TargetMode="External"/><Relationship Id="rId66" Type="http://schemas.openxmlformats.org/officeDocument/2006/relationships/hyperlink" Target="http://cdsbib.u-strasbg.fr/cgi-bin/cdsbib?1990RMxAA..21..381G" TargetMode="External"/><Relationship Id="rId74" Type="http://schemas.openxmlformats.org/officeDocument/2006/relationships/hyperlink" Target="http://cdsbib.u-strasbg.fr/cgi-bin/cdsbib?1990RMxAA..21..381G" TargetMode="External"/><Relationship Id="rId79" Type="http://schemas.openxmlformats.org/officeDocument/2006/relationships/hyperlink" Target="https://www.aavso.org/ejaavso" TargetMode="External"/><Relationship Id="rId87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61" Type="http://schemas.openxmlformats.org/officeDocument/2006/relationships/hyperlink" Target="http://vsolj.cetus-net.org/bulletin.html" TargetMode="External"/><Relationship Id="rId82" Type="http://schemas.openxmlformats.org/officeDocument/2006/relationships/hyperlink" Target="https://www.aavso.org/ejaavso" TargetMode="External"/><Relationship Id="rId90" Type="http://schemas.openxmlformats.org/officeDocument/2006/relationships/hyperlink" Target="http://cdsbib.u-strasbg.fr/cgi-bin/cdsbib?1990RMxAA..21..381G" TargetMode="External"/><Relationship Id="rId95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vsolj.cetus-net.org/bulletin.html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64" Type="http://schemas.openxmlformats.org/officeDocument/2006/relationships/hyperlink" Target="http://cdsbib.u-strasbg.fr/cgi-bin/cdsbib?1990RMxAA..21..381G" TargetMode="External"/><Relationship Id="rId69" Type="http://schemas.openxmlformats.org/officeDocument/2006/relationships/hyperlink" Target="http://cdsbib.u-strasbg.fr/cgi-bin/cdsbib?1990RMxAA..21..381G" TargetMode="External"/><Relationship Id="rId77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72" Type="http://schemas.openxmlformats.org/officeDocument/2006/relationships/hyperlink" Target="http://vsolj.cetus-net.org/bulletin.html" TargetMode="External"/><Relationship Id="rId80" Type="http://schemas.openxmlformats.org/officeDocument/2006/relationships/hyperlink" Target="http://vsolj.cetus-net.org/bulletin.html" TargetMode="External"/><Relationship Id="rId85" Type="http://schemas.openxmlformats.org/officeDocument/2006/relationships/hyperlink" Target="http://cdsbib.u-strasbg.fr/cgi-bin/cdsbib?1990RMxAA..21..381G" TargetMode="External"/><Relationship Id="rId93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Relationship Id="rId67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vsolj.cetus-net.org/bulletin.html" TargetMode="External"/><Relationship Id="rId54" Type="http://schemas.openxmlformats.org/officeDocument/2006/relationships/hyperlink" Target="http://vsolj.cetus-net.org/bulletin.html" TargetMode="External"/><Relationship Id="rId62" Type="http://schemas.openxmlformats.org/officeDocument/2006/relationships/hyperlink" Target="https://www.aavso.org/ejaavso" TargetMode="External"/><Relationship Id="rId70" Type="http://schemas.openxmlformats.org/officeDocument/2006/relationships/hyperlink" Target="http://cdsbib.u-strasbg.fr/cgi-bin/cdsbib?1990RMxAA..21..381G" TargetMode="External"/><Relationship Id="rId75" Type="http://schemas.openxmlformats.org/officeDocument/2006/relationships/hyperlink" Target="http://cdsbib.u-strasbg.fr/cgi-bin/cdsbib?1990RMxAA..21..381G" TargetMode="External"/><Relationship Id="rId83" Type="http://schemas.openxmlformats.org/officeDocument/2006/relationships/hyperlink" Target="http://cdsbib.u-strasbg.fr/cgi-bin/cdsbib?1990RMxAA..21..381G" TargetMode="External"/><Relationship Id="rId88" Type="http://schemas.openxmlformats.org/officeDocument/2006/relationships/hyperlink" Target="http://vsolj.cetus-net.org/bulletin.html" TargetMode="External"/><Relationship Id="rId91" Type="http://schemas.openxmlformats.org/officeDocument/2006/relationships/hyperlink" Target="http://cdsbib.u-strasbg.fr/cgi-bin/cdsbib?1990RMxAA..21..381G" TargetMode="External"/><Relationship Id="rId96" Type="http://schemas.openxmlformats.org/officeDocument/2006/relationships/drawing" Target="../drawings/drawing1.xml"/><Relationship Id="rId1" Type="http://schemas.openxmlformats.org/officeDocument/2006/relationships/hyperlink" Target="http://cdsbib.u-strasbg.fr/cgi-bin/cdsbib?1956RA......3..313O" TargetMode="External"/><Relationship Id="rId6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cdsbib.u-strasbg.fr/cgi-bin/cdsbib?1990RMxAA..21..381G" TargetMode="External"/><Relationship Id="rId65" Type="http://schemas.openxmlformats.org/officeDocument/2006/relationships/hyperlink" Target="http://cdsbib.u-strasbg.fr/cgi-bin/cdsbib?1990RMxAA..21..381G" TargetMode="External"/><Relationship Id="rId73" Type="http://schemas.openxmlformats.org/officeDocument/2006/relationships/hyperlink" Target="http://cdsbib.u-strasbg.fr/cgi-bin/cdsbib?1990RMxAA..21..381G" TargetMode="External"/><Relationship Id="rId78" Type="http://schemas.openxmlformats.org/officeDocument/2006/relationships/hyperlink" Target="http://vsolj.cetus-net.org/bulletin.html" TargetMode="External"/><Relationship Id="rId81" Type="http://schemas.openxmlformats.org/officeDocument/2006/relationships/hyperlink" Target="http://cdsbib.u-strasbg.fr/cgi-bin/cdsbib?1990RMxAA..21..381G" TargetMode="External"/><Relationship Id="rId86" Type="http://schemas.openxmlformats.org/officeDocument/2006/relationships/hyperlink" Target="http://cdsbib.u-strasbg.fr/cgi-bin/cdsbib?1990RMxAA..21..381G" TargetMode="External"/><Relationship Id="rId94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s://www.aavso.org/ejaavs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7: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3.5703125" customWidth="1"/>
    <col min="23" max="23" width="13.5703125" style="40" customWidth="1"/>
  </cols>
  <sheetData>
    <row r="1" spans="1:20" ht="20.25" x14ac:dyDescent="0.3">
      <c r="A1" s="23" t="s">
        <v>41</v>
      </c>
      <c r="F1" s="27" t="s">
        <v>41</v>
      </c>
      <c r="G1" s="28">
        <v>2013</v>
      </c>
      <c r="H1" s="29"/>
      <c r="I1" s="30" t="s">
        <v>42</v>
      </c>
      <c r="J1" s="31" t="s">
        <v>41</v>
      </c>
      <c r="K1" s="32">
        <v>4.5656400000000001</v>
      </c>
      <c r="L1" s="33">
        <v>-33.08</v>
      </c>
      <c r="M1" s="34">
        <v>51869.03</v>
      </c>
      <c r="N1" s="34">
        <v>0.48253000000000001</v>
      </c>
      <c r="O1" s="35" t="s">
        <v>40</v>
      </c>
      <c r="T1" s="39"/>
    </row>
    <row r="2" spans="1:20" ht="12.95" customHeight="1" x14ac:dyDescent="0.2">
      <c r="A2" t="s">
        <v>23</v>
      </c>
      <c r="B2" s="39" t="s">
        <v>55</v>
      </c>
      <c r="C2" s="21"/>
      <c r="D2" s="2"/>
      <c r="T2" s="39"/>
    </row>
    <row r="3" spans="1:20" ht="12.95" customHeight="1" x14ac:dyDescent="0.2"/>
    <row r="4" spans="1:20" ht="12.95" customHeight="1" x14ac:dyDescent="0.2">
      <c r="A4" s="24" t="s">
        <v>0</v>
      </c>
      <c r="C4" s="2" t="s">
        <v>35</v>
      </c>
      <c r="D4" s="2" t="s">
        <v>35</v>
      </c>
    </row>
    <row r="5" spans="1:20" ht="12.95" customHeight="1" x14ac:dyDescent="0.2">
      <c r="A5" s="25" t="s">
        <v>27</v>
      </c>
      <c r="B5" s="7"/>
      <c r="C5" s="22">
        <v>-9.5</v>
      </c>
      <c r="D5" s="7" t="s">
        <v>28</v>
      </c>
      <c r="E5" s="7"/>
    </row>
    <row r="6" spans="1:20" ht="12.95" customHeight="1" x14ac:dyDescent="0.2">
      <c r="A6" s="24" t="s">
        <v>1</v>
      </c>
    </row>
    <row r="7" spans="1:20" ht="12.95" customHeight="1" x14ac:dyDescent="0.2">
      <c r="A7" t="s">
        <v>2</v>
      </c>
      <c r="C7" s="38">
        <v>53501.455000000002</v>
      </c>
      <c r="D7" s="26" t="s">
        <v>53</v>
      </c>
    </row>
    <row r="8" spans="1:20" ht="12.95" customHeight="1" x14ac:dyDescent="0.2">
      <c r="A8" t="s">
        <v>3</v>
      </c>
      <c r="C8" s="38">
        <v>0.48253800000000002</v>
      </c>
      <c r="D8" s="26" t="s">
        <v>53</v>
      </c>
    </row>
    <row r="9" spans="1:20" ht="12.95" customHeight="1" x14ac:dyDescent="0.2">
      <c r="A9" s="18" t="s">
        <v>30</v>
      </c>
      <c r="B9" s="19">
        <v>21</v>
      </c>
      <c r="C9" s="16"/>
      <c r="D9" s="17"/>
    </row>
    <row r="10" spans="1:20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20" ht="12.95" customHeight="1" x14ac:dyDescent="0.2">
      <c r="A11" s="7" t="s">
        <v>15</v>
      </c>
      <c r="B11" s="7"/>
      <c r="C11" s="15">
        <f ca="1">INTERCEPT(INDIRECT($G$11):G992,INDIRECT($F$11):F992)</f>
        <v>2.6309343602765271E-3</v>
      </c>
      <c r="D11" s="2"/>
      <c r="E11" s="7"/>
      <c r="F11" t="str">
        <f>"F"&amp;B9</f>
        <v>F21</v>
      </c>
      <c r="G11" t="str">
        <f>"G"&amp;B9</f>
        <v>G21</v>
      </c>
    </row>
    <row r="12" spans="1:20" ht="12.95" customHeight="1" x14ac:dyDescent="0.2">
      <c r="A12" s="7" t="s">
        <v>16</v>
      </c>
      <c r="B12" s="7"/>
      <c r="C12" s="15">
        <f ca="1">SLOPE(INDIRECT($G$11):G992,INDIRECT($F$11):F992)</f>
        <v>1.0876261861225717E-6</v>
      </c>
      <c r="D12" s="2"/>
      <c r="E12" s="41" t="s">
        <v>48</v>
      </c>
      <c r="F12" s="42" t="s">
        <v>52</v>
      </c>
    </row>
    <row r="13" spans="1:20" ht="12.95" customHeight="1" x14ac:dyDescent="0.2">
      <c r="A13" s="7" t="s">
        <v>18</v>
      </c>
      <c r="B13" s="7"/>
      <c r="C13" s="2" t="s">
        <v>13</v>
      </c>
      <c r="E13" s="43" t="s">
        <v>32</v>
      </c>
      <c r="F13" s="44">
        <v>1</v>
      </c>
    </row>
    <row r="14" spans="1:20" ht="12.95" customHeight="1" x14ac:dyDescent="0.2">
      <c r="A14" s="7"/>
      <c r="B14" s="7"/>
      <c r="C14" s="7"/>
      <c r="E14" s="43" t="s">
        <v>29</v>
      </c>
      <c r="F14" s="45">
        <f ca="1">NOW()+15018.5+$C$5/24</f>
        <v>60689.710400578704</v>
      </c>
    </row>
    <row r="15" spans="1:20" ht="12.95" customHeight="1" x14ac:dyDescent="0.2">
      <c r="A15" s="8" t="s">
        <v>17</v>
      </c>
      <c r="B15" s="7"/>
      <c r="C15" s="9">
        <f ca="1">(C7+C11)+(C8+C12)*INT(MAX(F21:F3533))</f>
        <v>60671.023394884236</v>
      </c>
      <c r="E15" s="43" t="s">
        <v>33</v>
      </c>
      <c r="F15" s="45">
        <f ca="1">ROUND(2*($F$14-$C$7)/$C$8,0)/2+$F$13</f>
        <v>14898</v>
      </c>
    </row>
    <row r="16" spans="1:20" ht="12.95" customHeight="1" x14ac:dyDescent="0.2">
      <c r="A16" s="11" t="s">
        <v>4</v>
      </c>
      <c r="B16" s="7"/>
      <c r="C16" s="12">
        <f ca="1">+C8+C12</f>
        <v>0.48253908762618614</v>
      </c>
      <c r="E16" s="43" t="s">
        <v>34</v>
      </c>
      <c r="F16" s="45">
        <f ca="1">ROUND(2*($F$14-$C$15)/$C$16,0)/2+$F$13</f>
        <v>39.5</v>
      </c>
    </row>
    <row r="17" spans="1:23" ht="12.95" customHeight="1" thickBot="1" x14ac:dyDescent="0.25">
      <c r="A17" s="10" t="s">
        <v>26</v>
      </c>
      <c r="B17" s="7"/>
      <c r="C17" s="7">
        <f>COUNT(C21:C2191)</f>
        <v>9</v>
      </c>
      <c r="E17" s="43" t="s">
        <v>49</v>
      </c>
      <c r="F17" s="46">
        <f ca="1">+$C$15+$C$16*$F$16-15018.5-$C$5/24</f>
        <v>45671.979522178808</v>
      </c>
    </row>
    <row r="18" spans="1:23" ht="12.95" customHeight="1" thickTop="1" thickBot="1" x14ac:dyDescent="0.25">
      <c r="A18" s="11" t="s">
        <v>5</v>
      </c>
      <c r="B18" s="7"/>
      <c r="C18" s="13">
        <f ca="1">+C15</f>
        <v>60671.023394884236</v>
      </c>
      <c r="D18" s="14">
        <f ca="1">+C16</f>
        <v>0.48253908762618614</v>
      </c>
      <c r="E18" s="48" t="s">
        <v>50</v>
      </c>
      <c r="F18" s="47">
        <f ca="1">+($C$15+$C$16*$F$16)-($C$16/2)-15018.5-$C$5/24</f>
        <v>45671.738252634997</v>
      </c>
    </row>
    <row r="19" spans="1:23" ht="12.95" customHeight="1" thickTop="1" x14ac:dyDescent="0.2">
      <c r="F19" t="s">
        <v>39</v>
      </c>
    </row>
    <row r="20" spans="1:23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36</v>
      </c>
      <c r="I20" s="5" t="s">
        <v>54</v>
      </c>
      <c r="J20" s="5" t="s">
        <v>37</v>
      </c>
      <c r="K20" s="5" t="s">
        <v>38</v>
      </c>
      <c r="L20" s="5" t="s">
        <v>47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U20" s="20" t="s">
        <v>31</v>
      </c>
    </row>
    <row r="21" spans="1:23" ht="12.95" customHeight="1" x14ac:dyDescent="0.2">
      <c r="A21" s="39" t="s">
        <v>51</v>
      </c>
      <c r="C21" s="6">
        <v>51869.03</v>
      </c>
      <c r="D21" s="6" t="s">
        <v>13</v>
      </c>
      <c r="E21">
        <f t="shared" ref="E21:E28" si="0">+(C21-C$7)/C$8</f>
        <v>-3382.997815716074</v>
      </c>
      <c r="F21">
        <f t="shared" ref="F21:F29" si="1">ROUND(2*E21,0)/2</f>
        <v>-3383</v>
      </c>
      <c r="G21">
        <f t="shared" ref="G21:G28" si="2">+C21-(C$7+F21*C$8)</f>
        <v>1.0540000002947636E-3</v>
      </c>
      <c r="I21">
        <f>+G21</f>
        <v>1.0540000002947636E-3</v>
      </c>
      <c r="O21">
        <f t="shared" ref="O21:O28" ca="1" si="3">+C$11+C$12*$F21</f>
        <v>-1.048505027376133E-3</v>
      </c>
      <c r="Q21" s="1">
        <f t="shared" ref="Q21:Q28" si="4">+C21-15018.5</f>
        <v>36850.53</v>
      </c>
    </row>
    <row r="22" spans="1:23" ht="12.95" customHeight="1" x14ac:dyDescent="0.25">
      <c r="A22" s="36" t="s">
        <v>53</v>
      </c>
      <c r="C22" s="6">
        <v>53501.455000000002</v>
      </c>
      <c r="D22" s="6"/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2.6309343602765271E-3</v>
      </c>
      <c r="Q22" s="1">
        <f t="shared" si="4"/>
        <v>38482.955000000002</v>
      </c>
    </row>
    <row r="23" spans="1:23" ht="12.95" customHeight="1" x14ac:dyDescent="0.25">
      <c r="A23" s="36" t="s">
        <v>44</v>
      </c>
      <c r="B23" s="37" t="s">
        <v>45</v>
      </c>
      <c r="C23" s="36">
        <v>59174.669385869987</v>
      </c>
      <c r="D23" s="36">
        <v>1.389E-3</v>
      </c>
      <c r="E23">
        <f t="shared" si="0"/>
        <v>11757.031334050345</v>
      </c>
      <c r="F23">
        <f t="shared" si="1"/>
        <v>11757</v>
      </c>
      <c r="G23">
        <f t="shared" si="2"/>
        <v>1.5119869982299861E-2</v>
      </c>
      <c r="L23">
        <f t="shared" ref="L23:L28" si="5">+G23</f>
        <v>1.5119869982299861E-2</v>
      </c>
      <c r="O23">
        <f t="shared" ca="1" si="3"/>
        <v>1.5418155430519602E-2</v>
      </c>
      <c r="Q23" s="1">
        <f t="shared" si="4"/>
        <v>44156.169385869987</v>
      </c>
    </row>
    <row r="24" spans="1:23" ht="12.95" customHeight="1" x14ac:dyDescent="0.25">
      <c r="A24" s="36" t="s">
        <v>44</v>
      </c>
      <c r="B24" s="37" t="s">
        <v>43</v>
      </c>
      <c r="C24" s="36">
        <v>59174.910881198011</v>
      </c>
      <c r="D24" s="36">
        <v>3.3730000000000001E-3</v>
      </c>
      <c r="E24">
        <f t="shared" si="0"/>
        <v>11757.531803087029</v>
      </c>
      <c r="F24">
        <f t="shared" si="1"/>
        <v>11757.5</v>
      </c>
      <c r="G24">
        <f t="shared" si="2"/>
        <v>1.5346198008046485E-2</v>
      </c>
      <c r="L24">
        <f t="shared" si="5"/>
        <v>1.5346198008046485E-2</v>
      </c>
      <c r="O24">
        <f t="shared" ca="1" si="3"/>
        <v>1.5418699243612664E-2</v>
      </c>
      <c r="Q24" s="1">
        <f t="shared" si="4"/>
        <v>44156.410881198011</v>
      </c>
      <c r="W24" s="40" t="s">
        <v>46</v>
      </c>
    </row>
    <row r="25" spans="1:23" ht="12.95" customHeight="1" x14ac:dyDescent="0.25">
      <c r="A25" s="36" t="s">
        <v>44</v>
      </c>
      <c r="B25" s="37" t="s">
        <v>45</v>
      </c>
      <c r="C25" s="36">
        <v>59185.285522608086</v>
      </c>
      <c r="D25" s="36">
        <v>2.529E-3</v>
      </c>
      <c r="E25">
        <f t="shared" si="0"/>
        <v>11779.031957292658</v>
      </c>
      <c r="F25">
        <f t="shared" si="1"/>
        <v>11779</v>
      </c>
      <c r="G25">
        <f t="shared" si="2"/>
        <v>1.5420608084241394E-2</v>
      </c>
      <c r="L25">
        <f t="shared" si="5"/>
        <v>1.5420608084241394E-2</v>
      </c>
      <c r="O25">
        <f t="shared" ca="1" si="3"/>
        <v>1.5442083206614299E-2</v>
      </c>
      <c r="Q25" s="1">
        <f t="shared" si="4"/>
        <v>44166.785522608086</v>
      </c>
      <c r="W25" s="40" t="s">
        <v>46</v>
      </c>
    </row>
    <row r="26" spans="1:23" ht="12.95" customHeight="1" x14ac:dyDescent="0.25">
      <c r="A26" s="36" t="s">
        <v>44</v>
      </c>
      <c r="B26" s="37" t="s">
        <v>43</v>
      </c>
      <c r="C26" s="36">
        <v>59185.526926165447</v>
      </c>
      <c r="D26" s="36">
        <v>1.1869999999999999E-3</v>
      </c>
      <c r="E26">
        <f t="shared" si="0"/>
        <v>11779.532236146055</v>
      </c>
      <c r="F26">
        <f t="shared" si="1"/>
        <v>11779.5</v>
      </c>
      <c r="G26">
        <f t="shared" si="2"/>
        <v>1.5555165446130559E-2</v>
      </c>
      <c r="L26">
        <f t="shared" si="5"/>
        <v>1.5555165446130559E-2</v>
      </c>
      <c r="O26">
        <f t="shared" ca="1" si="3"/>
        <v>1.5442627019707359E-2</v>
      </c>
      <c r="Q26" s="1">
        <f t="shared" si="4"/>
        <v>44167.026926165447</v>
      </c>
      <c r="W26" s="40" t="s">
        <v>46</v>
      </c>
    </row>
    <row r="27" spans="1:23" ht="12.95" customHeight="1" x14ac:dyDescent="0.25">
      <c r="A27" s="36" t="s">
        <v>44</v>
      </c>
      <c r="B27" s="37" t="s">
        <v>45</v>
      </c>
      <c r="C27" s="36">
        <v>59199.761809746735</v>
      </c>
      <c r="D27" s="36">
        <v>6.1040000000000001E-3</v>
      </c>
      <c r="E27">
        <f t="shared" si="0"/>
        <v>11809.032262219209</v>
      </c>
      <c r="F27">
        <f t="shared" si="1"/>
        <v>11809</v>
      </c>
      <c r="G27">
        <f t="shared" si="2"/>
        <v>1.5567746733722743E-2</v>
      </c>
      <c r="L27">
        <f t="shared" si="5"/>
        <v>1.5567746733722743E-2</v>
      </c>
      <c r="O27">
        <f t="shared" ca="1" si="3"/>
        <v>1.5474711992197977E-2</v>
      </c>
      <c r="Q27" s="1">
        <f t="shared" si="4"/>
        <v>44181.261809746735</v>
      </c>
      <c r="W27" s="40" t="s">
        <v>46</v>
      </c>
    </row>
    <row r="28" spans="1:23" ht="12.95" customHeight="1" x14ac:dyDescent="0.25">
      <c r="A28" s="36" t="s">
        <v>44</v>
      </c>
      <c r="B28" s="37" t="s">
        <v>43</v>
      </c>
      <c r="C28" s="36">
        <v>59200.003420702647</v>
      </c>
      <c r="D28" s="36">
        <v>4.2079999999999999E-3</v>
      </c>
      <c r="E28">
        <f t="shared" si="0"/>
        <v>11809.532970880315</v>
      </c>
      <c r="F28">
        <f t="shared" si="1"/>
        <v>11809.5</v>
      </c>
      <c r="G28">
        <f t="shared" si="2"/>
        <v>1.5909702648059465E-2</v>
      </c>
      <c r="L28">
        <f t="shared" si="5"/>
        <v>1.5909702648059465E-2</v>
      </c>
      <c r="O28">
        <f t="shared" ca="1" si="3"/>
        <v>1.5475255805291037E-2</v>
      </c>
      <c r="Q28" s="1">
        <f t="shared" si="4"/>
        <v>44181.503420702647</v>
      </c>
      <c r="W28" s="40" t="s">
        <v>46</v>
      </c>
    </row>
    <row r="29" spans="1:23" ht="12.95" customHeight="1" x14ac:dyDescent="0.2">
      <c r="A29" s="49" t="s">
        <v>56</v>
      </c>
      <c r="B29" s="50" t="s">
        <v>43</v>
      </c>
      <c r="C29" s="51">
        <v>60671.023675555363</v>
      </c>
      <c r="D29" s="51">
        <v>1E-4</v>
      </c>
      <c r="E29">
        <f t="shared" ref="E29" si="6">+(C29-C$7)/C$8</f>
        <v>14858.039523426884</v>
      </c>
      <c r="F29">
        <f t="shared" si="1"/>
        <v>14858</v>
      </c>
      <c r="G29">
        <f t="shared" ref="G29" si="7">+C29-(C$7+F29*C$8)</f>
        <v>1.9071555361733772E-2</v>
      </c>
      <c r="K29">
        <f>+G29</f>
        <v>1.9071555361733772E-2</v>
      </c>
      <c r="O29">
        <f t="shared" ref="O29" ca="1" si="8">+C$11+C$12*$F29</f>
        <v>1.8790884233685697E-2</v>
      </c>
      <c r="Q29" s="1">
        <f t="shared" ref="Q29" si="9">+C29-15018.5</f>
        <v>45652.523675555363</v>
      </c>
      <c r="W29" s="40" t="s">
        <v>46</v>
      </c>
    </row>
    <row r="30" spans="1:23" ht="12.95" customHeight="1" x14ac:dyDescent="0.2">
      <c r="C30" s="6"/>
      <c r="D30" s="6"/>
      <c r="Q30" s="1"/>
    </row>
    <row r="31" spans="1:23" ht="12.95" customHeight="1" x14ac:dyDescent="0.2">
      <c r="C31" s="6"/>
      <c r="D31" s="6"/>
      <c r="Q31" s="1"/>
    </row>
    <row r="32" spans="1:23" ht="12.95" customHeight="1" x14ac:dyDescent="0.2">
      <c r="C32" s="6"/>
      <c r="D32" s="6"/>
      <c r="Q32" s="1"/>
    </row>
    <row r="33" spans="3:17" ht="12.95" customHeight="1" x14ac:dyDescent="0.2">
      <c r="C33" s="6"/>
      <c r="D33" s="6"/>
      <c r="Q33" s="1"/>
    </row>
    <row r="34" spans="3:17" ht="12.95" customHeight="1" x14ac:dyDescent="0.2">
      <c r="C34" s="6"/>
      <c r="D34" s="6"/>
    </row>
    <row r="35" spans="3:17" ht="12.95" customHeight="1" x14ac:dyDescent="0.2">
      <c r="C35" s="6"/>
      <c r="D35" s="6"/>
    </row>
    <row r="36" spans="3:17" ht="12.95" customHeight="1" x14ac:dyDescent="0.2">
      <c r="C36" s="6"/>
      <c r="D36" s="6"/>
    </row>
    <row r="37" spans="3:17" ht="12.95" customHeight="1" x14ac:dyDescent="0.2">
      <c r="C37" s="6"/>
      <c r="D37" s="6"/>
    </row>
    <row r="38" spans="3:17" ht="12.95" customHeight="1" x14ac:dyDescent="0.2">
      <c r="C38" s="6"/>
      <c r="D38" s="6"/>
    </row>
    <row r="39" spans="3:17" ht="12.95" customHeight="1" x14ac:dyDescent="0.2">
      <c r="C39" s="6"/>
      <c r="D39" s="6"/>
    </row>
    <row r="40" spans="3:17" ht="12.95" customHeight="1" x14ac:dyDescent="0.2">
      <c r="C40" s="6"/>
      <c r="D40" s="6"/>
    </row>
    <row r="41" spans="3:17" ht="12.95" customHeight="1" x14ac:dyDescent="0.2">
      <c r="C41" s="6"/>
      <c r="D41" s="6"/>
    </row>
    <row r="42" spans="3:17" ht="12.95" customHeight="1" x14ac:dyDescent="0.2">
      <c r="C42" s="6"/>
      <c r="D42" s="6"/>
    </row>
    <row r="43" spans="3:17" ht="12.95" customHeight="1" x14ac:dyDescent="0.2">
      <c r="C43" s="6"/>
      <c r="D43" s="6"/>
    </row>
    <row r="44" spans="3:17" ht="12.95" customHeight="1" x14ac:dyDescent="0.2">
      <c r="C44" s="6"/>
      <c r="D44" s="6"/>
    </row>
    <row r="45" spans="3:17" ht="12.95" customHeight="1" x14ac:dyDescent="0.2">
      <c r="C45" s="6"/>
      <c r="D45" s="6"/>
    </row>
    <row r="46" spans="3:17" ht="12.95" customHeight="1" x14ac:dyDescent="0.2">
      <c r="C46" s="6"/>
      <c r="D46" s="6"/>
    </row>
    <row r="47" spans="3:17" ht="12.95" customHeight="1" x14ac:dyDescent="0.2">
      <c r="C47" s="6"/>
      <c r="D47" s="6"/>
    </row>
    <row r="48" spans="3:17" ht="12.95" customHeight="1" x14ac:dyDescent="0.2">
      <c r="C48" s="6"/>
      <c r="D48" s="6"/>
    </row>
    <row r="49" spans="3:4" ht="12.95" customHeight="1" x14ac:dyDescent="0.2">
      <c r="C49" s="6"/>
      <c r="D49" s="6"/>
    </row>
    <row r="50" spans="3:4" ht="12.95" customHeight="1" x14ac:dyDescent="0.2">
      <c r="C50" s="6"/>
      <c r="D50" s="6"/>
    </row>
    <row r="51" spans="3:4" ht="12.95" customHeight="1" x14ac:dyDescent="0.2">
      <c r="C51" s="6"/>
      <c r="D51" s="6"/>
    </row>
    <row r="52" spans="3:4" ht="12.95" customHeight="1" x14ac:dyDescent="0.2">
      <c r="C52" s="6"/>
      <c r="D52" s="6"/>
    </row>
    <row r="53" spans="3:4" ht="12.95" customHeight="1" x14ac:dyDescent="0.2">
      <c r="C53" s="6"/>
      <c r="D53" s="6"/>
    </row>
    <row r="54" spans="3:4" ht="12.95" customHeight="1" x14ac:dyDescent="0.2">
      <c r="C54" s="6"/>
      <c r="D54" s="6"/>
    </row>
    <row r="55" spans="3:4" ht="12.95" customHeight="1" x14ac:dyDescent="0.2">
      <c r="C55" s="6"/>
      <c r="D55" s="6"/>
    </row>
    <row r="56" spans="3:4" ht="12.95" customHeight="1" x14ac:dyDescent="0.2">
      <c r="C56" s="6"/>
      <c r="D56" s="6"/>
    </row>
    <row r="57" spans="3:4" ht="12.95" customHeight="1" x14ac:dyDescent="0.2">
      <c r="C57" s="6"/>
      <c r="D57" s="6"/>
    </row>
    <row r="58" spans="3:4" ht="12.95" customHeight="1" x14ac:dyDescent="0.2">
      <c r="C58" s="6"/>
      <c r="D58" s="6"/>
    </row>
    <row r="59" spans="3:4" ht="12.95" customHeight="1" x14ac:dyDescent="0.2">
      <c r="C59" s="6"/>
      <c r="D59" s="6"/>
    </row>
    <row r="60" spans="3:4" ht="12.95" customHeight="1" x14ac:dyDescent="0.2">
      <c r="C60" s="6"/>
      <c r="D60" s="6"/>
    </row>
    <row r="61" spans="3:4" ht="12.95" customHeight="1" x14ac:dyDescent="0.2">
      <c r="C61" s="6"/>
      <c r="D61" s="6"/>
    </row>
    <row r="62" spans="3:4" ht="12.95" customHeight="1" x14ac:dyDescent="0.2">
      <c r="C62" s="6"/>
      <c r="D62" s="6"/>
    </row>
    <row r="63" spans="3:4" ht="12.95" customHeight="1" x14ac:dyDescent="0.2">
      <c r="C63" s="6"/>
      <c r="D63" s="6"/>
    </row>
    <row r="64" spans="3:4" ht="12.95" customHeight="1" x14ac:dyDescent="0.2">
      <c r="C64" s="6"/>
      <c r="D64" s="6"/>
    </row>
    <row r="65" spans="3:4" ht="12.95" customHeight="1" x14ac:dyDescent="0.2">
      <c r="C65" s="6"/>
      <c r="D65" s="6"/>
    </row>
    <row r="66" spans="3:4" ht="12.95" customHeight="1" x14ac:dyDescent="0.2">
      <c r="C66" s="6"/>
      <c r="D66" s="6"/>
    </row>
    <row r="67" spans="3:4" ht="12.95" customHeight="1" x14ac:dyDescent="0.2">
      <c r="C67" s="6"/>
      <c r="D67" s="6"/>
    </row>
    <row r="68" spans="3:4" ht="12.95" customHeight="1" x14ac:dyDescent="0.2">
      <c r="C68" s="6"/>
      <c r="D68" s="6"/>
    </row>
    <row r="69" spans="3:4" ht="12.95" customHeight="1" x14ac:dyDescent="0.2">
      <c r="C69" s="6"/>
      <c r="D69" s="6"/>
    </row>
    <row r="70" spans="3:4" ht="12.95" customHeight="1" x14ac:dyDescent="0.2">
      <c r="C70" s="6"/>
      <c r="D70" s="6"/>
    </row>
    <row r="71" spans="3:4" ht="12.95" customHeight="1" x14ac:dyDescent="0.2">
      <c r="C71" s="6"/>
      <c r="D71" s="6"/>
    </row>
    <row r="72" spans="3:4" ht="12.95" customHeight="1" x14ac:dyDescent="0.2">
      <c r="C72" s="6"/>
      <c r="D72" s="6"/>
    </row>
    <row r="73" spans="3:4" ht="12.95" customHeight="1" x14ac:dyDescent="0.2">
      <c r="C73" s="6"/>
      <c r="D73" s="6"/>
    </row>
    <row r="74" spans="3:4" ht="12.95" customHeight="1" x14ac:dyDescent="0.2">
      <c r="C74" s="6"/>
      <c r="D74" s="6"/>
    </row>
    <row r="75" spans="3:4" ht="12.95" customHeight="1" x14ac:dyDescent="0.2">
      <c r="C75" s="6"/>
      <c r="D75" s="6"/>
    </row>
    <row r="76" spans="3:4" ht="12.95" customHeight="1" x14ac:dyDescent="0.2">
      <c r="C76" s="6"/>
      <c r="D76" s="6"/>
    </row>
    <row r="77" spans="3:4" ht="12.95" customHeight="1" x14ac:dyDescent="0.2">
      <c r="C77" s="6"/>
      <c r="D77" s="6"/>
    </row>
    <row r="78" spans="3:4" ht="12.95" customHeight="1" x14ac:dyDescent="0.2">
      <c r="C78" s="6"/>
      <c r="D78" s="6"/>
    </row>
    <row r="79" spans="3:4" ht="12.95" customHeight="1" x14ac:dyDescent="0.2">
      <c r="C79" s="6"/>
      <c r="D79" s="6"/>
    </row>
    <row r="80" spans="3:4" ht="12.95" customHeight="1" x14ac:dyDescent="0.2">
      <c r="C80" s="6"/>
      <c r="D80" s="6"/>
    </row>
    <row r="81" spans="3:4" ht="12.95" customHeight="1" x14ac:dyDescent="0.2">
      <c r="C81" s="6"/>
      <c r="D81" s="6"/>
    </row>
    <row r="82" spans="3:4" ht="12.95" customHeight="1" x14ac:dyDescent="0.2">
      <c r="C82" s="6"/>
      <c r="D82" s="6"/>
    </row>
    <row r="83" spans="3:4" ht="12.95" customHeight="1" x14ac:dyDescent="0.2">
      <c r="C83" s="6"/>
      <c r="D83" s="6"/>
    </row>
    <row r="84" spans="3:4" ht="12.95" customHeight="1" x14ac:dyDescent="0.2">
      <c r="C84" s="6"/>
      <c r="D84" s="6"/>
    </row>
    <row r="85" spans="3:4" ht="12.95" customHeight="1" x14ac:dyDescent="0.2">
      <c r="C85" s="6"/>
      <c r="D85" s="6"/>
    </row>
    <row r="86" spans="3:4" ht="12.95" customHeight="1" x14ac:dyDescent="0.2">
      <c r="C86" s="6"/>
      <c r="D86" s="6"/>
    </row>
    <row r="87" spans="3:4" ht="12.95" customHeight="1" x14ac:dyDescent="0.2">
      <c r="C87" s="6"/>
      <c r="D87" s="6"/>
    </row>
    <row r="88" spans="3:4" ht="12.95" customHeight="1" x14ac:dyDescent="0.2">
      <c r="C88" s="6"/>
      <c r="D88" s="6"/>
    </row>
    <row r="89" spans="3:4" ht="12.95" customHeight="1" x14ac:dyDescent="0.2">
      <c r="C89" s="6"/>
      <c r="D89" s="6"/>
    </row>
    <row r="90" spans="3:4" ht="12.95" customHeight="1" x14ac:dyDescent="0.2">
      <c r="C90" s="6"/>
      <c r="D90" s="6"/>
    </row>
    <row r="91" spans="3:4" ht="12.95" customHeight="1" x14ac:dyDescent="0.2">
      <c r="C91" s="6"/>
      <c r="D91" s="6"/>
    </row>
    <row r="92" spans="3:4" ht="12.95" customHeight="1" x14ac:dyDescent="0.2">
      <c r="C92" s="6"/>
      <c r="D92" s="6"/>
    </row>
    <row r="93" spans="3:4" ht="12.95" customHeight="1" x14ac:dyDescent="0.2">
      <c r="C93" s="6"/>
      <c r="D93" s="6"/>
    </row>
    <row r="94" spans="3:4" ht="12.95" customHeight="1" x14ac:dyDescent="0.2">
      <c r="C94" s="6"/>
      <c r="D94" s="6"/>
    </row>
    <row r="95" spans="3:4" ht="12.95" customHeight="1" x14ac:dyDescent="0.2">
      <c r="C95" s="6"/>
      <c r="D95" s="6"/>
    </row>
    <row r="96" spans="3:4" ht="12.95" customHeight="1" x14ac:dyDescent="0.2">
      <c r="C96" s="6"/>
      <c r="D96" s="6"/>
    </row>
    <row r="97" spans="3:4" ht="12.95" customHeight="1" x14ac:dyDescent="0.2">
      <c r="C97" s="6"/>
      <c r="D97" s="6"/>
    </row>
    <row r="98" spans="3:4" ht="12.95" customHeight="1" x14ac:dyDescent="0.2">
      <c r="C98" s="6"/>
      <c r="D98" s="6"/>
    </row>
    <row r="99" spans="3:4" ht="12.95" customHeight="1" x14ac:dyDescent="0.2">
      <c r="C99" s="6"/>
      <c r="D99" s="6"/>
    </row>
    <row r="100" spans="3:4" ht="12.95" customHeight="1" x14ac:dyDescent="0.2">
      <c r="C100" s="6"/>
      <c r="D100" s="6"/>
    </row>
    <row r="101" spans="3:4" ht="12.95" customHeight="1" x14ac:dyDescent="0.2">
      <c r="C101" s="6"/>
      <c r="D101" s="6"/>
    </row>
    <row r="102" spans="3:4" ht="12.95" customHeight="1" x14ac:dyDescent="0.2">
      <c r="C102" s="6"/>
      <c r="D102" s="6"/>
    </row>
    <row r="103" spans="3:4" ht="12.95" customHeight="1" x14ac:dyDescent="0.2">
      <c r="C103" s="6"/>
      <c r="D103" s="6"/>
    </row>
    <row r="104" spans="3:4" ht="12.95" customHeight="1" x14ac:dyDescent="0.2">
      <c r="C104" s="6"/>
      <c r="D104" s="6"/>
    </row>
    <row r="105" spans="3:4" ht="12.95" customHeight="1" x14ac:dyDescent="0.2">
      <c r="C105" s="6"/>
      <c r="D105" s="6"/>
    </row>
    <row r="106" spans="3:4" ht="12.95" customHeight="1" x14ac:dyDescent="0.2">
      <c r="C106" s="6"/>
      <c r="D106" s="6"/>
    </row>
    <row r="107" spans="3:4" ht="12.95" customHeight="1" x14ac:dyDescent="0.2">
      <c r="C107" s="6"/>
      <c r="D107" s="6"/>
    </row>
    <row r="108" spans="3:4" ht="12.95" customHeight="1" x14ac:dyDescent="0.2">
      <c r="C108" s="6"/>
      <c r="D108" s="6"/>
    </row>
    <row r="109" spans="3:4" ht="12.95" customHeight="1" x14ac:dyDescent="0.2">
      <c r="C109" s="6"/>
      <c r="D109" s="6"/>
    </row>
    <row r="110" spans="3:4" ht="12.95" customHeight="1" x14ac:dyDescent="0.2">
      <c r="C110" s="6"/>
      <c r="D110" s="6"/>
    </row>
    <row r="111" spans="3:4" ht="12.95" customHeight="1" x14ac:dyDescent="0.2">
      <c r="C111" s="6"/>
      <c r="D111" s="6"/>
    </row>
    <row r="112" spans="3:4" ht="12.95" customHeight="1" x14ac:dyDescent="0.2">
      <c r="C112" s="6"/>
      <c r="D112" s="6"/>
    </row>
    <row r="113" spans="3:4" ht="12.95" customHeight="1" x14ac:dyDescent="0.2">
      <c r="C113" s="6"/>
      <c r="D113" s="6"/>
    </row>
    <row r="114" spans="3:4" ht="12.95" customHeight="1" x14ac:dyDescent="0.2">
      <c r="C114" s="6"/>
      <c r="D114" s="6"/>
    </row>
    <row r="115" spans="3:4" ht="12.95" customHeight="1" x14ac:dyDescent="0.2">
      <c r="C115" s="6"/>
      <c r="D115" s="6"/>
    </row>
    <row r="116" spans="3:4" ht="12.95" customHeight="1" x14ac:dyDescent="0.2">
      <c r="C116" s="6"/>
      <c r="D116" s="6"/>
    </row>
    <row r="117" spans="3:4" ht="12.95" customHeight="1" x14ac:dyDescent="0.2">
      <c r="C117" s="6"/>
      <c r="D117" s="6"/>
    </row>
    <row r="118" spans="3:4" ht="12.95" customHeight="1" x14ac:dyDescent="0.2">
      <c r="C118" s="6"/>
      <c r="D118" s="6"/>
    </row>
    <row r="119" spans="3:4" ht="12.95" customHeight="1" x14ac:dyDescent="0.2">
      <c r="C119" s="6"/>
      <c r="D119" s="6"/>
    </row>
    <row r="120" spans="3:4" ht="12.95" customHeight="1" x14ac:dyDescent="0.2">
      <c r="C120" s="6"/>
      <c r="D120" s="6"/>
    </row>
    <row r="121" spans="3:4" ht="12.95" customHeight="1" x14ac:dyDescent="0.2">
      <c r="C121" s="6"/>
      <c r="D121" s="6"/>
    </row>
    <row r="122" spans="3:4" ht="12.95" customHeight="1" x14ac:dyDescent="0.2">
      <c r="C122" s="6"/>
      <c r="D122" s="6"/>
    </row>
    <row r="123" spans="3:4" ht="12.95" customHeight="1" x14ac:dyDescent="0.2">
      <c r="C123" s="6"/>
      <c r="D123" s="6"/>
    </row>
    <row r="124" spans="3:4" ht="12.95" customHeight="1" x14ac:dyDescent="0.2">
      <c r="C124" s="6"/>
      <c r="D124" s="6"/>
    </row>
    <row r="125" spans="3:4" ht="12.95" customHeight="1" x14ac:dyDescent="0.2">
      <c r="C125" s="6"/>
      <c r="D125" s="6"/>
    </row>
    <row r="126" spans="3:4" ht="12.95" customHeight="1" x14ac:dyDescent="0.2">
      <c r="C126" s="6"/>
      <c r="D126" s="6"/>
    </row>
    <row r="127" spans="3:4" ht="12.95" customHeight="1" x14ac:dyDescent="0.2">
      <c r="C127" s="6"/>
      <c r="D127" s="6"/>
    </row>
    <row r="128" spans="3:4" ht="12.95" customHeight="1" x14ac:dyDescent="0.2">
      <c r="C128" s="6"/>
      <c r="D128" s="6"/>
    </row>
    <row r="129" spans="3:4" ht="12.95" customHeight="1" x14ac:dyDescent="0.2">
      <c r="C129" s="6"/>
      <c r="D129" s="6"/>
    </row>
    <row r="130" spans="3:4" ht="12.95" customHeight="1" x14ac:dyDescent="0.2">
      <c r="C130" s="6"/>
      <c r="D130" s="6"/>
    </row>
    <row r="131" spans="3:4" ht="12.95" customHeight="1" x14ac:dyDescent="0.2">
      <c r="C131" s="6"/>
      <c r="D131" s="6"/>
    </row>
    <row r="132" spans="3:4" ht="12.95" customHeight="1" x14ac:dyDescent="0.2">
      <c r="C132" s="6"/>
      <c r="D132" s="6"/>
    </row>
    <row r="133" spans="3:4" ht="12.95" customHeight="1" x14ac:dyDescent="0.2">
      <c r="C133" s="6"/>
      <c r="D133" s="6"/>
    </row>
    <row r="134" spans="3:4" ht="12.95" customHeight="1" x14ac:dyDescent="0.2">
      <c r="C134" s="6"/>
      <c r="D134" s="6"/>
    </row>
    <row r="135" spans="3:4" ht="12.95" customHeight="1" x14ac:dyDescent="0.2">
      <c r="C135" s="6"/>
      <c r="D135" s="6"/>
    </row>
    <row r="136" spans="3:4" ht="12.95" customHeight="1" x14ac:dyDescent="0.2">
      <c r="C136" s="6"/>
      <c r="D136" s="6"/>
    </row>
    <row r="137" spans="3:4" ht="12.95" customHeight="1" x14ac:dyDescent="0.2">
      <c r="C137" s="6"/>
      <c r="D137" s="6"/>
    </row>
    <row r="138" spans="3:4" ht="12.95" customHeight="1" x14ac:dyDescent="0.2">
      <c r="C138" s="6"/>
      <c r="D138" s="6"/>
    </row>
    <row r="139" spans="3:4" ht="12.95" customHeight="1" x14ac:dyDescent="0.2">
      <c r="C139" s="6"/>
      <c r="D139" s="6"/>
    </row>
    <row r="140" spans="3:4" ht="12.95" customHeight="1" x14ac:dyDescent="0.2">
      <c r="C140" s="6"/>
      <c r="D140" s="6"/>
    </row>
    <row r="141" spans="3:4" ht="12.95" customHeight="1" x14ac:dyDescent="0.2">
      <c r="C141" s="6"/>
      <c r="D141" s="6"/>
    </row>
    <row r="142" spans="3:4" ht="12.95" customHeight="1" x14ac:dyDescent="0.2">
      <c r="C142" s="6"/>
      <c r="D142" s="6"/>
    </row>
    <row r="143" spans="3:4" ht="12.95" customHeight="1" x14ac:dyDescent="0.2">
      <c r="C143" s="6"/>
      <c r="D143" s="6"/>
    </row>
    <row r="144" spans="3:4" ht="12.95" customHeight="1" x14ac:dyDescent="0.2">
      <c r="C144" s="6"/>
      <c r="D144" s="6"/>
    </row>
    <row r="145" spans="3:4" ht="12.95" customHeight="1" x14ac:dyDescent="0.2">
      <c r="C145" s="6"/>
      <c r="D145" s="6"/>
    </row>
    <row r="146" spans="3:4" ht="12.95" customHeight="1" x14ac:dyDescent="0.2">
      <c r="C146" s="6"/>
      <c r="D146" s="6"/>
    </row>
    <row r="147" spans="3:4" ht="12.95" customHeight="1" x14ac:dyDescent="0.2">
      <c r="C147" s="6"/>
      <c r="D147" s="6"/>
    </row>
    <row r="148" spans="3:4" ht="12.95" customHeight="1" x14ac:dyDescent="0.2">
      <c r="C148" s="6"/>
      <c r="D148" s="6"/>
    </row>
    <row r="149" spans="3:4" ht="12.95" customHeight="1" x14ac:dyDescent="0.2">
      <c r="C149" s="6"/>
      <c r="D149" s="6"/>
    </row>
    <row r="150" spans="3:4" ht="12.95" customHeight="1" x14ac:dyDescent="0.2">
      <c r="C150" s="6"/>
      <c r="D150" s="6"/>
    </row>
    <row r="151" spans="3:4" ht="12.95" customHeight="1" x14ac:dyDescent="0.2">
      <c r="C151" s="6"/>
      <c r="D151" s="6"/>
    </row>
    <row r="152" spans="3:4" ht="12.95" customHeight="1" x14ac:dyDescent="0.2">
      <c r="C152" s="6"/>
      <c r="D152" s="6"/>
    </row>
    <row r="153" spans="3:4" ht="12.95" customHeight="1" x14ac:dyDescent="0.2">
      <c r="C153" s="6"/>
      <c r="D153" s="6"/>
    </row>
    <row r="154" spans="3:4" ht="12.95" customHeight="1" x14ac:dyDescent="0.2">
      <c r="C154" s="6"/>
      <c r="D154" s="6"/>
    </row>
    <row r="155" spans="3:4" ht="12.95" customHeight="1" x14ac:dyDescent="0.2">
      <c r="C155" s="6"/>
      <c r="D155" s="6"/>
    </row>
    <row r="156" spans="3:4" ht="12.95" customHeight="1" x14ac:dyDescent="0.2">
      <c r="C156" s="6"/>
      <c r="D156" s="6"/>
    </row>
    <row r="157" spans="3:4" ht="12.95" customHeight="1" x14ac:dyDescent="0.2">
      <c r="C157" s="6"/>
      <c r="D157" s="6"/>
    </row>
    <row r="158" spans="3:4" ht="12.95" customHeight="1" x14ac:dyDescent="0.2">
      <c r="C158" s="6"/>
      <c r="D158" s="6"/>
    </row>
    <row r="159" spans="3:4" ht="12.95" customHeight="1" x14ac:dyDescent="0.2">
      <c r="C159" s="6"/>
      <c r="D159" s="6"/>
    </row>
    <row r="160" spans="3:4" ht="12.95" customHeight="1" x14ac:dyDescent="0.2">
      <c r="C160" s="6"/>
      <c r="D160" s="6"/>
    </row>
    <row r="161" spans="3:4" ht="12.95" customHeight="1" x14ac:dyDescent="0.2">
      <c r="C161" s="6"/>
      <c r="D161" s="6"/>
    </row>
    <row r="162" spans="3:4" ht="12.95" customHeight="1" x14ac:dyDescent="0.2">
      <c r="C162" s="6"/>
      <c r="D162" s="6"/>
    </row>
    <row r="163" spans="3:4" ht="12.95" customHeight="1" x14ac:dyDescent="0.2">
      <c r="C163" s="6"/>
      <c r="D163" s="6"/>
    </row>
    <row r="164" spans="3:4" ht="12.95" customHeight="1" x14ac:dyDescent="0.2">
      <c r="C164" s="6"/>
      <c r="D164" s="6"/>
    </row>
    <row r="165" spans="3:4" ht="12.95" customHeight="1" x14ac:dyDescent="0.2">
      <c r="C165" s="6"/>
      <c r="D165" s="6"/>
    </row>
    <row r="166" spans="3:4" ht="12.95" customHeight="1" x14ac:dyDescent="0.2">
      <c r="C166" s="6"/>
      <c r="D166" s="6"/>
    </row>
    <row r="167" spans="3:4" ht="12.95" customHeight="1" x14ac:dyDescent="0.2">
      <c r="C167" s="6"/>
      <c r="D167" s="6"/>
    </row>
    <row r="168" spans="3:4" ht="12.95" customHeight="1" x14ac:dyDescent="0.2">
      <c r="C168" s="6"/>
      <c r="D168" s="6"/>
    </row>
    <row r="169" spans="3:4" ht="12.95" customHeight="1" x14ac:dyDescent="0.2">
      <c r="C169" s="6"/>
      <c r="D169" s="6"/>
    </row>
    <row r="170" spans="3:4" ht="12.95" customHeight="1" x14ac:dyDescent="0.2">
      <c r="C170" s="6"/>
      <c r="D170" s="6"/>
    </row>
    <row r="171" spans="3:4" ht="12.95" customHeight="1" x14ac:dyDescent="0.2">
      <c r="C171" s="6"/>
      <c r="D171" s="6"/>
    </row>
    <row r="172" spans="3:4" ht="12.95" customHeight="1" x14ac:dyDescent="0.2">
      <c r="C172" s="6"/>
      <c r="D172" s="6"/>
    </row>
    <row r="173" spans="3:4" ht="12.95" customHeight="1" x14ac:dyDescent="0.2">
      <c r="C173" s="6"/>
      <c r="D173" s="6"/>
    </row>
    <row r="174" spans="3:4" ht="12.95" customHeight="1" x14ac:dyDescent="0.2">
      <c r="C174" s="6"/>
      <c r="D174" s="6"/>
    </row>
    <row r="175" spans="3:4" ht="12.95" customHeight="1" x14ac:dyDescent="0.2">
      <c r="C175" s="6"/>
      <c r="D175" s="6"/>
    </row>
    <row r="176" spans="3:4" ht="12.95" customHeight="1" x14ac:dyDescent="0.2">
      <c r="C176" s="6"/>
      <c r="D176" s="6"/>
    </row>
    <row r="177" spans="3:4" ht="12.95" customHeight="1" x14ac:dyDescent="0.2">
      <c r="C177" s="6"/>
      <c r="D177" s="6"/>
    </row>
    <row r="178" spans="3:4" ht="12.95" customHeight="1" x14ac:dyDescent="0.2">
      <c r="C178" s="6"/>
      <c r="D178" s="6"/>
    </row>
    <row r="179" spans="3:4" ht="12.95" customHeight="1" x14ac:dyDescent="0.2">
      <c r="C179" s="6"/>
      <c r="D179" s="6"/>
    </row>
    <row r="180" spans="3:4" ht="12.95" customHeight="1" x14ac:dyDescent="0.2">
      <c r="C180" s="6"/>
      <c r="D180" s="6"/>
    </row>
    <row r="181" spans="3:4" ht="12.95" customHeight="1" x14ac:dyDescent="0.2">
      <c r="C181" s="6"/>
      <c r="D181" s="6"/>
    </row>
    <row r="182" spans="3:4" ht="12.95" customHeight="1" x14ac:dyDescent="0.2">
      <c r="C182" s="6"/>
      <c r="D182" s="6"/>
    </row>
    <row r="183" spans="3:4" ht="12.95" customHeight="1" x14ac:dyDescent="0.2">
      <c r="C183" s="6"/>
      <c r="D183" s="6"/>
    </row>
    <row r="184" spans="3:4" ht="12.95" customHeight="1" x14ac:dyDescent="0.2">
      <c r="C184" s="6"/>
      <c r="D184" s="6"/>
    </row>
    <row r="185" spans="3:4" ht="12.95" customHeight="1" x14ac:dyDescent="0.2">
      <c r="C185" s="6"/>
      <c r="D185" s="6"/>
    </row>
    <row r="186" spans="3:4" ht="12.95" customHeight="1" x14ac:dyDescent="0.2">
      <c r="C186" s="6"/>
      <c r="D186" s="6"/>
    </row>
    <row r="187" spans="3:4" ht="12.95" customHeight="1" x14ac:dyDescent="0.2">
      <c r="C187" s="6"/>
      <c r="D187" s="6"/>
    </row>
    <row r="188" spans="3:4" ht="12.95" customHeight="1" x14ac:dyDescent="0.2">
      <c r="C188" s="6"/>
      <c r="D188" s="6"/>
    </row>
    <row r="189" spans="3:4" ht="12.95" customHeight="1" x14ac:dyDescent="0.2">
      <c r="C189" s="6"/>
      <c r="D189" s="6"/>
    </row>
    <row r="190" spans="3:4" ht="12.95" customHeight="1" x14ac:dyDescent="0.2">
      <c r="C190" s="6"/>
      <c r="D190" s="6"/>
    </row>
    <row r="191" spans="3:4" ht="12.95" customHeight="1" x14ac:dyDescent="0.2">
      <c r="C191" s="6"/>
      <c r="D191" s="6"/>
    </row>
    <row r="192" spans="3:4" ht="12.95" customHeight="1" x14ac:dyDescent="0.2">
      <c r="C192" s="6"/>
      <c r="D192" s="6"/>
    </row>
    <row r="193" spans="3:4" ht="12.95" customHeight="1" x14ac:dyDescent="0.2">
      <c r="C193" s="6"/>
      <c r="D193" s="6"/>
    </row>
    <row r="194" spans="3:4" ht="12.95" customHeight="1" x14ac:dyDescent="0.2">
      <c r="C194" s="6"/>
      <c r="D194" s="6"/>
    </row>
    <row r="195" spans="3:4" ht="12.95" customHeight="1" x14ac:dyDescent="0.2">
      <c r="C195" s="6"/>
      <c r="D195" s="6"/>
    </row>
    <row r="196" spans="3:4" ht="12.95" customHeight="1" x14ac:dyDescent="0.2">
      <c r="C196" s="6"/>
      <c r="D196" s="6"/>
    </row>
    <row r="197" spans="3:4" ht="12.95" customHeight="1" x14ac:dyDescent="0.2">
      <c r="C197" s="6"/>
      <c r="D197" s="6"/>
    </row>
    <row r="198" spans="3:4" ht="12.95" customHeight="1" x14ac:dyDescent="0.2">
      <c r="C198" s="6"/>
      <c r="D198" s="6"/>
    </row>
    <row r="199" spans="3:4" ht="12.95" customHeight="1" x14ac:dyDescent="0.2">
      <c r="C199" s="6"/>
      <c r="D199" s="6"/>
    </row>
    <row r="200" spans="3:4" ht="12.95" customHeight="1" x14ac:dyDescent="0.2">
      <c r="C200" s="6"/>
      <c r="D200" s="6"/>
    </row>
    <row r="201" spans="3:4" ht="12.95" customHeight="1" x14ac:dyDescent="0.2">
      <c r="C201" s="6"/>
      <c r="D201" s="6"/>
    </row>
    <row r="202" spans="3:4" ht="12.95" customHeight="1" x14ac:dyDescent="0.2">
      <c r="C202" s="6"/>
      <c r="D202" s="6"/>
    </row>
    <row r="203" spans="3:4" ht="12.95" customHeight="1" x14ac:dyDescent="0.2">
      <c r="C203" s="6"/>
      <c r="D203" s="6"/>
    </row>
    <row r="204" spans="3:4" ht="12.95" customHeight="1" x14ac:dyDescent="0.2">
      <c r="C204" s="6"/>
      <c r="D204" s="6"/>
    </row>
    <row r="205" spans="3:4" ht="12.95" customHeight="1" x14ac:dyDescent="0.2">
      <c r="C205" s="6"/>
      <c r="D205" s="6"/>
    </row>
    <row r="206" spans="3:4" ht="12.95" customHeight="1" x14ac:dyDescent="0.2">
      <c r="C206" s="6"/>
      <c r="D206" s="6"/>
    </row>
    <row r="207" spans="3:4" ht="12.95" customHeight="1" x14ac:dyDescent="0.2">
      <c r="C207" s="6"/>
      <c r="D207" s="6"/>
    </row>
    <row r="208" spans="3:4" ht="12.95" customHeight="1" x14ac:dyDescent="0.2">
      <c r="C208" s="6"/>
      <c r="D208" s="6"/>
    </row>
    <row r="209" spans="3:4" ht="12.95" customHeight="1" x14ac:dyDescent="0.2">
      <c r="C209" s="6"/>
      <c r="D209" s="6"/>
    </row>
    <row r="210" spans="3:4" ht="12.95" customHeight="1" x14ac:dyDescent="0.2">
      <c r="C210" s="6"/>
      <c r="D210" s="6"/>
    </row>
    <row r="211" spans="3:4" ht="12.95" customHeight="1" x14ac:dyDescent="0.2">
      <c r="C211" s="6"/>
      <c r="D211" s="6"/>
    </row>
    <row r="212" spans="3:4" ht="12.95" customHeight="1" x14ac:dyDescent="0.2">
      <c r="C212" s="6"/>
      <c r="D212" s="6"/>
    </row>
    <row r="213" spans="3:4" ht="12.95" customHeight="1" x14ac:dyDescent="0.2">
      <c r="C213" s="6"/>
      <c r="D213" s="6"/>
    </row>
    <row r="214" spans="3:4" ht="12.95" customHeight="1" x14ac:dyDescent="0.2">
      <c r="C214" s="6"/>
      <c r="D214" s="6"/>
    </row>
    <row r="215" spans="3:4" ht="12.95" customHeight="1" x14ac:dyDescent="0.2">
      <c r="C215" s="6"/>
      <c r="D215" s="6"/>
    </row>
    <row r="216" spans="3:4" ht="12.95" customHeight="1" x14ac:dyDescent="0.2">
      <c r="C216" s="6"/>
      <c r="D216" s="6"/>
    </row>
    <row r="217" spans="3:4" ht="12.95" customHeight="1" x14ac:dyDescent="0.2">
      <c r="C217" s="6"/>
      <c r="D217" s="6"/>
    </row>
    <row r="218" spans="3:4" ht="12.95" customHeight="1" x14ac:dyDescent="0.2">
      <c r="C218" s="6"/>
      <c r="D218" s="6"/>
    </row>
    <row r="219" spans="3:4" ht="12.95" customHeight="1" x14ac:dyDescent="0.2">
      <c r="C219" s="6"/>
      <c r="D219" s="6"/>
    </row>
    <row r="220" spans="3:4" ht="12.95" customHeight="1" x14ac:dyDescent="0.2">
      <c r="C220" s="6"/>
      <c r="D220" s="6"/>
    </row>
    <row r="221" spans="3:4" ht="12.95" customHeight="1" x14ac:dyDescent="0.2">
      <c r="C221" s="6"/>
      <c r="D221" s="6"/>
    </row>
    <row r="222" spans="3:4" ht="12.95" customHeight="1" x14ac:dyDescent="0.2">
      <c r="C222" s="6"/>
      <c r="D222" s="6"/>
    </row>
    <row r="223" spans="3:4" ht="12.95" customHeight="1" x14ac:dyDescent="0.2">
      <c r="C223" s="6"/>
      <c r="D223" s="6"/>
    </row>
    <row r="224" spans="3:4" ht="12.95" customHeight="1" x14ac:dyDescent="0.2">
      <c r="C224" s="6"/>
      <c r="D224" s="6"/>
    </row>
    <row r="225" spans="3:4" ht="12.95" customHeight="1" x14ac:dyDescent="0.2">
      <c r="C225" s="6"/>
      <c r="D225" s="6"/>
    </row>
    <row r="226" spans="3:4" ht="12.95" customHeight="1" x14ac:dyDescent="0.2">
      <c r="C226" s="6"/>
      <c r="D226" s="6"/>
    </row>
    <row r="227" spans="3:4" ht="12.95" customHeight="1" x14ac:dyDescent="0.2">
      <c r="C227" s="6"/>
      <c r="D227" s="6"/>
    </row>
    <row r="228" spans="3:4" ht="12.95" customHeight="1" x14ac:dyDescent="0.2">
      <c r="C228" s="6"/>
      <c r="D228" s="6"/>
    </row>
    <row r="229" spans="3:4" ht="12.95" customHeight="1" x14ac:dyDescent="0.2">
      <c r="C229" s="6"/>
      <c r="D229" s="6"/>
    </row>
    <row r="230" spans="3:4" ht="12.95" customHeight="1" x14ac:dyDescent="0.2">
      <c r="C230" s="6"/>
      <c r="D230" s="6"/>
    </row>
    <row r="231" spans="3:4" ht="12.95" customHeight="1" x14ac:dyDescent="0.2">
      <c r="C231" s="6"/>
      <c r="D231" s="6"/>
    </row>
    <row r="232" spans="3:4" ht="12.95" customHeight="1" x14ac:dyDescent="0.2">
      <c r="C232" s="6"/>
      <c r="D232" s="6"/>
    </row>
    <row r="233" spans="3:4" ht="12.95" customHeight="1" x14ac:dyDescent="0.2">
      <c r="C233" s="6"/>
      <c r="D233" s="6"/>
    </row>
    <row r="234" spans="3:4" ht="12.95" customHeight="1" x14ac:dyDescent="0.2">
      <c r="C234" s="6"/>
      <c r="D234" s="6"/>
    </row>
    <row r="235" spans="3:4" ht="12.95" customHeight="1" x14ac:dyDescent="0.2">
      <c r="C235" s="6"/>
      <c r="D235" s="6"/>
    </row>
    <row r="236" spans="3:4" ht="12.95" customHeight="1" x14ac:dyDescent="0.2">
      <c r="C236" s="6"/>
      <c r="D236" s="6"/>
    </row>
    <row r="237" spans="3:4" ht="12.95" customHeight="1" x14ac:dyDescent="0.2">
      <c r="C237" s="6"/>
      <c r="D237" s="6"/>
    </row>
    <row r="238" spans="3:4" ht="12.95" customHeight="1" x14ac:dyDescent="0.2">
      <c r="C238" s="6"/>
      <c r="D238" s="6"/>
    </row>
    <row r="239" spans="3:4" ht="12.95" customHeight="1" x14ac:dyDescent="0.2">
      <c r="C239" s="6"/>
      <c r="D239" s="6"/>
    </row>
    <row r="240" spans="3:4" ht="12.95" customHeight="1" x14ac:dyDescent="0.2">
      <c r="C240" s="6"/>
      <c r="D240" s="6"/>
    </row>
    <row r="241" spans="3:4" ht="12.95" customHeight="1" x14ac:dyDescent="0.2">
      <c r="C241" s="6"/>
      <c r="D241" s="6"/>
    </row>
    <row r="242" spans="3:4" ht="12.95" customHeight="1" x14ac:dyDescent="0.2">
      <c r="C242" s="6"/>
      <c r="D242" s="6"/>
    </row>
    <row r="243" spans="3:4" ht="12.95" customHeight="1" x14ac:dyDescent="0.2">
      <c r="C243" s="6"/>
      <c r="D243" s="6"/>
    </row>
    <row r="244" spans="3:4" ht="12.95" customHeight="1" x14ac:dyDescent="0.2">
      <c r="C244" s="6"/>
      <c r="D244" s="6"/>
    </row>
    <row r="245" spans="3:4" ht="12.95" customHeight="1" x14ac:dyDescent="0.2">
      <c r="C245" s="6"/>
      <c r="D245" s="6"/>
    </row>
    <row r="246" spans="3:4" ht="12.95" customHeight="1" x14ac:dyDescent="0.2">
      <c r="C246" s="6"/>
      <c r="D246" s="6"/>
    </row>
    <row r="247" spans="3:4" ht="12.95" customHeight="1" x14ac:dyDescent="0.2">
      <c r="C247" s="6"/>
      <c r="D247" s="6"/>
    </row>
    <row r="248" spans="3:4" ht="12.95" customHeight="1" x14ac:dyDescent="0.2">
      <c r="C248" s="6"/>
      <c r="D248" s="6"/>
    </row>
    <row r="249" spans="3:4" ht="12.95" customHeight="1" x14ac:dyDescent="0.2">
      <c r="C249" s="6"/>
      <c r="D249" s="6"/>
    </row>
    <row r="250" spans="3:4" ht="12.95" customHeight="1" x14ac:dyDescent="0.2">
      <c r="C250" s="6"/>
      <c r="D250" s="6"/>
    </row>
    <row r="251" spans="3:4" ht="12.95" customHeight="1" x14ac:dyDescent="0.2">
      <c r="C251" s="6"/>
      <c r="D251" s="6"/>
    </row>
    <row r="252" spans="3:4" ht="12.95" customHeight="1" x14ac:dyDescent="0.2">
      <c r="C252" s="6"/>
      <c r="D252" s="6"/>
    </row>
    <row r="253" spans="3:4" ht="12.95" customHeight="1" x14ac:dyDescent="0.2">
      <c r="C253" s="6"/>
      <c r="D253" s="6"/>
    </row>
    <row r="254" spans="3:4" ht="12.95" customHeight="1" x14ac:dyDescent="0.2">
      <c r="C254" s="6"/>
      <c r="D254" s="6"/>
    </row>
    <row r="255" spans="3:4" ht="12.95" customHeight="1" x14ac:dyDescent="0.2">
      <c r="C255" s="6"/>
      <c r="D255" s="6"/>
    </row>
    <row r="256" spans="3:4" ht="12.95" customHeight="1" x14ac:dyDescent="0.2">
      <c r="C256" s="6"/>
      <c r="D256" s="6"/>
    </row>
    <row r="257" spans="3:4" ht="12.95" customHeight="1" x14ac:dyDescent="0.2">
      <c r="C257" s="6"/>
      <c r="D257" s="6"/>
    </row>
    <row r="258" spans="3:4" ht="12.95" customHeight="1" x14ac:dyDescent="0.2">
      <c r="C258" s="6"/>
      <c r="D258" s="6"/>
    </row>
    <row r="259" spans="3:4" ht="12.95" customHeight="1" x14ac:dyDescent="0.2">
      <c r="C259" s="6"/>
      <c r="D259" s="6"/>
    </row>
    <row r="260" spans="3:4" ht="12.95" customHeight="1" x14ac:dyDescent="0.2">
      <c r="C260" s="6"/>
      <c r="D260" s="6"/>
    </row>
    <row r="261" spans="3:4" ht="12.95" customHeight="1" x14ac:dyDescent="0.2">
      <c r="C261" s="6"/>
      <c r="D261" s="6"/>
    </row>
    <row r="262" spans="3:4" ht="12.95" customHeight="1" x14ac:dyDescent="0.2">
      <c r="C262" s="6"/>
      <c r="D262" s="6"/>
    </row>
    <row r="263" spans="3:4" ht="12.95" customHeight="1" x14ac:dyDescent="0.2">
      <c r="C263" s="6"/>
      <c r="D263" s="6"/>
    </row>
    <row r="264" spans="3:4" ht="12.95" customHeight="1" x14ac:dyDescent="0.2">
      <c r="C264" s="6"/>
      <c r="D264" s="6"/>
    </row>
    <row r="265" spans="3:4" ht="12.95" customHeight="1" x14ac:dyDescent="0.2">
      <c r="C265" s="6"/>
      <c r="D265" s="6"/>
    </row>
    <row r="266" spans="3:4" ht="12.95" customHeight="1" x14ac:dyDescent="0.2">
      <c r="C266" s="6"/>
      <c r="D266" s="6"/>
    </row>
    <row r="267" spans="3:4" ht="12.95" customHeight="1" x14ac:dyDescent="0.2">
      <c r="C267" s="6"/>
      <c r="D267" s="6"/>
    </row>
    <row r="268" spans="3:4" ht="12.95" customHeight="1" x14ac:dyDescent="0.2">
      <c r="C268" s="6"/>
      <c r="D268" s="6"/>
    </row>
    <row r="269" spans="3:4" ht="12.95" customHeight="1" x14ac:dyDescent="0.2">
      <c r="C269" s="6"/>
      <c r="D269" s="6"/>
    </row>
    <row r="270" spans="3:4" ht="12.95" customHeight="1" x14ac:dyDescent="0.2">
      <c r="C270" s="6"/>
      <c r="D270" s="6"/>
    </row>
    <row r="271" spans="3:4" ht="12.95" customHeight="1" x14ac:dyDescent="0.2">
      <c r="C271" s="6"/>
      <c r="D271" s="6"/>
    </row>
    <row r="272" spans="3:4" ht="12.95" customHeight="1" x14ac:dyDescent="0.2">
      <c r="C272" s="6"/>
      <c r="D272" s="6"/>
    </row>
    <row r="273" spans="3:4" ht="12.95" customHeight="1" x14ac:dyDescent="0.2">
      <c r="C273" s="6"/>
      <c r="D273" s="6"/>
    </row>
    <row r="274" spans="3:4" ht="12.95" customHeight="1" x14ac:dyDescent="0.2">
      <c r="C274" s="6"/>
      <c r="D274" s="6"/>
    </row>
    <row r="275" spans="3:4" ht="12.95" customHeight="1" x14ac:dyDescent="0.2">
      <c r="C275" s="6"/>
      <c r="D275" s="6"/>
    </row>
    <row r="276" spans="3:4" ht="12.95" customHeight="1" x14ac:dyDescent="0.2">
      <c r="C276" s="6"/>
      <c r="D276" s="6"/>
    </row>
    <row r="277" spans="3:4" ht="12.95" customHeight="1" x14ac:dyDescent="0.2">
      <c r="C277" s="6"/>
      <c r="D277" s="6"/>
    </row>
    <row r="278" spans="3:4" ht="12.95" customHeight="1" x14ac:dyDescent="0.2">
      <c r="C278" s="6"/>
      <c r="D278" s="6"/>
    </row>
    <row r="279" spans="3:4" ht="12.95" customHeight="1" x14ac:dyDescent="0.2">
      <c r="C279" s="6"/>
      <c r="D279" s="6"/>
    </row>
    <row r="280" spans="3:4" ht="12.95" customHeight="1" x14ac:dyDescent="0.2">
      <c r="C280" s="6"/>
      <c r="D280" s="6"/>
    </row>
    <row r="281" spans="3:4" ht="12.95" customHeight="1" x14ac:dyDescent="0.2">
      <c r="C281" s="6"/>
      <c r="D281" s="6"/>
    </row>
    <row r="282" spans="3:4" ht="12.95" customHeight="1" x14ac:dyDescent="0.2">
      <c r="C282" s="6"/>
      <c r="D282" s="6"/>
    </row>
    <row r="283" spans="3:4" ht="12.95" customHeight="1" x14ac:dyDescent="0.2">
      <c r="C283" s="6"/>
      <c r="D283" s="6"/>
    </row>
    <row r="284" spans="3:4" ht="12.95" customHeight="1" x14ac:dyDescent="0.2">
      <c r="C284" s="6"/>
      <c r="D284" s="6"/>
    </row>
    <row r="285" spans="3:4" ht="12.95" customHeight="1" x14ac:dyDescent="0.2">
      <c r="C285" s="6"/>
      <c r="D285" s="6"/>
    </row>
    <row r="286" spans="3:4" ht="12.95" customHeight="1" x14ac:dyDescent="0.2">
      <c r="C286" s="6"/>
      <c r="D286" s="6"/>
    </row>
    <row r="287" spans="3:4" ht="12.95" customHeight="1" x14ac:dyDescent="0.2">
      <c r="C287" s="6"/>
      <c r="D287" s="6"/>
    </row>
    <row r="288" spans="3:4" ht="12.95" customHeight="1" x14ac:dyDescent="0.2">
      <c r="C288" s="6"/>
      <c r="D288" s="6"/>
    </row>
    <row r="289" spans="3:4" ht="12.95" customHeight="1" x14ac:dyDescent="0.2">
      <c r="C289" s="6"/>
      <c r="D289" s="6"/>
    </row>
    <row r="290" spans="3:4" ht="12.95" customHeight="1" x14ac:dyDescent="0.2">
      <c r="C290" s="6"/>
      <c r="D290" s="6"/>
    </row>
    <row r="291" spans="3:4" ht="12.95" customHeight="1" x14ac:dyDescent="0.2">
      <c r="C291" s="6"/>
      <c r="D291" s="6"/>
    </row>
    <row r="292" spans="3:4" ht="12.95" customHeight="1" x14ac:dyDescent="0.2">
      <c r="C292" s="6"/>
      <c r="D292" s="6"/>
    </row>
    <row r="293" spans="3:4" ht="12.95" customHeight="1" x14ac:dyDescent="0.2">
      <c r="C293" s="6"/>
      <c r="D293" s="6"/>
    </row>
    <row r="294" spans="3:4" ht="12.95" customHeight="1" x14ac:dyDescent="0.2">
      <c r="C294" s="6"/>
      <c r="D294" s="6"/>
    </row>
    <row r="295" spans="3:4" ht="12.95" customHeight="1" x14ac:dyDescent="0.2">
      <c r="C295" s="6"/>
      <c r="D295" s="6"/>
    </row>
    <row r="296" spans="3:4" ht="12.95" customHeight="1" x14ac:dyDescent="0.2">
      <c r="C296" s="6"/>
      <c r="D296" s="6"/>
    </row>
    <row r="297" spans="3:4" ht="12.95" customHeight="1" x14ac:dyDescent="0.2">
      <c r="C297" s="6"/>
      <c r="D297" s="6"/>
    </row>
    <row r="298" spans="3:4" ht="12.95" customHeight="1" x14ac:dyDescent="0.2">
      <c r="C298" s="6"/>
      <c r="D298" s="6"/>
    </row>
    <row r="299" spans="3:4" ht="12.95" customHeight="1" x14ac:dyDescent="0.2">
      <c r="C299" s="6"/>
      <c r="D299" s="6"/>
    </row>
    <row r="300" spans="3:4" ht="12.95" customHeight="1" x14ac:dyDescent="0.2">
      <c r="C300" s="6"/>
      <c r="D300" s="6"/>
    </row>
    <row r="301" spans="3:4" ht="12.95" customHeight="1" x14ac:dyDescent="0.2">
      <c r="C301" s="6"/>
      <c r="D301" s="6"/>
    </row>
    <row r="302" spans="3:4" ht="12.95" customHeight="1" x14ac:dyDescent="0.2">
      <c r="C302" s="6"/>
      <c r="D302" s="6"/>
    </row>
    <row r="303" spans="3:4" ht="12.95" customHeight="1" x14ac:dyDescent="0.2">
      <c r="C303" s="6"/>
      <c r="D303" s="6"/>
    </row>
    <row r="304" spans="3:4" ht="12.95" customHeight="1" x14ac:dyDescent="0.2">
      <c r="C304" s="6"/>
      <c r="D304" s="6"/>
    </row>
    <row r="305" spans="3:4" ht="12.95" customHeight="1" x14ac:dyDescent="0.2">
      <c r="C305" s="6"/>
      <c r="D305" s="6"/>
    </row>
    <row r="306" spans="3:4" ht="12.95" customHeight="1" x14ac:dyDescent="0.2">
      <c r="C306" s="6"/>
      <c r="D306" s="6"/>
    </row>
    <row r="307" spans="3:4" ht="12.95" customHeight="1" x14ac:dyDescent="0.2">
      <c r="C307" s="6"/>
      <c r="D307" s="6"/>
    </row>
    <row r="308" spans="3:4" ht="12.95" customHeight="1" x14ac:dyDescent="0.2">
      <c r="C308" s="6"/>
      <c r="D308" s="6"/>
    </row>
    <row r="309" spans="3:4" ht="12.95" customHeight="1" x14ac:dyDescent="0.2">
      <c r="C309" s="6"/>
      <c r="D309" s="6"/>
    </row>
    <row r="310" spans="3:4" ht="12.95" customHeight="1" x14ac:dyDescent="0.2">
      <c r="C310" s="6"/>
      <c r="D310" s="6"/>
    </row>
    <row r="311" spans="3:4" ht="12.95" customHeight="1" x14ac:dyDescent="0.2">
      <c r="C311" s="6"/>
      <c r="D311" s="6"/>
    </row>
    <row r="312" spans="3:4" ht="12.95" customHeight="1" x14ac:dyDescent="0.2">
      <c r="C312" s="6"/>
      <c r="D312" s="6"/>
    </row>
    <row r="313" spans="3:4" ht="12.95" customHeight="1" x14ac:dyDescent="0.2">
      <c r="C313" s="6"/>
      <c r="D313" s="6"/>
    </row>
    <row r="314" spans="3:4" ht="12.95" customHeight="1" x14ac:dyDescent="0.2">
      <c r="C314" s="6"/>
      <c r="D314" s="6"/>
    </row>
    <row r="315" spans="3:4" ht="12.95" customHeight="1" x14ac:dyDescent="0.2">
      <c r="C315" s="6"/>
      <c r="D315" s="6"/>
    </row>
    <row r="316" spans="3:4" ht="12.95" customHeight="1" x14ac:dyDescent="0.2">
      <c r="C316" s="6"/>
      <c r="D316" s="6"/>
    </row>
    <row r="317" spans="3:4" ht="12.95" customHeight="1" x14ac:dyDescent="0.2">
      <c r="C317" s="6"/>
      <c r="D317" s="6"/>
    </row>
    <row r="318" spans="3:4" ht="12.95" customHeight="1" x14ac:dyDescent="0.2">
      <c r="C318" s="6"/>
      <c r="D318" s="6"/>
    </row>
    <row r="319" spans="3:4" ht="12.95" customHeight="1" x14ac:dyDescent="0.2">
      <c r="C319" s="6"/>
      <c r="D319" s="6"/>
    </row>
    <row r="320" spans="3:4" ht="12.95" customHeight="1" x14ac:dyDescent="0.2">
      <c r="C320" s="6"/>
      <c r="D320" s="6"/>
    </row>
    <row r="321" spans="3:4" ht="12.95" customHeight="1" x14ac:dyDescent="0.2">
      <c r="C321" s="6"/>
      <c r="D321" s="6"/>
    </row>
    <row r="322" spans="3:4" ht="12.95" customHeight="1" x14ac:dyDescent="0.2">
      <c r="C322" s="6"/>
      <c r="D322" s="6"/>
    </row>
    <row r="323" spans="3:4" ht="12.95" customHeight="1" x14ac:dyDescent="0.2">
      <c r="C323" s="6"/>
      <c r="D323" s="6"/>
    </row>
    <row r="324" spans="3:4" ht="12.95" customHeight="1" x14ac:dyDescent="0.2">
      <c r="C324" s="6"/>
      <c r="D324" s="6"/>
    </row>
    <row r="325" spans="3:4" ht="12.95" customHeight="1" x14ac:dyDescent="0.2">
      <c r="C325" s="6"/>
      <c r="D325" s="6"/>
    </row>
    <row r="326" spans="3:4" ht="12.95" customHeight="1" x14ac:dyDescent="0.2">
      <c r="C326" s="6"/>
      <c r="D326" s="6"/>
    </row>
    <row r="327" spans="3:4" ht="12.95" customHeight="1" x14ac:dyDescent="0.2">
      <c r="C327" s="6"/>
      <c r="D327" s="6"/>
    </row>
    <row r="328" spans="3:4" ht="12.95" customHeight="1" x14ac:dyDescent="0.2">
      <c r="C328" s="6"/>
      <c r="D328" s="6"/>
    </row>
    <row r="329" spans="3:4" ht="12.95" customHeight="1" x14ac:dyDescent="0.2">
      <c r="C329" s="6"/>
      <c r="D329" s="6"/>
    </row>
    <row r="330" spans="3:4" ht="12.95" customHeight="1" x14ac:dyDescent="0.2">
      <c r="C330" s="6"/>
      <c r="D330" s="6"/>
    </row>
    <row r="331" spans="3:4" ht="12.95" customHeight="1" x14ac:dyDescent="0.2">
      <c r="C331" s="6"/>
      <c r="D331" s="6"/>
    </row>
    <row r="332" spans="3:4" ht="12.95" customHeight="1" x14ac:dyDescent="0.2">
      <c r="C332" s="6"/>
      <c r="D332" s="6"/>
    </row>
    <row r="333" spans="3:4" ht="12.95" customHeight="1" x14ac:dyDescent="0.2">
      <c r="C333" s="6"/>
      <c r="D333" s="6"/>
    </row>
    <row r="334" spans="3:4" ht="12.95" customHeight="1" x14ac:dyDescent="0.2">
      <c r="C334" s="6"/>
      <c r="D334" s="6"/>
    </row>
    <row r="335" spans="3:4" ht="12.95" customHeight="1" x14ac:dyDescent="0.2">
      <c r="C335" s="6"/>
      <c r="D335" s="6"/>
    </row>
    <row r="336" spans="3:4" ht="12.95" customHeight="1" x14ac:dyDescent="0.2">
      <c r="C336" s="6"/>
      <c r="D336" s="6"/>
    </row>
    <row r="337" spans="3:4" ht="12.95" customHeight="1" x14ac:dyDescent="0.2">
      <c r="C337" s="6"/>
      <c r="D337" s="6"/>
    </row>
    <row r="338" spans="3:4" ht="12.95" customHeight="1" x14ac:dyDescent="0.2">
      <c r="C338" s="6"/>
      <c r="D338" s="6"/>
    </row>
    <row r="339" spans="3:4" ht="12.95" customHeight="1" x14ac:dyDescent="0.2">
      <c r="C339" s="6"/>
      <c r="D339" s="6"/>
    </row>
    <row r="340" spans="3:4" ht="12.95" customHeight="1" x14ac:dyDescent="0.2">
      <c r="C340" s="6"/>
      <c r="D340" s="6"/>
    </row>
    <row r="341" spans="3:4" ht="12.95" customHeight="1" x14ac:dyDescent="0.2">
      <c r="C341" s="6"/>
      <c r="D341" s="6"/>
    </row>
    <row r="342" spans="3:4" ht="12.95" customHeight="1" x14ac:dyDescent="0.2">
      <c r="C342" s="6"/>
      <c r="D342" s="6"/>
    </row>
    <row r="343" spans="3:4" ht="12.95" customHeight="1" x14ac:dyDescent="0.2">
      <c r="C343" s="6"/>
      <c r="D343" s="6"/>
    </row>
    <row r="344" spans="3:4" ht="12.95" customHeight="1" x14ac:dyDescent="0.2">
      <c r="C344" s="6"/>
      <c r="D344" s="6"/>
    </row>
    <row r="345" spans="3:4" ht="12.95" customHeight="1" x14ac:dyDescent="0.2">
      <c r="C345" s="6"/>
      <c r="D345" s="6"/>
    </row>
    <row r="346" spans="3:4" ht="12.95" customHeight="1" x14ac:dyDescent="0.2">
      <c r="C346" s="6"/>
      <c r="D346" s="6"/>
    </row>
    <row r="347" spans="3:4" ht="12.95" customHeight="1" x14ac:dyDescent="0.2">
      <c r="C347" s="6"/>
      <c r="D347" s="6"/>
    </row>
    <row r="348" spans="3:4" ht="12.95" customHeight="1" x14ac:dyDescent="0.2">
      <c r="C348" s="6"/>
      <c r="D348" s="6"/>
    </row>
    <row r="349" spans="3:4" ht="12.95" customHeight="1" x14ac:dyDescent="0.2">
      <c r="C349" s="6"/>
      <c r="D349" s="6"/>
    </row>
    <row r="350" spans="3:4" ht="12.95" customHeight="1" x14ac:dyDescent="0.2">
      <c r="C350" s="6"/>
      <c r="D350" s="6"/>
    </row>
    <row r="351" spans="3:4" ht="12.95" customHeight="1" x14ac:dyDescent="0.2">
      <c r="C351" s="6"/>
      <c r="D351" s="6"/>
    </row>
    <row r="352" spans="3:4" ht="12.95" customHeight="1" x14ac:dyDescent="0.2">
      <c r="C352" s="6"/>
      <c r="D352" s="6"/>
    </row>
    <row r="353" spans="3:4" ht="12.95" customHeight="1" x14ac:dyDescent="0.2">
      <c r="C353" s="6"/>
      <c r="D353" s="6"/>
    </row>
    <row r="354" spans="3:4" ht="12.95" customHeight="1" x14ac:dyDescent="0.2">
      <c r="C354" s="6"/>
      <c r="D354" s="6"/>
    </row>
    <row r="355" spans="3:4" ht="12.95" customHeight="1" x14ac:dyDescent="0.2">
      <c r="C355" s="6"/>
      <c r="D355" s="6"/>
    </row>
    <row r="356" spans="3:4" ht="12.95" customHeight="1" x14ac:dyDescent="0.2">
      <c r="C356" s="6"/>
      <c r="D356" s="6"/>
    </row>
    <row r="357" spans="3:4" ht="12.95" customHeight="1" x14ac:dyDescent="0.2">
      <c r="C357" s="6"/>
      <c r="D357" s="6"/>
    </row>
    <row r="358" spans="3:4" ht="12.95" customHeight="1" x14ac:dyDescent="0.2">
      <c r="C358" s="6"/>
      <c r="D358" s="6"/>
    </row>
    <row r="359" spans="3:4" ht="12.95" customHeight="1" x14ac:dyDescent="0.2">
      <c r="C359" s="6"/>
      <c r="D359" s="6"/>
    </row>
    <row r="360" spans="3:4" ht="12.95" customHeight="1" x14ac:dyDescent="0.2">
      <c r="C360" s="6"/>
      <c r="D360" s="6"/>
    </row>
    <row r="361" spans="3:4" ht="12.95" customHeight="1" x14ac:dyDescent="0.2">
      <c r="C361" s="6"/>
      <c r="D361" s="6"/>
    </row>
    <row r="362" spans="3:4" ht="12.95" customHeight="1" x14ac:dyDescent="0.2">
      <c r="C362" s="6"/>
      <c r="D362" s="6"/>
    </row>
    <row r="363" spans="3:4" ht="12.95" customHeight="1" x14ac:dyDescent="0.2">
      <c r="C363" s="6"/>
      <c r="D363" s="6"/>
    </row>
    <row r="364" spans="3:4" ht="12.95" customHeight="1" x14ac:dyDescent="0.2">
      <c r="C364" s="6"/>
      <c r="D364" s="6"/>
    </row>
    <row r="365" spans="3:4" ht="12.95" customHeight="1" x14ac:dyDescent="0.2">
      <c r="C365" s="6"/>
      <c r="D365" s="6"/>
    </row>
    <row r="366" spans="3:4" ht="12.95" customHeight="1" x14ac:dyDescent="0.2">
      <c r="C366" s="6"/>
      <c r="D366" s="6"/>
    </row>
    <row r="367" spans="3:4" ht="12.95" customHeight="1" x14ac:dyDescent="0.2">
      <c r="C367" s="6"/>
      <c r="D367" s="6"/>
    </row>
    <row r="368" spans="3:4" ht="12.95" customHeight="1" x14ac:dyDescent="0.2">
      <c r="C368" s="6"/>
      <c r="D368" s="6"/>
    </row>
    <row r="369" spans="3:4" ht="12.95" customHeight="1" x14ac:dyDescent="0.2">
      <c r="C369" s="6"/>
      <c r="D369" s="6"/>
    </row>
    <row r="370" spans="3:4" ht="12.95" customHeight="1" x14ac:dyDescent="0.2">
      <c r="C370" s="6"/>
      <c r="D370" s="6"/>
    </row>
    <row r="371" spans="3:4" ht="12.95" customHeight="1" x14ac:dyDescent="0.2">
      <c r="C371" s="6"/>
      <c r="D371" s="6"/>
    </row>
    <row r="372" spans="3:4" ht="12.95" customHeight="1" x14ac:dyDescent="0.2">
      <c r="C372" s="6"/>
      <c r="D372" s="6"/>
    </row>
    <row r="373" spans="3:4" ht="12.95" customHeight="1" x14ac:dyDescent="0.2">
      <c r="C373" s="6"/>
      <c r="D373" s="6"/>
    </row>
    <row r="374" spans="3:4" ht="12.95" customHeight="1" x14ac:dyDescent="0.2">
      <c r="C374" s="6"/>
      <c r="D374" s="6"/>
    </row>
    <row r="375" spans="3:4" ht="12.95" customHeight="1" x14ac:dyDescent="0.2">
      <c r="C375" s="6"/>
      <c r="D375" s="6"/>
    </row>
    <row r="376" spans="3:4" ht="12.95" customHeight="1" x14ac:dyDescent="0.2">
      <c r="C376" s="6"/>
      <c r="D376" s="6"/>
    </row>
    <row r="377" spans="3:4" ht="12.95" customHeight="1" x14ac:dyDescent="0.2">
      <c r="C377" s="6"/>
      <c r="D377" s="6"/>
    </row>
    <row r="378" spans="3:4" ht="12.95" customHeight="1" x14ac:dyDescent="0.2">
      <c r="C378" s="6"/>
      <c r="D378" s="6"/>
    </row>
    <row r="379" spans="3:4" ht="12.95" customHeight="1" x14ac:dyDescent="0.2">
      <c r="C379" s="6"/>
      <c r="D379" s="6"/>
    </row>
    <row r="380" spans="3:4" ht="12.95" customHeight="1" x14ac:dyDescent="0.2">
      <c r="C380" s="6"/>
      <c r="D380" s="6"/>
    </row>
    <row r="381" spans="3:4" ht="12.95" customHeight="1" x14ac:dyDescent="0.2">
      <c r="C381" s="6"/>
      <c r="D381" s="6"/>
    </row>
    <row r="382" spans="3:4" ht="12.95" customHeight="1" x14ac:dyDescent="0.2">
      <c r="C382" s="6"/>
      <c r="D382" s="6"/>
    </row>
    <row r="383" spans="3:4" ht="12.95" customHeight="1" x14ac:dyDescent="0.2">
      <c r="C383" s="6"/>
      <c r="D383" s="6"/>
    </row>
    <row r="384" spans="3:4" ht="12.95" customHeight="1" x14ac:dyDescent="0.2">
      <c r="C384" s="6"/>
      <c r="D384" s="6"/>
    </row>
    <row r="385" spans="3:4" ht="12.95" customHeight="1" x14ac:dyDescent="0.2">
      <c r="C385" s="6"/>
      <c r="D385" s="6"/>
    </row>
    <row r="386" spans="3:4" ht="12.95" customHeight="1" x14ac:dyDescent="0.2">
      <c r="C386" s="6"/>
      <c r="D386" s="6"/>
    </row>
    <row r="387" spans="3:4" ht="12.95" customHeight="1" x14ac:dyDescent="0.2">
      <c r="C387" s="6"/>
      <c r="D387" s="6"/>
    </row>
    <row r="388" spans="3:4" ht="12.95" customHeight="1" x14ac:dyDescent="0.2">
      <c r="C388" s="6"/>
      <c r="D388" s="6"/>
    </row>
    <row r="389" spans="3:4" ht="12.95" customHeight="1" x14ac:dyDescent="0.2">
      <c r="C389" s="6"/>
      <c r="D389" s="6"/>
    </row>
    <row r="390" spans="3:4" ht="12.95" customHeight="1" x14ac:dyDescent="0.2">
      <c r="C390" s="6"/>
      <c r="D390" s="6"/>
    </row>
    <row r="391" spans="3:4" ht="12.95" customHeight="1" x14ac:dyDescent="0.2">
      <c r="C391" s="6"/>
      <c r="D391" s="6"/>
    </row>
    <row r="392" spans="3:4" ht="12.95" customHeight="1" x14ac:dyDescent="0.2">
      <c r="C392" s="6"/>
      <c r="D392" s="6"/>
    </row>
    <row r="393" spans="3:4" ht="12.95" customHeight="1" x14ac:dyDescent="0.2">
      <c r="C393" s="6"/>
      <c r="D393" s="6"/>
    </row>
    <row r="394" spans="3:4" ht="12.95" customHeight="1" x14ac:dyDescent="0.2">
      <c r="C394" s="6"/>
      <c r="D394" s="6"/>
    </row>
    <row r="395" spans="3:4" ht="12.95" customHeight="1" x14ac:dyDescent="0.2">
      <c r="C395" s="6"/>
      <c r="D395" s="6"/>
    </row>
    <row r="396" spans="3:4" ht="12.95" customHeight="1" x14ac:dyDescent="0.2">
      <c r="C396" s="6"/>
      <c r="D396" s="6"/>
    </row>
    <row r="397" spans="3:4" ht="12.95" customHeight="1" x14ac:dyDescent="0.2">
      <c r="C397" s="6"/>
      <c r="D397" s="6"/>
    </row>
    <row r="398" spans="3:4" ht="12.95" customHeight="1" x14ac:dyDescent="0.2">
      <c r="C398" s="6"/>
      <c r="D398" s="6"/>
    </row>
    <row r="399" spans="3:4" ht="12.95" customHeight="1" x14ac:dyDescent="0.2">
      <c r="C399" s="6"/>
      <c r="D399" s="6"/>
    </row>
    <row r="400" spans="3:4" ht="12.95" customHeight="1" x14ac:dyDescent="0.2">
      <c r="C400" s="6"/>
      <c r="D400" s="6"/>
    </row>
    <row r="401" spans="3:4" ht="12.95" customHeight="1" x14ac:dyDescent="0.2">
      <c r="C401" s="6"/>
      <c r="D401" s="6"/>
    </row>
    <row r="402" spans="3:4" ht="12.95" customHeight="1" x14ac:dyDescent="0.2">
      <c r="C402" s="6"/>
      <c r="D402" s="6"/>
    </row>
    <row r="403" spans="3:4" ht="12.95" customHeight="1" x14ac:dyDescent="0.2">
      <c r="C403" s="6"/>
      <c r="D403" s="6"/>
    </row>
    <row r="404" spans="3:4" ht="12.95" customHeight="1" x14ac:dyDescent="0.2">
      <c r="C404" s="6"/>
      <c r="D404" s="6"/>
    </row>
    <row r="405" spans="3:4" ht="12.95" customHeight="1" x14ac:dyDescent="0.2">
      <c r="C405" s="6"/>
      <c r="D405" s="6"/>
    </row>
    <row r="406" spans="3:4" ht="12.95" customHeight="1" x14ac:dyDescent="0.2">
      <c r="C406" s="6"/>
      <c r="D406" s="6"/>
    </row>
    <row r="407" spans="3:4" ht="12.95" customHeight="1" x14ac:dyDescent="0.2">
      <c r="C407" s="6"/>
      <c r="D407" s="6"/>
    </row>
    <row r="408" spans="3:4" ht="12.95" customHeight="1" x14ac:dyDescent="0.2">
      <c r="C408" s="6"/>
      <c r="D408" s="6"/>
    </row>
    <row r="409" spans="3:4" ht="12.95" customHeight="1" x14ac:dyDescent="0.2">
      <c r="C409" s="6"/>
      <c r="D409" s="6"/>
    </row>
    <row r="410" spans="3:4" ht="12.95" customHeight="1" x14ac:dyDescent="0.2">
      <c r="C410" s="6"/>
      <c r="D410" s="6"/>
    </row>
    <row r="411" spans="3:4" ht="12.95" customHeight="1" x14ac:dyDescent="0.2">
      <c r="C411" s="6"/>
      <c r="D411" s="6"/>
    </row>
    <row r="412" spans="3:4" ht="12.95" customHeight="1" x14ac:dyDescent="0.2">
      <c r="C412" s="6"/>
      <c r="D412" s="6"/>
    </row>
    <row r="413" spans="3:4" ht="12.95" customHeight="1" x14ac:dyDescent="0.2">
      <c r="C413" s="6"/>
      <c r="D413" s="6"/>
    </row>
    <row r="414" spans="3:4" ht="12.95" customHeight="1" x14ac:dyDescent="0.2">
      <c r="C414" s="6"/>
      <c r="D414" s="6"/>
    </row>
    <row r="415" spans="3:4" ht="12.95" customHeight="1" x14ac:dyDescent="0.2">
      <c r="C415" s="6"/>
      <c r="D415" s="6"/>
    </row>
    <row r="416" spans="3:4" ht="12.95" customHeight="1" x14ac:dyDescent="0.2">
      <c r="C416" s="6"/>
      <c r="D416" s="6"/>
    </row>
    <row r="417" spans="3:4" ht="12.95" customHeight="1" x14ac:dyDescent="0.2">
      <c r="C417" s="6"/>
      <c r="D417" s="6"/>
    </row>
    <row r="418" spans="3:4" ht="12.95" customHeight="1" x14ac:dyDescent="0.2">
      <c r="C418" s="6"/>
      <c r="D418" s="6"/>
    </row>
    <row r="419" spans="3:4" ht="12.95" customHeight="1" x14ac:dyDescent="0.2">
      <c r="C419" s="6"/>
      <c r="D419" s="6"/>
    </row>
    <row r="420" spans="3:4" ht="12.95" customHeight="1" x14ac:dyDescent="0.2">
      <c r="C420" s="6"/>
      <c r="D420" s="6"/>
    </row>
    <row r="421" spans="3:4" ht="12.95" customHeight="1" x14ac:dyDescent="0.2">
      <c r="C421" s="6"/>
      <c r="D421" s="6"/>
    </row>
    <row r="422" spans="3:4" ht="12.95" customHeight="1" x14ac:dyDescent="0.2">
      <c r="C422" s="6"/>
      <c r="D422" s="6"/>
    </row>
    <row r="423" spans="3:4" ht="12.95" customHeight="1" x14ac:dyDescent="0.2">
      <c r="C423" s="6"/>
      <c r="D423" s="6"/>
    </row>
    <row r="424" spans="3:4" ht="12.95" customHeight="1" x14ac:dyDescent="0.2">
      <c r="C424" s="6"/>
      <c r="D424" s="6"/>
    </row>
    <row r="425" spans="3:4" ht="12.95" customHeight="1" x14ac:dyDescent="0.2">
      <c r="C425" s="6"/>
      <c r="D425" s="6"/>
    </row>
    <row r="426" spans="3:4" ht="12.95" customHeight="1" x14ac:dyDescent="0.2">
      <c r="C426" s="6"/>
      <c r="D426" s="6"/>
    </row>
    <row r="427" spans="3:4" ht="12.95" customHeight="1" x14ac:dyDescent="0.2">
      <c r="C427" s="6"/>
      <c r="D427" s="6"/>
    </row>
    <row r="428" spans="3:4" ht="12.95" customHeight="1" x14ac:dyDescent="0.2">
      <c r="C428" s="6"/>
      <c r="D428" s="6"/>
    </row>
    <row r="429" spans="3:4" ht="12.95" customHeight="1" x14ac:dyDescent="0.2">
      <c r="C429" s="6"/>
      <c r="D429" s="6"/>
    </row>
    <row r="430" spans="3:4" ht="12.95" customHeight="1" x14ac:dyDescent="0.2">
      <c r="C430" s="6"/>
      <c r="D430" s="6"/>
    </row>
    <row r="431" spans="3:4" ht="12.95" customHeight="1" x14ac:dyDescent="0.2">
      <c r="C431" s="6"/>
      <c r="D431" s="6"/>
    </row>
    <row r="432" spans="3:4" ht="12.95" customHeight="1" x14ac:dyDescent="0.2">
      <c r="C432" s="6"/>
      <c r="D432" s="6"/>
    </row>
    <row r="433" spans="3:4" ht="12.95" customHeight="1" x14ac:dyDescent="0.2">
      <c r="C433" s="6"/>
      <c r="D433" s="6"/>
    </row>
    <row r="434" spans="3:4" ht="12.95" customHeight="1" x14ac:dyDescent="0.2">
      <c r="C434" s="6"/>
      <c r="D434" s="6"/>
    </row>
    <row r="435" spans="3:4" ht="12.95" customHeight="1" x14ac:dyDescent="0.2">
      <c r="C435" s="6"/>
      <c r="D435" s="6"/>
    </row>
    <row r="436" spans="3:4" ht="12.95" customHeight="1" x14ac:dyDescent="0.2">
      <c r="C436" s="6"/>
      <c r="D436" s="6"/>
    </row>
    <row r="437" spans="3:4" ht="12.95" customHeight="1" x14ac:dyDescent="0.2">
      <c r="C437" s="6"/>
      <c r="D437" s="6"/>
    </row>
    <row r="438" spans="3:4" ht="12.95" customHeight="1" x14ac:dyDescent="0.2">
      <c r="C438" s="6"/>
      <c r="D438" s="6"/>
    </row>
    <row r="439" spans="3:4" ht="12.95" customHeight="1" x14ac:dyDescent="0.2">
      <c r="C439" s="6"/>
      <c r="D439" s="6"/>
    </row>
    <row r="440" spans="3:4" ht="12.95" customHeight="1" x14ac:dyDescent="0.2">
      <c r="C440" s="6"/>
      <c r="D440" s="6"/>
    </row>
    <row r="441" spans="3:4" ht="12.95" customHeight="1" x14ac:dyDescent="0.2">
      <c r="C441" s="6"/>
      <c r="D441" s="6"/>
    </row>
    <row r="442" spans="3:4" ht="12.95" customHeight="1" x14ac:dyDescent="0.2">
      <c r="C442" s="6"/>
      <c r="D442" s="6"/>
    </row>
    <row r="443" spans="3:4" ht="12.95" customHeight="1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Z34">
    <sortCondition ref="C21:C34"/>
  </sortState>
  <phoneticPr fontId="8" type="noConversion"/>
  <hyperlinks>
    <hyperlink ref="BA937" r:id="rId1" display="1956RA......3..313O" xr:uid="{B4DF4523-20F0-4410-935C-0DF1B83D358C}"/>
    <hyperlink ref="R5048" r:id="rId2" display="pr_4" xr:uid="{51031724-F78E-4FF1-A104-3199360825CB}"/>
    <hyperlink ref="R5055" r:id="rId3" display="pr_4" xr:uid="{57B69AC4-9CD5-46CF-9BEF-22ADFF715F5D}"/>
    <hyperlink ref="BA7460" r:id="rId4" display="1990RMxAA..21..381G0" xr:uid="{2BDCBD13-190C-4515-A56D-D15D0D9CE624}"/>
    <hyperlink ref="R61769" r:id="rId5" display="http://vsolj.cetus-net.org/bulletin.html" xr:uid="{28C8CC7C-4FE3-41B7-A30C-E8CD5C07B4E0}"/>
    <hyperlink ref="R61762" r:id="rId6" display="https://www.aavso.org/ejaavso" xr:uid="{A4FAF1B1-F8C9-49A2-AC24-A53BEEEC67D2}"/>
    <hyperlink ref="S61769" r:id="rId7" display="http://vsolj.cetus-net.org/bulletin.html" xr:uid="{8544922C-0F7F-425F-941B-7DC5BE432002}"/>
    <hyperlink ref="BA55420" r:id="rId8" display="http://cdsbib.u-strasbg.fr/cgi-bin/cdsbib?1990RMxAA..21..381G" xr:uid="{98ADC863-E4AC-4755-BE55-2007C53D9A7F}"/>
    <hyperlink ref="R61766" r:id="rId9" display="https://www.aavso.org/ejaavso" xr:uid="{680854BA-99BE-41C3-BF93-CAE9579B1E71}"/>
    <hyperlink ref="AZ2440" r:id="rId10" display="http://cdsbib.u-strasbg.fr/cgi-bin/cdsbib?1990RMxAA..21..381G" xr:uid="{CF9094FC-95C7-4390-AB86-884C164CF976}"/>
    <hyperlink ref="AZ2443" r:id="rId11" display="http://cdsbib.u-strasbg.fr/cgi-bin/cdsbib?1990RMxAA..21..381G" xr:uid="{46548087-39F3-4092-AFE3-887889447987}"/>
    <hyperlink ref="AZ2441" r:id="rId12" display="http://cdsbib.u-strasbg.fr/cgi-bin/cdsbib?1990RMxAA..21..381G" xr:uid="{50784093-295D-4B26-A636-05FF7CAE46C9}"/>
    <hyperlink ref="AZ2424" r:id="rId13" display="http://cdsbib.u-strasbg.fr/cgi-bin/cdsbib?1990RMxAA..21..381G" xr:uid="{DF83EE2A-BBF0-4CE9-9CBF-37A5BFC0E83E}"/>
    <hyperlink ref="BA2658" r:id="rId14" display="http://cdsbib.u-strasbg.fr/cgi-bin/cdsbib?1990RMxAA..21..381G" xr:uid="{6B226372-D7BD-4563-B2E7-477F824441A5}"/>
    <hyperlink ref="BA2662" r:id="rId15" display="http://cdsbib.u-strasbg.fr/cgi-bin/cdsbib?1990RMxAA..21..381G" xr:uid="{57010CFD-9AC1-408B-83EC-17FC52FAA460}"/>
    <hyperlink ref="BA62682" r:id="rId16" display="http://cdsbib.u-strasbg.fr/cgi-bin/cdsbib?1990RMxAA..21..381G" xr:uid="{404D0EE6-6844-43F3-A45F-084CB8C8FABE}"/>
    <hyperlink ref="BA63343" r:id="rId17" display="http://cdsbib.u-strasbg.fr/cgi-bin/cdsbib?1990RMxAA..21..381G" xr:uid="{531A41AE-CAD8-4282-8D9F-7319F723C578}"/>
    <hyperlink ref="BA63342" r:id="rId18" display="http://cdsbib.u-strasbg.fr/cgi-bin/cdsbib?1990RMxAA..21..381G" xr:uid="{7E0FB208-FA6F-4713-BC9D-614FCF04C4A8}"/>
    <hyperlink ref="AZ633" r:id="rId19" display="http://cdsbib.u-strasbg.fr/cgi-bin/cdsbib?1990RMxAA..21..381G" xr:uid="{156645E0-67B1-4946-9692-80F943D45E05}"/>
    <hyperlink ref="AZ654" r:id="rId20" display="http://cdsbib.u-strasbg.fr/cgi-bin/cdsbib?1990RMxAA..21..381G" xr:uid="{CF8F5C70-91F9-4441-AFFF-57987438BEA6}"/>
    <hyperlink ref="AZ655" r:id="rId21" display="http://cdsbib.u-strasbg.fr/cgi-bin/cdsbib?1990RMxAA..21..381G" xr:uid="{F568F2EF-D223-4DB2-919B-2EA834427E61}"/>
    <hyperlink ref="AZ651" r:id="rId22" display="http://cdsbib.u-strasbg.fr/cgi-bin/cdsbib?1990RMxAA..21..381G" xr:uid="{08CD94D9-E83F-45AC-A501-FC8DB7EFC152}"/>
    <hyperlink ref="P62202" r:id="rId23" display="http://vsolj.cetus-net.org/bulletin.html" xr:uid="{88FFDBA0-2A80-4205-A0D8-EBDD1555CBF0}"/>
    <hyperlink ref="P62195" r:id="rId24" display="https://www.aavso.org/ejaavso" xr:uid="{C1F8B9B1-C59B-4BCB-AF2A-1D2D93585D57}"/>
    <hyperlink ref="Q62202" r:id="rId25" display="http://vsolj.cetus-net.org/bulletin.html" xr:uid="{32258AE0-22D8-4D15-9232-024391FD7A09}"/>
    <hyperlink ref="AY55853" r:id="rId26" display="http://cdsbib.u-strasbg.fr/cgi-bin/cdsbib?1990RMxAA..21..381G" xr:uid="{F526319F-731B-4192-A7B9-4A1A33444BB5}"/>
    <hyperlink ref="P62199" r:id="rId27" display="https://www.aavso.org/ejaavso" xr:uid="{3EEB57A2-DB17-40F9-85B8-1D0CBD84AB6A}"/>
    <hyperlink ref="AX2922" r:id="rId28" display="http://cdsbib.u-strasbg.fr/cgi-bin/cdsbib?1990RMxAA..21..381G" xr:uid="{33B4B350-57DC-4826-B71E-B9E2C88CB42D}"/>
    <hyperlink ref="AX2927" r:id="rId29" display="http://cdsbib.u-strasbg.fr/cgi-bin/cdsbib?1990RMxAA..21..381G" xr:uid="{3F44B767-4FC2-4BA4-90AD-3744F3148DA0}"/>
    <hyperlink ref="AX2924" r:id="rId30" display="http://cdsbib.u-strasbg.fr/cgi-bin/cdsbib?1990RMxAA..21..381G" xr:uid="{D59BB2F1-168D-41CB-97FA-FC31ADF57DB5}"/>
    <hyperlink ref="AX2905" r:id="rId31" display="http://cdsbib.u-strasbg.fr/cgi-bin/cdsbib?1990RMxAA..21..381G" xr:uid="{80395EA5-D8CF-49EB-A6AA-B683EF662ADA}"/>
    <hyperlink ref="AY3183" r:id="rId32" display="http://cdsbib.u-strasbg.fr/cgi-bin/cdsbib?1990RMxAA..21..381G" xr:uid="{7D13B39A-737B-4F49-AFBB-675092ACB4E9}"/>
    <hyperlink ref="AY3173" r:id="rId33" display="http://cdsbib.u-strasbg.fr/cgi-bin/cdsbib?1990RMxAA..21..381G" xr:uid="{190881A5-0173-446E-AFDF-A18852E5E555}"/>
    <hyperlink ref="AY63115" r:id="rId34" display="http://cdsbib.u-strasbg.fr/cgi-bin/cdsbib?1990RMxAA..21..381G" xr:uid="{7E43AEDC-09CB-4383-9CF9-8501262379A8}"/>
    <hyperlink ref="AY63776" r:id="rId35" display="http://cdsbib.u-strasbg.fr/cgi-bin/cdsbib?1990RMxAA..21..381G" xr:uid="{4B86E381-DD72-4C8F-9D8C-5C009FB60F73}"/>
    <hyperlink ref="AY63775" r:id="rId36" display="http://cdsbib.u-strasbg.fr/cgi-bin/cdsbib?1990RMxAA..21..381G" xr:uid="{B76714F2-FA8C-4034-81E0-ED40F7119802}"/>
    <hyperlink ref="AX1072" r:id="rId37" display="http://cdsbib.u-strasbg.fr/cgi-bin/cdsbib?1990RMxAA..21..381G" xr:uid="{06A7B456-5712-4646-85D8-623A694557B8}"/>
    <hyperlink ref="AX1090" r:id="rId38" display="http://cdsbib.u-strasbg.fr/cgi-bin/cdsbib?1990RMxAA..21..381G" xr:uid="{FBD4B74A-A69B-456F-B306-40BB3CC87560}"/>
    <hyperlink ref="AX1091" r:id="rId39" display="http://cdsbib.u-strasbg.fr/cgi-bin/cdsbib?1990RMxAA..21..381G" xr:uid="{868B39BB-F58E-4233-8782-C8BEF6C51D27}"/>
    <hyperlink ref="AX1087" r:id="rId40" display="http://cdsbib.u-strasbg.fr/cgi-bin/cdsbib?1990RMxAA..21..381G" xr:uid="{8FAF10EF-F4F0-4DC4-A36C-C712B1AA5375}"/>
    <hyperlink ref="P62380" r:id="rId41" display="http://vsolj.cetus-net.org/bulletin.html" xr:uid="{F641DE01-A9FF-4A59-98DF-144430F43E12}"/>
    <hyperlink ref="P62373" r:id="rId42" display="https://www.aavso.org/ejaavso" xr:uid="{36E29143-E4DF-46DB-BA29-9DA62CEFCED7}"/>
    <hyperlink ref="Q62380" r:id="rId43" display="http://vsolj.cetus-net.org/bulletin.html" xr:uid="{F61A0709-A863-4094-AF3F-526367513798}"/>
    <hyperlink ref="AY56031" r:id="rId44" display="http://cdsbib.u-strasbg.fr/cgi-bin/cdsbib?1990RMxAA..21..381G" xr:uid="{D9B6AFA3-15F0-4E19-A9D4-DE195E67117A}"/>
    <hyperlink ref="P62377" r:id="rId45" display="https://www.aavso.org/ejaavso" xr:uid="{B8A9E827-6D90-44A3-BF94-8BBAFAEECF37}"/>
    <hyperlink ref="AX3128" r:id="rId46" display="http://cdsbib.u-strasbg.fr/cgi-bin/cdsbib?1990RMxAA..21..381G" xr:uid="{1705C9AD-E3FD-4C05-869B-E30D24E56462}"/>
    <hyperlink ref="AX3132" r:id="rId47" display="http://cdsbib.u-strasbg.fr/cgi-bin/cdsbib?1990RMxAA..21..381G" xr:uid="{59AEF79A-23D6-46A6-8B93-18CE19A2F85A}"/>
    <hyperlink ref="AX3129" r:id="rId48" display="http://cdsbib.u-strasbg.fr/cgi-bin/cdsbib?1990RMxAA..21..381G" xr:uid="{242E626F-9ABD-4BCA-9728-0C8E96E32CF4}"/>
    <hyperlink ref="AX3112" r:id="rId49" display="http://cdsbib.u-strasbg.fr/cgi-bin/cdsbib?1990RMxAA..21..381G" xr:uid="{1E4AB57D-2C49-4453-9C37-DFFE5DA85E9F}"/>
    <hyperlink ref="AY3404" r:id="rId50" display="http://cdsbib.u-strasbg.fr/cgi-bin/cdsbib?1990RMxAA..21..381G" xr:uid="{AC3FCE31-98B4-486E-8141-CBFDF4F77B99}"/>
    <hyperlink ref="AY3408" r:id="rId51" display="http://cdsbib.u-strasbg.fr/cgi-bin/cdsbib?1990RMxAA..21..381G" xr:uid="{609ECD12-886A-459E-90F9-79CDBD78C7B0}"/>
    <hyperlink ref="AY63293" r:id="rId52" display="http://cdsbib.u-strasbg.fr/cgi-bin/cdsbib?1990RMxAA..21..381G" xr:uid="{A9E90A44-B207-487F-8AD1-BE061FEC47A7}"/>
    <hyperlink ref="Q50" r:id="rId53" display="http://vsolj.cetus-net.org/bulletin.html" xr:uid="{66614119-FE08-4CA7-B2E2-302A2041B70A}"/>
    <hyperlink ref="P50" r:id="rId54" display="http://vsolj.cetus-net.org/bulletin.html" xr:uid="{BB6D58B3-6DD5-49CD-9271-1B6A4989CE4A}"/>
    <hyperlink ref="AY63954" r:id="rId55" display="http://cdsbib.u-strasbg.fr/cgi-bin/cdsbib?1990RMxAA..21..381G" xr:uid="{1167B40D-C236-46EA-ACAA-58AD9CE6AF05}"/>
    <hyperlink ref="AY63953" r:id="rId56" display="http://cdsbib.u-strasbg.fr/cgi-bin/cdsbib?1990RMxAA..21..381G" xr:uid="{BDF74E45-F976-450C-AE53-549A9B8FEA91}"/>
    <hyperlink ref="AX1258" r:id="rId57" display="http://cdsbib.u-strasbg.fr/cgi-bin/cdsbib?1990RMxAA..21..381G" xr:uid="{7127C41F-9EE8-4A00-B6D8-AC644941DAC4}"/>
    <hyperlink ref="AX1276" r:id="rId58" display="http://cdsbib.u-strasbg.fr/cgi-bin/cdsbib?1990RMxAA..21..381G" xr:uid="{5CE99DCD-DD8D-4053-A717-4C7BD9D98BB4}"/>
    <hyperlink ref="AX1277" r:id="rId59" display="http://cdsbib.u-strasbg.fr/cgi-bin/cdsbib?1990RMxAA..21..381G" xr:uid="{B10678F7-8A18-4562-ABF8-69229B1F0678}"/>
    <hyperlink ref="AX1273" r:id="rId60" display="http://cdsbib.u-strasbg.fr/cgi-bin/cdsbib?1990RMxAA..21..381G" xr:uid="{0C9EA2C9-73CA-4D21-9334-DD1C86FC637B}"/>
    <hyperlink ref="P62376" r:id="rId61" display="http://vsolj.cetus-net.org/bulletin.html" xr:uid="{984FB33E-5863-46FF-8AB1-D8A28998AD37}"/>
    <hyperlink ref="P62369" r:id="rId62" display="https://www.aavso.org/ejaavso" xr:uid="{5DCC73A3-E593-4FDF-ACE7-CF9F209408F7}"/>
    <hyperlink ref="Q62376" r:id="rId63" display="http://vsolj.cetus-net.org/bulletin.html" xr:uid="{4BCFDDF5-3876-4956-ABC3-206552EA3C18}"/>
    <hyperlink ref="AY56027" r:id="rId64" display="http://cdsbib.u-strasbg.fr/cgi-bin/cdsbib?1990RMxAA..21..381G" xr:uid="{05CECA71-FF6D-4D9D-B8CA-3359579F4750}"/>
    <hyperlink ref="AX3124" r:id="rId65" display="http://cdsbib.u-strasbg.fr/cgi-bin/cdsbib?1990RMxAA..21..381G" xr:uid="{CF2E881B-271E-42F1-AFE6-F3FF84B98E37}"/>
    <hyperlink ref="AX3127" r:id="rId66" display="http://cdsbib.u-strasbg.fr/cgi-bin/cdsbib?1990RMxAA..21..381G" xr:uid="{A5F0EE6D-61AB-4910-827C-91E6FD0B1F79}"/>
    <hyperlink ref="AX3125" r:id="rId67" display="http://cdsbib.u-strasbg.fr/cgi-bin/cdsbib?1990RMxAA..21..381G" xr:uid="{0C7E0813-4342-45B6-B3D6-B944591A31D0}"/>
    <hyperlink ref="AX3107" r:id="rId68" display="http://cdsbib.u-strasbg.fr/cgi-bin/cdsbib?1990RMxAA..21..381G" xr:uid="{1C9A1949-7DBD-4443-B083-54B58990D38E}"/>
    <hyperlink ref="AY3391" r:id="rId69" display="http://cdsbib.u-strasbg.fr/cgi-bin/cdsbib?1990RMxAA..21..381G" xr:uid="{6BE28ADD-7EC6-4BBE-B8F8-B93959F0AAC5}"/>
    <hyperlink ref="AY63289" r:id="rId70" display="http://cdsbib.u-strasbg.fr/cgi-bin/cdsbib?1990RMxAA..21..381G" xr:uid="{4B3B8731-6B49-4C87-B213-64274891AAD7}"/>
    <hyperlink ref="Q45" r:id="rId71" display="http://vsolj.cetus-net.org/bulletin.html" xr:uid="{8248D4BB-0171-4DBE-B4CE-EEF8648F9E42}"/>
    <hyperlink ref="P45" r:id="rId72" display="http://vsolj.cetus-net.org/bulletin.html" xr:uid="{EE9F4D99-0A0B-4A64-94E5-C5A49FDF7A06}"/>
    <hyperlink ref="AY63950" r:id="rId73" display="http://cdsbib.u-strasbg.fr/cgi-bin/cdsbib?1990RMxAA..21..381G" xr:uid="{82C3CC43-DA57-4B0F-807F-C2B365D5FF5D}"/>
    <hyperlink ref="AY63949" r:id="rId74" display="http://cdsbib.u-strasbg.fr/cgi-bin/cdsbib?1990RMxAA..21..381G" xr:uid="{2A6B6531-FDB2-45BE-9F5B-AC461B0C5BA2}"/>
    <hyperlink ref="AX1254" r:id="rId75" display="http://cdsbib.u-strasbg.fr/cgi-bin/cdsbib?1990RMxAA..21..381G" xr:uid="{FEC2ECF8-9A20-44A5-BC98-3E05494A908C}"/>
    <hyperlink ref="AX1272" r:id="rId76" display="http://cdsbib.u-strasbg.fr/cgi-bin/cdsbib?1990RMxAA..21..381G" xr:uid="{BE696841-D7E1-4E67-AB56-DA1D973F1C48}"/>
    <hyperlink ref="AX1269" r:id="rId77" display="http://cdsbib.u-strasbg.fr/cgi-bin/cdsbib?1990RMxAA..21..381G" xr:uid="{4B5B3EDA-6864-48FF-B51D-33B630D3F4E0}"/>
    <hyperlink ref="P62378" r:id="rId78" display="http://vsolj.cetus-net.org/bulletin.html" xr:uid="{322108DD-2844-4A28-8C07-85D6640CEA3C}"/>
    <hyperlink ref="P62371" r:id="rId79" display="https://www.aavso.org/ejaavso" xr:uid="{54F09C38-0CD1-4538-BC53-BAFC59CDAE65}"/>
    <hyperlink ref="Q62378" r:id="rId80" display="http://vsolj.cetus-net.org/bulletin.html" xr:uid="{7DAD2DF5-FBF0-4388-923B-9A707E6E4FD5}"/>
    <hyperlink ref="AY56029" r:id="rId81" display="http://cdsbib.u-strasbg.fr/cgi-bin/cdsbib?1990RMxAA..21..381G" xr:uid="{D05A194D-041A-4805-B86D-DF7BB0FE6B47}"/>
    <hyperlink ref="P62375" r:id="rId82" display="https://www.aavso.org/ejaavso" xr:uid="{56C262B1-5228-43CC-B532-31DFE460F216}"/>
    <hyperlink ref="AX3126" r:id="rId83" display="http://cdsbib.u-strasbg.fr/cgi-bin/cdsbib?1990RMxAA..21..381G" xr:uid="{A70D66AC-5222-4BF8-AEC3-219841D90153}"/>
    <hyperlink ref="AX3110" r:id="rId84" display="http://cdsbib.u-strasbg.fr/cgi-bin/cdsbib?1990RMxAA..21..381G" xr:uid="{77D8DCFB-4A1A-4ED3-BCF6-08731EE7A5AA}"/>
    <hyperlink ref="AY3401" r:id="rId85" display="http://cdsbib.u-strasbg.fr/cgi-bin/cdsbib?1990RMxAA..21..381G" xr:uid="{CAFE47B7-5884-4F64-8766-5E2328370ABB}"/>
    <hyperlink ref="AY3406" r:id="rId86" display="http://cdsbib.u-strasbg.fr/cgi-bin/cdsbib?1990RMxAA..21..381G" xr:uid="{8EA7524A-7199-4B39-8A03-532C7234FB5F}"/>
    <hyperlink ref="AY63291" r:id="rId87" display="http://cdsbib.u-strasbg.fr/cgi-bin/cdsbib?1990RMxAA..21..381G" xr:uid="{1B48E64D-8862-4815-AE63-F29D5EA4B545}"/>
    <hyperlink ref="Q48" r:id="rId88" display="http://vsolj.cetus-net.org/bulletin.html" xr:uid="{0B4829EB-D015-41AC-8150-1C26C48F1E83}"/>
    <hyperlink ref="P48" r:id="rId89" display="http://vsolj.cetus-net.org/bulletin.html" xr:uid="{94962EA5-5DCD-4716-AB02-83C523EC56FA}"/>
    <hyperlink ref="AY63952" r:id="rId90" display="http://cdsbib.u-strasbg.fr/cgi-bin/cdsbib?1990RMxAA..21..381G" xr:uid="{E7374147-562E-4E7C-8EB7-62359BABAD65}"/>
    <hyperlink ref="AY63951" r:id="rId91" display="http://cdsbib.u-strasbg.fr/cgi-bin/cdsbib?1990RMxAA..21..381G" xr:uid="{D2F6B1B9-0DFE-4E98-9087-557F737FA870}"/>
    <hyperlink ref="AX1256" r:id="rId92" display="http://cdsbib.u-strasbg.fr/cgi-bin/cdsbib?1990RMxAA..21..381G" xr:uid="{500C69D8-B0E9-4ED9-9CF2-0112D9954518}"/>
    <hyperlink ref="AX1274" r:id="rId93" display="http://cdsbib.u-strasbg.fr/cgi-bin/cdsbib?1990RMxAA..21..381G" xr:uid="{0C697BB0-AB7C-4572-B812-FA82590CCF8E}"/>
    <hyperlink ref="AX1275" r:id="rId94" display="http://cdsbib.u-strasbg.fr/cgi-bin/cdsbib?1990RMxAA..21..381G" xr:uid="{444B2BD3-BEA7-4946-9C7B-EA95682387E4}"/>
    <hyperlink ref="AX1271" r:id="rId95" display="http://cdsbib.u-strasbg.fr/cgi-bin/cdsbib?1990RMxAA..21..381G" xr:uid="{3A9E8EA1-6D5C-4CAF-9758-97D2A3929FC4}"/>
  </hyperlinks>
  <pageMargins left="0.75" right="0.75" top="1" bottom="1" header="0.5" footer="0.5"/>
  <headerFooter alignWithMargins="0"/>
  <drawing r:id="rId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2025-01-14T04:02:58Z</dcterms:modified>
</cp:coreProperties>
</file>