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44BE0F-246F-4B46-89A6-1AC42AEE6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/>
  <c r="G40" i="1" s="1"/>
  <c r="K40" i="1" s="1"/>
  <c r="Q40" i="1"/>
  <c r="F14" i="1"/>
  <c r="E38" i="1"/>
  <c r="F38" i="1" s="1"/>
  <c r="G38" i="1" s="1"/>
  <c r="K38" i="1" s="1"/>
  <c r="Q38" i="1"/>
  <c r="E39" i="1"/>
  <c r="F39" i="1"/>
  <c r="G39" i="1" s="1"/>
  <c r="K39" i="1" s="1"/>
  <c r="Q39" i="1"/>
  <c r="E35" i="1"/>
  <c r="F35" i="1"/>
  <c r="G35" i="1"/>
  <c r="K35" i="1"/>
  <c r="E36" i="1"/>
  <c r="F36" i="1"/>
  <c r="G36" i="1"/>
  <c r="K36" i="1"/>
  <c r="E37" i="1"/>
  <c r="F37" i="1"/>
  <c r="G37" i="1"/>
  <c r="K37" i="1"/>
  <c r="Q35" i="1"/>
  <c r="Q36" i="1"/>
  <c r="Q37" i="1"/>
  <c r="E33" i="1"/>
  <c r="F33" i="1"/>
  <c r="G33" i="1"/>
  <c r="K33" i="1"/>
  <c r="E34" i="1"/>
  <c r="F34" i="1"/>
  <c r="G34" i="1"/>
  <c r="K34" i="1"/>
  <c r="Q33" i="1"/>
  <c r="Q34" i="1"/>
  <c r="Q29" i="1"/>
  <c r="Q30" i="1"/>
  <c r="Q31" i="1"/>
  <c r="Q32" i="1"/>
  <c r="E23" i="1"/>
  <c r="E24" i="1"/>
  <c r="E25" i="1"/>
  <c r="F25" i="1"/>
  <c r="G25" i="1"/>
  <c r="J25" i="1"/>
  <c r="E26" i="1"/>
  <c r="E27" i="1"/>
  <c r="E28" i="1"/>
  <c r="F28" i="1"/>
  <c r="G28" i="1"/>
  <c r="J28" i="1"/>
  <c r="E29" i="1"/>
  <c r="E30" i="1"/>
  <c r="E31" i="1"/>
  <c r="E32" i="1"/>
  <c r="F30" i="1"/>
  <c r="G30" i="1"/>
  <c r="J30" i="1"/>
  <c r="F24" i="1"/>
  <c r="G24" i="1"/>
  <c r="J24" i="1"/>
  <c r="F26" i="1"/>
  <c r="G26" i="1"/>
  <c r="J26" i="1"/>
  <c r="F27" i="1"/>
  <c r="G27" i="1"/>
  <c r="J27" i="1"/>
  <c r="F29" i="1"/>
  <c r="G29" i="1"/>
  <c r="J29" i="1"/>
  <c r="F31" i="1"/>
  <c r="G31" i="1"/>
  <c r="J31" i="1"/>
  <c r="F32" i="1"/>
  <c r="G32" i="1"/>
  <c r="K32" i="1"/>
  <c r="E22" i="1"/>
  <c r="F22" i="1"/>
  <c r="G22" i="1"/>
  <c r="K22" i="1"/>
  <c r="F23" i="1"/>
  <c r="G23" i="1"/>
  <c r="K23" i="1"/>
  <c r="D9" i="1"/>
  <c r="C9" i="1"/>
  <c r="Q28" i="1"/>
  <c r="Q27" i="1"/>
  <c r="Q26" i="1"/>
  <c r="Q25" i="1"/>
  <c r="Q24" i="1"/>
  <c r="Q23" i="1"/>
  <c r="Q22" i="1"/>
  <c r="E21" i="1"/>
  <c r="F21" i="1"/>
  <c r="G21" i="1"/>
  <c r="H21" i="1"/>
  <c r="C17" i="1"/>
  <c r="Q21" i="1"/>
  <c r="C11" i="1"/>
  <c r="C12" i="1"/>
  <c r="O40" i="1" l="1"/>
  <c r="F15" i="1"/>
  <c r="O39" i="1"/>
  <c r="O38" i="1"/>
  <c r="C16" i="1"/>
  <c r="D18" i="1" s="1"/>
  <c r="O32" i="1"/>
  <c r="O24" i="1"/>
  <c r="C15" i="1"/>
  <c r="O23" i="1"/>
  <c r="O22" i="1"/>
  <c r="O37" i="1"/>
  <c r="O30" i="1"/>
  <c r="O25" i="1"/>
  <c r="O35" i="1"/>
  <c r="O26" i="1"/>
  <c r="O33" i="1"/>
  <c r="O27" i="1"/>
  <c r="O36" i="1"/>
  <c r="O29" i="1"/>
  <c r="O21" i="1"/>
  <c r="O31" i="1"/>
  <c r="O28" i="1"/>
  <c r="O3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<sst xmlns="http://schemas.openxmlformats.org/spreadsheetml/2006/main" count="89" uniqueCount="63">
  <si>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</si>
  <si>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</si>
  <si>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</si>
  <si>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</si>
  <si>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</si>
  <si>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</si>
  <si>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</si>
  <si>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</si>
  <si>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</si>
  <si>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</si>
  <si>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</si>
  <si>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</si>
  <si>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</si>
  <si>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</si>
  <si>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</si>
  <si>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</si>
  <si>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</si>
  <si>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</si>
  <si>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</si>
  <si>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</si>
  <si>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</si>
  <si>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</si>
  <si>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</si>
  <si>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</si>
  <si>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</si>
  <si>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</si>
  <si>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</si>
  <si>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</si>
  <si>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</si>
  <si>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</si>
  <si>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</si>
  <si>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</si>
  <si>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</si>
  <si>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</si>
  <si>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</si>
  <si>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</si>
  <si>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</si>
  <si>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</si>
  <si>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</si>
  <si>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V0341 Dra / GSC 4412-1734</t>
  </si>
  <si>
    <t>G4412-1734</t>
  </si>
  <si>
    <t>EA</t>
  </si>
  <si>
    <t>OEJV 0091</t>
  </si>
  <si>
    <t>IBVS 5992</t>
  </si>
  <si>
    <t>I</t>
  </si>
  <si>
    <t>IBVS 6029</t>
  </si>
  <si>
    <t>IBVS 6084</t>
  </si>
  <si>
    <t>IBVS 6149</t>
  </si>
  <si>
    <t>OEJV 0168</t>
  </si>
  <si>
    <t>IBVS 6154</t>
  </si>
  <si>
    <t>IBVS 6157</t>
  </si>
  <si>
    <t>pg</t>
  </si>
  <si>
    <t>vis</t>
  </si>
  <si>
    <t>PE</t>
  </si>
  <si>
    <t>CCD</t>
  </si>
  <si>
    <t>OEJV 0179</t>
  </si>
  <si>
    <t>JBAV, 60</t>
  </si>
  <si>
    <t>Next ToM-P</t>
  </si>
  <si>
    <t>Next ToM-S</t>
  </si>
  <si>
    <t>VSX</t>
  </si>
  <si>
    <t>10.10-10.43</t>
  </si>
  <si>
    <t xml:space="preserve">Mag R1 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</si>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</sst>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34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42" applyFont="1" applyAlignment="1">
      <alignment horizontal="center" wrapText="1"/>
    </xf>
    <xf numFmtId="0" fontId="0" fillId="0" borderId="0" xfId="0" applyAlignment="1">
      <alignment horizontal="right"/>
    </xf>
    <xf numFmtId="0" fontId="37" fillId="0" borderId="13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22" fontId="39" fillId="0" borderId="14" xfId="0" applyNumberFormat="1" applyFont="1" applyBorder="1" applyAlignment="1">
      <alignment horizontal="right" vertical="center"/>
    </xf>
    <xf numFmtId="22" fontId="39" fillId="0" borderId="15" xfId="0" applyNumberFormat="1" applyFont="1" applyBorder="1" applyAlignment="1">
      <alignment horizontal="right" vertical="center"/>
    </xf>
    <xf numFmtId="0" fontId="6" fillId="0" borderId="0" xfId="0" applyFont="1" applyAlignment="1"/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left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V0341 Dra - O-C Diagr.</a:t>
            </a:r>
          </a:p>
        </c:rich>
      </c:tx>
      <c:layout>
        <c:manualLayout>
          <c:xMode val="edge"/>
          <c:yMode val="edge"/>
          <c:x val="0.4048165137614678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5-4A0A-86AF-F6F80F15B5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65-4A0A-86AF-F6F80F15B5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4.0799999987939373E-3</c:v>
                </c:pt>
                <c:pt idx="4">
                  <c:v>9.6699999994598329E-3</c:v>
                </c:pt>
                <c:pt idx="5">
                  <c:v>2.710000000661239E-3</c:v>
                </c:pt>
                <c:pt idx="6">
                  <c:v>6.6000000006170012E-3</c:v>
                </c:pt>
                <c:pt idx="7">
                  <c:v>8.7899999998626299E-3</c:v>
                </c:pt>
                <c:pt idx="8">
                  <c:v>5.0399999963701703E-3</c:v>
                </c:pt>
                <c:pt idx="9">
                  <c:v>5.5999999967752956E-3</c:v>
                </c:pt>
                <c:pt idx="10">
                  <c:v>4.1999999957624823E-3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65-4A0A-86AF-F6F80F15B5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6.0400000002118759E-3</c:v>
                </c:pt>
                <c:pt idx="2">
                  <c:v>6.7600000038510188E-3</c:v>
                </c:pt>
                <c:pt idx="11">
                  <c:v>6.1399999976856634E-3</c:v>
                </c:pt>
                <c:pt idx="12">
                  <c:v>8.8699999978416599E-3</c:v>
                </c:pt>
                <c:pt idx="13">
                  <c:v>5.7799999995040707E-3</c:v>
                </c:pt>
                <c:pt idx="14">
                  <c:v>5.9600000022328459E-3</c:v>
                </c:pt>
                <c:pt idx="15">
                  <c:v>7.2399999990011565E-3</c:v>
                </c:pt>
                <c:pt idx="16">
                  <c:v>1.7799999986891635E-3</c:v>
                </c:pt>
                <c:pt idx="17">
                  <c:v>5.8900000003632158E-3</c:v>
                </c:pt>
                <c:pt idx="18">
                  <c:v>1.0080000000016298E-2</c:v>
                </c:pt>
                <c:pt idx="19">
                  <c:v>1.0179999997490086E-2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65-4A0A-86AF-F6F80F15B5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65-4A0A-86AF-F6F80F15B5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65-4A0A-86AF-F6F80F15B5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1.9599999999999999E-2</c:v>
                  </c:pt>
                  <c:pt idx="6">
                    <c:v>1.1000000000000001E-3</c:v>
                  </c:pt>
                  <c:pt idx="7">
                    <c:v>7.0000000000000001E-3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3.3E-3</c:v>
                  </c:pt>
                  <c:pt idx="11">
                    <c:v>2.0000000000000001E-4</c:v>
                  </c:pt>
                  <c:pt idx="12">
                    <c:v>8.3999999999999995E-3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1.6000000000000001E-3</c:v>
                  </c:pt>
                  <c:pt idx="17">
                    <c:v>4.7000000000000002E-3</c:v>
                  </c:pt>
                  <c:pt idx="18">
                    <c:v>1.9E-3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65-4A0A-86AF-F6F80F15B5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1.8601549974139944E-3</c:v>
                </c:pt>
                <c:pt idx="1">
                  <c:v>5.1145771309609352E-3</c:v>
                </c:pt>
                <c:pt idx="2">
                  <c:v>5.384204051820031E-3</c:v>
                </c:pt>
                <c:pt idx="3">
                  <c:v>5.6664303615043179E-3</c:v>
                </c:pt>
                <c:pt idx="4">
                  <c:v>5.9190481074494058E-3</c:v>
                </c:pt>
                <c:pt idx="5">
                  <c:v>5.9228279240969633E-3</c:v>
                </c:pt>
                <c:pt idx="6">
                  <c:v>5.9297575879508181E-3</c:v>
                </c:pt>
                <c:pt idx="7">
                  <c:v>5.9303875573920783E-3</c:v>
                </c:pt>
                <c:pt idx="8">
                  <c:v>5.9335374045983756E-3</c:v>
                </c:pt>
                <c:pt idx="9">
                  <c:v>5.9914945931942567E-3</c:v>
                </c:pt>
                <c:pt idx="10">
                  <c:v>6.2006444476924334E-3</c:v>
                </c:pt>
                <c:pt idx="11">
                  <c:v>6.2170236531651829E-3</c:v>
                </c:pt>
                <c:pt idx="12">
                  <c:v>6.517519076645998E-3</c:v>
                </c:pt>
                <c:pt idx="13">
                  <c:v>6.229623041990374E-3</c:v>
                </c:pt>
                <c:pt idx="14">
                  <c:v>6.4488524075487046E-3</c:v>
                </c:pt>
                <c:pt idx="15">
                  <c:v>6.7335985949980304E-3</c:v>
                </c:pt>
                <c:pt idx="16">
                  <c:v>6.76257718929597E-3</c:v>
                </c:pt>
                <c:pt idx="17">
                  <c:v>7.883292825296746E-3</c:v>
                </c:pt>
                <c:pt idx="18">
                  <c:v>7.8839227947380061E-3</c:v>
                </c:pt>
                <c:pt idx="19">
                  <c:v>8.7406812348510207E-3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65-4A0A-86AF-F6F80F15B5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2583</c:v>
                </c:pt>
                <c:pt idx="2">
                  <c:v>2797</c:v>
                </c:pt>
                <c:pt idx="3">
                  <c:v>3021</c:v>
                </c:pt>
                <c:pt idx="4">
                  <c:v>3221.5</c:v>
                </c:pt>
                <c:pt idx="5">
                  <c:v>3224.5</c:v>
                </c:pt>
                <c:pt idx="6">
                  <c:v>3230</c:v>
                </c:pt>
                <c:pt idx="7">
                  <c:v>3230.5</c:v>
                </c:pt>
                <c:pt idx="8">
                  <c:v>3233</c:v>
                </c:pt>
                <c:pt idx="9">
                  <c:v>3279</c:v>
                </c:pt>
                <c:pt idx="10">
                  <c:v>3445</c:v>
                </c:pt>
                <c:pt idx="11">
                  <c:v>3458</c:v>
                </c:pt>
                <c:pt idx="12">
                  <c:v>3696.5</c:v>
                </c:pt>
                <c:pt idx="13">
                  <c:v>3468</c:v>
                </c:pt>
                <c:pt idx="14">
                  <c:v>3642</c:v>
                </c:pt>
                <c:pt idx="15">
                  <c:v>3868</c:v>
                </c:pt>
                <c:pt idx="16">
                  <c:v>3891</c:v>
                </c:pt>
                <c:pt idx="17">
                  <c:v>4780.5</c:v>
                </c:pt>
                <c:pt idx="18">
                  <c:v>4781</c:v>
                </c:pt>
                <c:pt idx="19">
                  <c:v>5461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65-4A0A-86AF-F6F80F15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56304"/>
        <c:axId val="1"/>
      </c:scatterChart>
      <c:valAx>
        <c:axId val="52395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5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9357798165137616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20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A7A032-89D1-CFD9-A6D5-55CE8C48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42578125" customWidth="1"/>
    <col min="2" max="2" width="3.85546875" customWidth="1"/>
    <col min="3" max="3" width="11.85546875" customWidth="1"/>
    <col min="4" max="4" width="10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39</v>
      </c>
      <c r="E1" s="28"/>
      <c r="F1" t="s">
        <v>40</v>
      </c>
    </row>
    <row r="2" spans="1:6" ht="12.95" customHeight="1">
      <c r="A2" t="s">
        <v>25</v>
      </c>
      <c r="B2" t="s">
        <v>41</v>
      </c>
      <c r="C2" s="3"/>
      <c r="D2" s="3"/>
    </row>
    <row r="3" spans="1:6" ht="12.95" customHeight="1" thickBot="1"/>
    <row r="4" spans="1:6" ht="12.95" customHeight="1" thickTop="1" thickBot="1">
      <c r="A4" s="5" t="s">
        <v>2</v>
      </c>
      <c r="C4" s="8">
        <v>51414.682000000001</v>
      </c>
      <c r="D4" s="9">
        <v>1.65042</v>
      </c>
    </row>
    <row r="5" spans="1:6" ht="12.95" customHeight="1" thickTop="1">
      <c r="A5" s="11" t="s">
        <v>30</v>
      </c>
      <c r="B5" s="12"/>
      <c r="C5" s="13">
        <v>-9.5</v>
      </c>
      <c r="D5" s="12" t="s">
        <v>31</v>
      </c>
    </row>
    <row r="6" spans="1:6" ht="12.95" customHeight="1">
      <c r="A6" s="5" t="s">
        <v>3</v>
      </c>
    </row>
    <row r="7" spans="1:6" ht="12.95" customHeight="1">
      <c r="A7" t="s">
        <v>4</v>
      </c>
      <c r="C7" s="53">
        <v>51414.682000000001</v>
      </c>
      <c r="D7" s="29" t="s">
        <v>42</v>
      </c>
      <c r="E7" s="62" t="s">
        <v>59</v>
      </c>
    </row>
    <row r="8" spans="1:6" ht="12.95" customHeight="1">
      <c r="A8" t="s">
        <v>5</v>
      </c>
      <c r="C8" s="53">
        <v>1.65042</v>
      </c>
      <c r="D8" s="29" t="s">
        <v>42</v>
      </c>
      <c r="E8" s="62" t="s">
        <v>59</v>
      </c>
    </row>
    <row r="9" spans="1:6" ht="12.95" customHeight="1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>
      <c r="A10" s="12"/>
      <c r="B10" s="12"/>
      <c r="C10" s="4" t="s">
        <v>21</v>
      </c>
      <c r="D10" s="4" t="s">
        <v>22</v>
      </c>
      <c r="E10" s="12"/>
    </row>
    <row r="11" spans="1:6" ht="12.95" customHeight="1">
      <c r="A11" s="12" t="s">
        <v>17</v>
      </c>
      <c r="B11" s="12"/>
      <c r="C11" s="22">
        <f ca="1">INTERCEPT(INDIRECT($D$9):G992,INDIRECT($C$9):F992)</f>
        <v>1.8601549974139944E-3</v>
      </c>
      <c r="D11" s="3"/>
      <c r="E11" s="12"/>
    </row>
    <row r="12" spans="1:6" ht="12.95" customHeight="1">
      <c r="A12" s="12" t="s">
        <v>18</v>
      </c>
      <c r="B12" s="12"/>
      <c r="C12" s="22">
        <f ca="1">SLOPE(INDIRECT($D$9):G992,INDIRECT($C$9):F992)</f>
        <v>1.2599388825191406E-6</v>
      </c>
      <c r="D12" s="3"/>
      <c r="E12" s="56" t="s">
        <v>61</v>
      </c>
      <c r="F12" s="57" t="s">
        <v>60</v>
      </c>
    </row>
    <row r="13" spans="1:6" ht="12.95" customHeight="1">
      <c r="A13" s="12" t="s">
        <v>20</v>
      </c>
      <c r="B13" s="12"/>
      <c r="C13" s="3" t="s">
        <v>15</v>
      </c>
      <c r="E13" s="54" t="s">
        <v>36</v>
      </c>
      <c r="F13" s="58">
        <v>1</v>
      </c>
    </row>
    <row r="14" spans="1:6" ht="12.95" customHeight="1">
      <c r="A14" s="12"/>
      <c r="B14" s="12"/>
      <c r="C14" s="12"/>
      <c r="E14" s="54" t="s">
        <v>32</v>
      </c>
      <c r="F14" s="59">
        <f ca="1">NOW()+15018.5+$C$5/24</f>
        <v>60680.72316400463</v>
      </c>
    </row>
    <row r="15" spans="1:6" ht="12.95" customHeight="1">
      <c r="A15" s="14" t="s">
        <v>19</v>
      </c>
      <c r="B15" s="12"/>
      <c r="C15" s="15">
        <f ca="1">(C7+C11)+(C8+C12)*INT(MAX(F21:F3533))</f>
        <v>60427.634360681237</v>
      </c>
      <c r="E15" s="54" t="s">
        <v>37</v>
      </c>
      <c r="F15" s="59">
        <f ca="1">ROUND(2*($F$14-$C$7)/$C$8,0)/2+$F$13</f>
        <v>5615.5</v>
      </c>
    </row>
    <row r="16" spans="1:6" ht="12.95" customHeight="1">
      <c r="A16" s="17" t="s">
        <v>6</v>
      </c>
      <c r="B16" s="12"/>
      <c r="C16" s="18">
        <f ca="1">+C8+C12</f>
        <v>1.6504212599388826</v>
      </c>
      <c r="E16" s="54" t="s">
        <v>33</v>
      </c>
      <c r="F16" s="59">
        <f ca="1">ROUND(2*($F$14-$C$15)/$C$16,0)/2+$F$13</f>
        <v>154.5</v>
      </c>
    </row>
    <row r="17" spans="1:21" ht="12.95" customHeight="1" thickBot="1">
      <c r="A17" s="16" t="s">
        <v>29</v>
      </c>
      <c r="B17" s="12"/>
      <c r="C17" s="12">
        <f>COUNT(C21:C2191)</f>
        <v>20</v>
      </c>
      <c r="E17" s="54" t="s">
        <v>57</v>
      </c>
      <c r="F17" s="60">
        <f ca="1">+$C$15+$C$16*$F$16-15018.5-$C$5/24</f>
        <v>45664.520278675132</v>
      </c>
    </row>
    <row r="18" spans="1:21" ht="12.95" customHeight="1" thickTop="1" thickBot="1">
      <c r="A18" s="17" t="s">
        <v>7</v>
      </c>
      <c r="B18" s="12"/>
      <c r="C18" s="20">
        <f ca="1">+C15</f>
        <v>60427.634360681237</v>
      </c>
      <c r="D18" s="21">
        <f ca="1">+C16</f>
        <v>1.6504212599388826</v>
      </c>
      <c r="E18" s="55" t="s">
        <v>58</v>
      </c>
      <c r="F18" s="61">
        <f ca="1">+($C$15+$C$16*$F$16)-($C$16/2)-15018.5-$C$5/24</f>
        <v>45663.695068045163</v>
      </c>
    </row>
    <row r="19" spans="1:21" ht="12.95" customHeight="1" thickTop="1">
      <c r="E19" s="16"/>
      <c r="F19" s="19"/>
    </row>
    <row r="20" spans="1:21" ht="12.95" customHeight="1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7" t="s">
        <v>35</v>
      </c>
    </row>
    <row r="21" spans="1:21" ht="12.95" customHeight="1">
      <c r="A21" s="29" t="s">
        <v>38</v>
      </c>
      <c r="B21" s="3"/>
      <c r="C21" s="10">
        <v>51414.682000000001</v>
      </c>
      <c r="D21" s="10" t="s">
        <v>15</v>
      </c>
      <c r="E21">
        <f>+(C21-C$7)/C$8</f>
        <v>0</v>
      </c>
      <c r="F21">
        <f t="shared" ref="F21:F37" si="0">ROUND(2*E21,0)/2</f>
        <v>0</v>
      </c>
      <c r="G21">
        <f t="shared" ref="G21:G32" si="1">+C21-(C$7+F21*C$8)</f>
        <v>0</v>
      </c>
      <c r="H21">
        <f>+G21</f>
        <v>0</v>
      </c>
      <c r="O21">
        <f t="shared" ref="O21:O32" ca="1" si="2">+C$11+C$12*$F21</f>
        <v>1.8601549974139944E-3</v>
      </c>
      <c r="Q21" s="2">
        <f t="shared" ref="Q21:Q32" si="3">+C21-15018.5</f>
        <v>36396.182000000001</v>
      </c>
      <c r="R21" s="2"/>
      <c r="S21" s="2"/>
      <c r="T21" s="2"/>
    </row>
    <row r="22" spans="1:21" ht="12.95" customHeight="1">
      <c r="A22" s="30" t="s">
        <v>43</v>
      </c>
      <c r="B22" s="31" t="s">
        <v>44</v>
      </c>
      <c r="C22" s="30">
        <v>55677.722900000001</v>
      </c>
      <c r="D22" s="30">
        <v>1.2999999999999999E-3</v>
      </c>
      <c r="E22">
        <f>+(C22-C$7)/C$8</f>
        <v>2583.0036596745072</v>
      </c>
      <c r="F22">
        <f t="shared" si="0"/>
        <v>2583</v>
      </c>
      <c r="G22">
        <f t="shared" si="1"/>
        <v>6.0400000002118759E-3</v>
      </c>
      <c r="K22">
        <f>+G22</f>
        <v>6.0400000002118759E-3</v>
      </c>
      <c r="O22">
        <f t="shared" ca="1" si="2"/>
        <v>5.1145771309609352E-3</v>
      </c>
      <c r="Q22" s="2">
        <f t="shared" si="3"/>
        <v>40659.222900000001</v>
      </c>
      <c r="R22" s="2"/>
      <c r="S22" s="2"/>
      <c r="T22" s="2"/>
    </row>
    <row r="23" spans="1:21" ht="12.95" customHeight="1">
      <c r="A23" s="32" t="s">
        <v>45</v>
      </c>
      <c r="B23" s="33" t="s">
        <v>44</v>
      </c>
      <c r="C23" s="32">
        <v>56030.913500000002</v>
      </c>
      <c r="D23" s="32">
        <v>1E-3</v>
      </c>
      <c r="E23">
        <f t="shared" ref="E23:E32" si="4">+(C23-C$7)/C$8</f>
        <v>2797.0040959270982</v>
      </c>
      <c r="F23">
        <f t="shared" si="0"/>
        <v>2797</v>
      </c>
      <c r="G23">
        <f t="shared" si="1"/>
        <v>6.7600000038510188E-3</v>
      </c>
      <c r="K23">
        <f>+G23</f>
        <v>6.7600000038510188E-3</v>
      </c>
      <c r="O23">
        <f t="shared" ca="1" si="2"/>
        <v>5.384204051820031E-3</v>
      </c>
      <c r="Q23" s="2">
        <f t="shared" si="3"/>
        <v>41012.413500000002</v>
      </c>
      <c r="R23" s="2"/>
      <c r="S23" s="2"/>
      <c r="T23" s="2"/>
    </row>
    <row r="24" spans="1:21" ht="12.95" customHeight="1">
      <c r="A24" s="34" t="s">
        <v>46</v>
      </c>
      <c r="B24" s="35" t="s">
        <v>44</v>
      </c>
      <c r="C24" s="34">
        <v>56400.604899999998</v>
      </c>
      <c r="D24" s="34">
        <v>5.9999999999999995E-4</v>
      </c>
      <c r="E24">
        <f t="shared" si="4"/>
        <v>3021.00247209801</v>
      </c>
      <c r="F24">
        <f t="shared" si="0"/>
        <v>3021</v>
      </c>
      <c r="G24">
        <f t="shared" si="1"/>
        <v>4.0799999987939373E-3</v>
      </c>
      <c r="J24">
        <f t="shared" ref="J24:J31" si="5">+G24</f>
        <v>4.0799999987939373E-3</v>
      </c>
      <c r="O24">
        <f t="shared" ca="1" si="2"/>
        <v>5.6664303615043179E-3</v>
      </c>
      <c r="Q24" s="2">
        <f t="shared" si="3"/>
        <v>41382.104899999998</v>
      </c>
      <c r="R24" s="2"/>
      <c r="S24" s="2"/>
      <c r="T24" s="2"/>
    </row>
    <row r="25" spans="1:21" ht="12.95" customHeight="1">
      <c r="A25" s="37" t="s">
        <v>47</v>
      </c>
      <c r="B25" s="38" t="s">
        <v>44</v>
      </c>
      <c r="C25" s="37">
        <v>56731.519699999997</v>
      </c>
      <c r="D25" s="37">
        <v>2.5999999999999999E-3</v>
      </c>
      <c r="E25">
        <f t="shared" si="4"/>
        <v>3221.5058591146476</v>
      </c>
      <c r="F25">
        <f t="shared" si="0"/>
        <v>3221.5</v>
      </c>
      <c r="G25">
        <f t="shared" si="1"/>
        <v>9.6699999994598329E-3</v>
      </c>
      <c r="J25">
        <f t="shared" si="5"/>
        <v>9.6699999994598329E-3</v>
      </c>
      <c r="O25">
        <f t="shared" ca="1" si="2"/>
        <v>5.9190481074494058E-3</v>
      </c>
      <c r="Q25" s="2">
        <f t="shared" si="3"/>
        <v>41713.019699999997</v>
      </c>
      <c r="R25" s="2"/>
      <c r="S25" s="2"/>
      <c r="T25" s="2"/>
    </row>
    <row r="26" spans="1:21" ht="12.95" customHeight="1">
      <c r="A26" s="37" t="s">
        <v>47</v>
      </c>
      <c r="B26" s="38" t="s">
        <v>44</v>
      </c>
      <c r="C26" s="37">
        <v>56736.464</v>
      </c>
      <c r="D26" s="37">
        <v>1.9599999999999999E-2</v>
      </c>
      <c r="E26">
        <f t="shared" si="4"/>
        <v>3224.5016420062766</v>
      </c>
      <c r="F26">
        <f t="shared" si="0"/>
        <v>3224.5</v>
      </c>
      <c r="G26">
        <f t="shared" si="1"/>
        <v>2.710000000661239E-3</v>
      </c>
      <c r="J26">
        <f t="shared" si="5"/>
        <v>2.710000000661239E-3</v>
      </c>
      <c r="O26">
        <f t="shared" ca="1" si="2"/>
        <v>5.9228279240969633E-3</v>
      </c>
      <c r="Q26" s="2">
        <f t="shared" si="3"/>
        <v>41717.964</v>
      </c>
      <c r="R26" s="2"/>
      <c r="S26" s="2"/>
      <c r="T26" s="2"/>
    </row>
    <row r="27" spans="1:21" ht="12.95" customHeight="1">
      <c r="A27" s="37" t="s">
        <v>47</v>
      </c>
      <c r="B27" s="38" t="s">
        <v>44</v>
      </c>
      <c r="C27" s="37">
        <v>56745.5452</v>
      </c>
      <c r="D27" s="37">
        <v>1.1000000000000001E-3</v>
      </c>
      <c r="E27">
        <f t="shared" si="4"/>
        <v>3230.0039989820771</v>
      </c>
      <c r="F27">
        <f t="shared" si="0"/>
        <v>3230</v>
      </c>
      <c r="G27">
        <f t="shared" si="1"/>
        <v>6.6000000006170012E-3</v>
      </c>
      <c r="J27">
        <f t="shared" si="5"/>
        <v>6.6000000006170012E-3</v>
      </c>
      <c r="O27">
        <f t="shared" ca="1" si="2"/>
        <v>5.9297575879508181E-3</v>
      </c>
      <c r="Q27" s="2">
        <f t="shared" si="3"/>
        <v>41727.0452</v>
      </c>
      <c r="R27" s="2"/>
      <c r="S27" s="2"/>
      <c r="T27" s="2"/>
    </row>
    <row r="28" spans="1:21" ht="12.95" customHeight="1">
      <c r="A28" s="37" t="s">
        <v>47</v>
      </c>
      <c r="B28" s="38" t="s">
        <v>44</v>
      </c>
      <c r="C28" s="37">
        <v>56746.372600000002</v>
      </c>
      <c r="D28" s="37">
        <v>7.0000000000000001E-3</v>
      </c>
      <c r="E28">
        <f t="shared" si="4"/>
        <v>3230.5053259170404</v>
      </c>
      <c r="F28">
        <f t="shared" si="0"/>
        <v>3230.5</v>
      </c>
      <c r="G28">
        <f t="shared" si="1"/>
        <v>8.7899999998626299E-3</v>
      </c>
      <c r="J28">
        <f t="shared" si="5"/>
        <v>8.7899999998626299E-3</v>
      </c>
      <c r="O28">
        <f t="shared" ca="1" si="2"/>
        <v>5.9303875573920783E-3</v>
      </c>
      <c r="Q28" s="2">
        <f t="shared" si="3"/>
        <v>41727.872600000002</v>
      </c>
      <c r="R28" s="2"/>
      <c r="S28" s="2"/>
      <c r="T28" s="2"/>
    </row>
    <row r="29" spans="1:21" ht="12.95" customHeight="1">
      <c r="A29" s="37" t="s">
        <v>47</v>
      </c>
      <c r="B29" s="38" t="s">
        <v>44</v>
      </c>
      <c r="C29" s="37">
        <v>56750.494899999998</v>
      </c>
      <c r="D29" s="37">
        <v>8.9999999999999998E-4</v>
      </c>
      <c r="E29">
        <f t="shared" si="4"/>
        <v>3233.00305376813</v>
      </c>
      <c r="F29">
        <f t="shared" si="0"/>
        <v>3233</v>
      </c>
      <c r="G29">
        <f t="shared" si="1"/>
        <v>5.0399999963701703E-3</v>
      </c>
      <c r="J29">
        <f t="shared" si="5"/>
        <v>5.0399999963701703E-3</v>
      </c>
      <c r="O29">
        <f t="shared" ca="1" si="2"/>
        <v>5.9335374045983756E-3</v>
      </c>
      <c r="Q29" s="2">
        <f t="shared" si="3"/>
        <v>41731.994899999998</v>
      </c>
      <c r="R29" s="2"/>
      <c r="S29" s="2"/>
      <c r="T29" s="2"/>
    </row>
    <row r="30" spans="1:21" ht="12.95" customHeight="1">
      <c r="A30" s="34" t="s">
        <v>48</v>
      </c>
      <c r="B30" s="35" t="s">
        <v>44</v>
      </c>
      <c r="C30" s="39">
        <v>56826.414779999999</v>
      </c>
      <c r="D30" s="34">
        <v>2.9999999999999997E-4</v>
      </c>
      <c r="E30">
        <f t="shared" si="4"/>
        <v>3279.0033930757008</v>
      </c>
      <c r="F30">
        <f t="shared" si="0"/>
        <v>3279</v>
      </c>
      <c r="G30">
        <f t="shared" si="1"/>
        <v>5.5999999967752956E-3</v>
      </c>
      <c r="J30">
        <f t="shared" si="5"/>
        <v>5.5999999967752956E-3</v>
      </c>
      <c r="O30">
        <f t="shared" ca="1" si="2"/>
        <v>5.9914945931942567E-3</v>
      </c>
      <c r="Q30" s="2">
        <f t="shared" si="3"/>
        <v>41807.914779999999</v>
      </c>
      <c r="R30" s="2"/>
      <c r="S30" s="2"/>
      <c r="T30" s="2"/>
    </row>
    <row r="31" spans="1:21" ht="12.95" customHeight="1">
      <c r="A31" s="32" t="s">
        <v>50</v>
      </c>
      <c r="B31" s="33"/>
      <c r="C31" s="32">
        <v>57100.383099999999</v>
      </c>
      <c r="D31" s="32">
        <v>3.3E-3</v>
      </c>
      <c r="E31">
        <f t="shared" si="4"/>
        <v>3445.0025448067754</v>
      </c>
      <c r="F31">
        <f t="shared" si="0"/>
        <v>3445</v>
      </c>
      <c r="G31">
        <f t="shared" si="1"/>
        <v>4.1999999957624823E-3</v>
      </c>
      <c r="J31">
        <f t="shared" si="5"/>
        <v>4.1999999957624823E-3</v>
      </c>
      <c r="O31">
        <f t="shared" ca="1" si="2"/>
        <v>6.2006444476924334E-3</v>
      </c>
      <c r="Q31" s="2">
        <f t="shared" si="3"/>
        <v>42081.883099999999</v>
      </c>
      <c r="R31" s="2"/>
      <c r="S31" s="2"/>
      <c r="T31" s="2"/>
    </row>
    <row r="32" spans="1:21" ht="12.95" customHeight="1">
      <c r="A32" s="36" t="s">
        <v>49</v>
      </c>
      <c r="B32" s="35"/>
      <c r="C32" s="34">
        <v>57121.840499999998</v>
      </c>
      <c r="D32" s="34">
        <v>2.0000000000000001E-4</v>
      </c>
      <c r="E32">
        <f t="shared" si="4"/>
        <v>3458.0037202651433</v>
      </c>
      <c r="F32">
        <f t="shared" si="0"/>
        <v>3458</v>
      </c>
      <c r="G32">
        <f t="shared" si="1"/>
        <v>6.1399999976856634E-3</v>
      </c>
      <c r="K32">
        <f t="shared" ref="K32:K37" si="6">+G32</f>
        <v>6.1399999976856634E-3</v>
      </c>
      <c r="O32">
        <f t="shared" ca="1" si="2"/>
        <v>6.2170236531651829E-3</v>
      </c>
      <c r="Q32" s="2">
        <f t="shared" si="3"/>
        <v>42103.340499999998</v>
      </c>
      <c r="R32" s="2"/>
      <c r="S32" s="2"/>
      <c r="T32" s="2"/>
    </row>
    <row r="33" spans="1:20" ht="12.95" customHeight="1">
      <c r="A33" s="41" t="s">
        <v>1</v>
      </c>
      <c r="B33" s="42" t="s">
        <v>44</v>
      </c>
      <c r="C33" s="43">
        <v>57515.468399999998</v>
      </c>
      <c r="D33" s="43">
        <v>8.3999999999999995E-3</v>
      </c>
      <c r="E33">
        <f>+(C33-C$7)/C$8</f>
        <v>3696.5053743895478</v>
      </c>
      <c r="F33">
        <f t="shared" si="0"/>
        <v>3696.5</v>
      </c>
      <c r="G33">
        <f>+C33-(C$7+F33*C$8)</f>
        <v>8.8699999978416599E-3</v>
      </c>
      <c r="K33">
        <f t="shared" si="6"/>
        <v>8.8699999978416599E-3</v>
      </c>
      <c r="O33">
        <f ca="1">+C$11+C$12*$F33</f>
        <v>6.517519076645998E-3</v>
      </c>
      <c r="Q33" s="2">
        <f>+C33-15018.5</f>
        <v>42496.968399999998</v>
      </c>
      <c r="R33" s="2"/>
      <c r="S33" s="2"/>
      <c r="T33" s="2"/>
    </row>
    <row r="34" spans="1:20" ht="12.95" customHeight="1">
      <c r="A34" s="44" t="s">
        <v>55</v>
      </c>
      <c r="B34" s="45" t="s">
        <v>44</v>
      </c>
      <c r="C34" s="46">
        <v>57138.344340000003</v>
      </c>
      <c r="D34" s="46">
        <v>2.0000000000000001E-4</v>
      </c>
      <c r="E34">
        <f>+(C34-C$7)/C$8</f>
        <v>3468.0035021388512</v>
      </c>
      <c r="F34">
        <f t="shared" si="0"/>
        <v>3468</v>
      </c>
      <c r="G34">
        <f>+C34-(C$7+F34*C$8)</f>
        <v>5.7799999995040707E-3</v>
      </c>
      <c r="K34">
        <f t="shared" si="6"/>
        <v>5.7799999995040707E-3</v>
      </c>
      <c r="O34">
        <f ca="1">+C$11+C$12*$F34</f>
        <v>6.229623041990374E-3</v>
      </c>
      <c r="Q34" s="2">
        <f>+C34-15018.5</f>
        <v>42119.844340000003</v>
      </c>
    </row>
    <row r="35" spans="1:20" ht="12.95" customHeight="1">
      <c r="A35" s="40" t="s">
        <v>0</v>
      </c>
      <c r="B35" s="52" t="s">
        <v>44</v>
      </c>
      <c r="C35" s="47">
        <v>57425.517599999999</v>
      </c>
      <c r="D35" s="47">
        <v>2.0000000000000001E-4</v>
      </c>
      <c r="E35">
        <f>+(C35-C$7)/C$8</f>
        <v>3642.0036112019961</v>
      </c>
      <c r="F35">
        <f t="shared" si="0"/>
        <v>3642</v>
      </c>
      <c r="G35">
        <f>+C35-(C$7+F35*C$8)</f>
        <v>5.9600000022328459E-3</v>
      </c>
      <c r="K35">
        <f t="shared" si="6"/>
        <v>5.9600000022328459E-3</v>
      </c>
      <c r="O35">
        <f ca="1">+C$11+C$12*$F35</f>
        <v>6.4488524075487046E-3</v>
      </c>
      <c r="Q35" s="2">
        <f>+C35-15018.5</f>
        <v>42407.017599999999</v>
      </c>
    </row>
    <row r="36" spans="1:20" ht="12.95" customHeight="1">
      <c r="A36" s="40" t="s">
        <v>0</v>
      </c>
      <c r="B36" s="52" t="s">
        <v>44</v>
      </c>
      <c r="C36" s="47">
        <v>57798.513800000001</v>
      </c>
      <c r="D36" s="47">
        <v>1E-4</v>
      </c>
      <c r="E36">
        <f>+(C36-C$7)/C$8</f>
        <v>3868.0043867621575</v>
      </c>
      <c r="F36">
        <f t="shared" si="0"/>
        <v>3868</v>
      </c>
      <c r="G36">
        <f>+C36-(C$7+F36*C$8)</f>
        <v>7.2399999990011565E-3</v>
      </c>
      <c r="K36">
        <f t="shared" si="6"/>
        <v>7.2399999990011565E-3</v>
      </c>
      <c r="O36">
        <f ca="1">+C$11+C$12*$F36</f>
        <v>6.7335985949980304E-3</v>
      </c>
      <c r="Q36" s="2">
        <f>+C36-15018.5</f>
        <v>42780.013800000001</v>
      </c>
    </row>
    <row r="37" spans="1:20" ht="12.95" customHeight="1">
      <c r="A37" s="40" t="s">
        <v>0</v>
      </c>
      <c r="B37" s="52" t="s">
        <v>44</v>
      </c>
      <c r="C37" s="47">
        <v>57836.468000000001</v>
      </c>
      <c r="D37" s="47">
        <v>1.6000000000000001E-3</v>
      </c>
      <c r="E37">
        <f>+(C37-C$7)/C$8</f>
        <v>3891.0010785133481</v>
      </c>
      <c r="F37">
        <f t="shared" si="0"/>
        <v>3891</v>
      </c>
      <c r="G37">
        <f>+C37-(C$7+F37*C$8)</f>
        <v>1.7799999986891635E-3</v>
      </c>
      <c r="K37">
        <f t="shared" si="6"/>
        <v>1.7799999986891635E-3</v>
      </c>
      <c r="O37">
        <f ca="1">+C$11+C$12*$F37</f>
        <v>6.76257718929597E-3</v>
      </c>
      <c r="Q37" s="2">
        <f>+C37-15018.5</f>
        <v>42817.968000000001</v>
      </c>
    </row>
    <row r="38" spans="1:20" ht="12.95" customHeight="1">
      <c r="A38" s="48" t="s">
        <v>56</v>
      </c>
      <c r="B38" s="49" t="s">
        <v>44</v>
      </c>
      <c r="C38" s="50">
        <v>59304.520700000001</v>
      </c>
      <c r="D38" s="51">
        <v>4.7000000000000002E-3</v>
      </c>
      <c r="E38">
        <f t="shared" ref="E38:E39" si="7">+(C38-C$7)/C$8</f>
        <v>4780.5035687885511</v>
      </c>
      <c r="F38">
        <f t="shared" ref="F38:F39" si="8">ROUND(2*E38,0)/2</f>
        <v>4780.5</v>
      </c>
      <c r="G38">
        <f t="shared" ref="G38:G39" si="9">+C38-(C$7+F38*C$8)</f>
        <v>5.8900000003632158E-3</v>
      </c>
      <c r="K38">
        <f t="shared" ref="K38:K39" si="10">+G38</f>
        <v>5.8900000003632158E-3</v>
      </c>
      <c r="O38">
        <f t="shared" ref="O38:O39" ca="1" si="11">+C$11+C$12*$F38</f>
        <v>7.883292825296746E-3</v>
      </c>
      <c r="Q38" s="2">
        <f t="shared" ref="Q38:Q39" si="12">+C38-15018.5</f>
        <v>44286.020700000001</v>
      </c>
    </row>
    <row r="39" spans="1:20" ht="12.95" customHeight="1">
      <c r="A39" s="48" t="s">
        <v>56</v>
      </c>
      <c r="B39" s="49" t="s">
        <v>44</v>
      </c>
      <c r="C39" s="50">
        <v>59305.350100000003</v>
      </c>
      <c r="D39" s="51">
        <v>1.9E-3</v>
      </c>
      <c r="E39">
        <f t="shared" si="7"/>
        <v>4781.0061075362655</v>
      </c>
      <c r="F39">
        <f t="shared" si="8"/>
        <v>4781</v>
      </c>
      <c r="G39">
        <f t="shared" si="9"/>
        <v>1.0080000000016298E-2</v>
      </c>
      <c r="K39">
        <f t="shared" si="10"/>
        <v>1.0080000000016298E-2</v>
      </c>
      <c r="O39">
        <f t="shared" ca="1" si="11"/>
        <v>7.8839227947380061E-3</v>
      </c>
      <c r="Q39" s="2">
        <f t="shared" si="12"/>
        <v>44286.850100000003</v>
      </c>
    </row>
    <row r="40" spans="1:20" ht="12.95" customHeight="1">
      <c r="A40" s="48" t="s">
        <v>62</v>
      </c>
      <c r="B40" s="63" t="s">
        <v>44</v>
      </c>
      <c r="C40" s="65">
        <v>60427.635799999996</v>
      </c>
      <c r="D40" s="64">
        <v>1E-4</v>
      </c>
      <c r="E40">
        <f t="shared" ref="E40" si="13">+(C40-C$7)/C$8</f>
        <v>5461.006168126898</v>
      </c>
      <c r="F40">
        <f t="shared" ref="F40" si="14">ROUND(2*E40,0)/2</f>
        <v>5461</v>
      </c>
      <c r="G40">
        <f t="shared" ref="G40" si="15">+C40-(C$7+F40*C$8)</f>
        <v>1.0179999997490086E-2</v>
      </c>
      <c r="K40">
        <f t="shared" ref="K40" si="16">+G40</f>
        <v>1.0179999997490086E-2</v>
      </c>
      <c r="O40">
        <f t="shared" ref="O40" ca="1" si="17">+C$11+C$12*$F40</f>
        <v>8.7406812348510207E-3</v>
      </c>
      <c r="Q40" s="2">
        <f t="shared" ref="Q40" si="18">+C40-15018.5</f>
        <v>45409.135799999996</v>
      </c>
    </row>
    <row r="41" spans="1:20" ht="12.95" customHeight="1">
      <c r="B41" s="3"/>
      <c r="C41" s="10"/>
      <c r="D41" s="10"/>
    </row>
    <row r="42" spans="1:20" ht="12.95" customHeight="1">
      <c r="B42" s="3"/>
      <c r="C42" s="10"/>
      <c r="D42" s="10"/>
    </row>
    <row r="43" spans="1:20" ht="12.95" customHeight="1">
      <c r="B43" s="3"/>
      <c r="C43" s="10"/>
      <c r="D43" s="10"/>
    </row>
    <row r="44" spans="1:20" ht="12.95" customHeight="1">
      <c r="B44" s="3"/>
      <c r="C44" s="10"/>
      <c r="D44" s="10"/>
    </row>
    <row r="45" spans="1:20" ht="12.95" customHeight="1">
      <c r="B45" s="3"/>
      <c r="C45" s="10"/>
      <c r="D45" s="10"/>
    </row>
    <row r="46" spans="1:20" ht="12.95" customHeight="1">
      <c r="B46" s="3"/>
      <c r="C46" s="10"/>
      <c r="D46" s="10"/>
    </row>
    <row r="47" spans="1:20" ht="12.95" customHeight="1">
      <c r="B47" s="3"/>
      <c r="C47" s="10"/>
      <c r="D47" s="10"/>
    </row>
    <row r="48" spans="1:20" ht="12.95" customHeight="1">
      <c r="B48" s="3"/>
      <c r="C48" s="10"/>
      <c r="D48" s="10"/>
    </row>
    <row r="49" spans="2:4" ht="12.95" customHeight="1">
      <c r="B49" s="3"/>
      <c r="C49" s="10"/>
      <c r="D49" s="10"/>
    </row>
    <row r="50" spans="2:4" ht="12.95" customHeight="1">
      <c r="B50" s="3"/>
      <c r="C50" s="10"/>
      <c r="D50" s="10"/>
    </row>
    <row r="51" spans="2:4" ht="12.95" customHeight="1">
      <c r="B51" s="3"/>
      <c r="C51" s="10"/>
      <c r="D51" s="10"/>
    </row>
    <row r="52" spans="2:4" ht="12.95" customHeight="1">
      <c r="B52" s="3"/>
      <c r="C52" s="10"/>
      <c r="D52" s="10"/>
    </row>
    <row r="53" spans="2:4" ht="12.95" customHeight="1">
      <c r="B53" s="3"/>
      <c r="C53" s="10"/>
      <c r="D53" s="10"/>
    </row>
    <row r="54" spans="2:4" ht="12.95" customHeight="1">
      <c r="B54" s="3"/>
      <c r="C54" s="10"/>
      <c r="D54" s="10"/>
    </row>
    <row r="55" spans="2:4" ht="12.95" customHeight="1">
      <c r="B55" s="3"/>
      <c r="C55" s="10"/>
      <c r="D55" s="10"/>
    </row>
    <row r="56" spans="2:4">
      <c r="B56" s="3"/>
      <c r="C56" s="10"/>
      <c r="D56" s="10"/>
    </row>
    <row r="57" spans="2:4">
      <c r="B57" s="3"/>
      <c r="C57" s="10"/>
      <c r="D57" s="10"/>
    </row>
    <row r="58" spans="2:4">
      <c r="B58" s="3"/>
      <c r="C58" s="10"/>
      <c r="D58" s="10"/>
    </row>
    <row r="59" spans="2:4">
      <c r="B59" s="3"/>
      <c r="C59" s="10"/>
      <c r="D59" s="10"/>
    </row>
    <row r="60" spans="2:4">
      <c r="B60" s="3"/>
      <c r="C60" s="10"/>
      <c r="D60" s="10"/>
    </row>
    <row r="61" spans="2:4">
      <c r="B61" s="3"/>
      <c r="C61" s="10"/>
      <c r="D61" s="10"/>
    </row>
    <row r="62" spans="2:4">
      <c r="B62" s="3"/>
      <c r="C62" s="10"/>
      <c r="D62" s="10"/>
    </row>
    <row r="63" spans="2:4">
      <c r="B63" s="3"/>
      <c r="C63" s="10"/>
      <c r="D63" s="10"/>
    </row>
    <row r="64" spans="2:4">
      <c r="B64" s="3"/>
      <c r="C64" s="10"/>
      <c r="D64" s="10"/>
    </row>
    <row r="65" spans="2:4">
      <c r="B65" s="3"/>
      <c r="C65" s="10"/>
      <c r="D65" s="10"/>
    </row>
    <row r="66" spans="2:4">
      <c r="B66" s="3"/>
      <c r="C66" s="10"/>
      <c r="D66" s="10"/>
    </row>
    <row r="67" spans="2:4">
      <c r="B67" s="3"/>
      <c r="C67" s="10"/>
      <c r="D67" s="10"/>
    </row>
    <row r="68" spans="2:4">
      <c r="B68" s="3"/>
      <c r="C68" s="10"/>
      <c r="D68" s="10"/>
    </row>
    <row r="69" spans="2:4">
      <c r="B69" s="3"/>
      <c r="C69" s="10"/>
      <c r="D69" s="10"/>
    </row>
    <row r="70" spans="2:4">
      <c r="B70" s="3"/>
      <c r="C70" s="10"/>
      <c r="D70" s="10"/>
    </row>
    <row r="71" spans="2:4">
      <c r="B71" s="3"/>
      <c r="C71" s="10"/>
      <c r="D71" s="10"/>
    </row>
    <row r="72" spans="2:4">
      <c r="B72" s="3"/>
      <c r="C72" s="10"/>
      <c r="D72" s="10"/>
    </row>
    <row r="73" spans="2:4">
      <c r="B73" s="3"/>
      <c r="C73" s="10"/>
      <c r="D73" s="10"/>
    </row>
    <row r="74" spans="2:4">
      <c r="B74" s="3"/>
      <c r="C74" s="10"/>
      <c r="D74" s="10"/>
    </row>
    <row r="75" spans="2:4">
      <c r="B75" s="3"/>
      <c r="C75" s="10"/>
      <c r="D75" s="10"/>
    </row>
    <row r="76" spans="2:4">
      <c r="B76" s="3"/>
      <c r="C76" s="10"/>
      <c r="D76" s="10"/>
    </row>
    <row r="77" spans="2:4">
      <c r="B77" s="3"/>
      <c r="C77" s="10"/>
      <c r="D77" s="10"/>
    </row>
    <row r="78" spans="2:4">
      <c r="B78" s="3"/>
      <c r="C78" s="10"/>
      <c r="D78" s="10"/>
    </row>
    <row r="79" spans="2:4">
      <c r="B79" s="3"/>
      <c r="C79" s="10"/>
      <c r="D79" s="10"/>
    </row>
    <row r="80" spans="2:4">
      <c r="B80" s="3"/>
      <c r="C80" s="10"/>
      <c r="D80" s="10"/>
    </row>
    <row r="81" spans="2:4">
      <c r="B81" s="3"/>
      <c r="C81" s="10"/>
      <c r="D81" s="10"/>
    </row>
    <row r="82" spans="2:4">
      <c r="B82" s="3"/>
      <c r="C82" s="10"/>
      <c r="D82" s="10"/>
    </row>
    <row r="83" spans="2:4">
      <c r="B83" s="3"/>
      <c r="C83" s="10"/>
      <c r="D83" s="10"/>
    </row>
    <row r="84" spans="2:4">
      <c r="B84" s="3"/>
      <c r="C84" s="10"/>
      <c r="D84" s="10"/>
    </row>
    <row r="85" spans="2:4">
      <c r="B85" s="3"/>
      <c r="C85" s="10"/>
      <c r="D85" s="10"/>
    </row>
    <row r="86" spans="2:4">
      <c r="B86" s="3"/>
      <c r="C86" s="10"/>
      <c r="D86" s="10"/>
    </row>
    <row r="87" spans="2:4">
      <c r="B87" s="3"/>
      <c r="C87" s="10"/>
      <c r="D87" s="10"/>
    </row>
    <row r="88" spans="2:4">
      <c r="B88" s="3"/>
      <c r="C88" s="10"/>
      <c r="D88" s="10"/>
    </row>
    <row r="89" spans="2:4">
      <c r="B89" s="3"/>
      <c r="C89" s="10"/>
      <c r="D89" s="10"/>
    </row>
    <row r="90" spans="2:4">
      <c r="B90" s="3"/>
      <c r="C90" s="10"/>
      <c r="D90" s="10"/>
    </row>
    <row r="91" spans="2:4">
      <c r="B91" s="3"/>
      <c r="C91" s="10"/>
      <c r="D91" s="10"/>
    </row>
    <row r="92" spans="2:4">
      <c r="B92" s="3"/>
      <c r="C92" s="10"/>
      <c r="D92" s="10"/>
    </row>
    <row r="93" spans="2:4">
      <c r="B93" s="3"/>
      <c r="C93" s="10"/>
      <c r="D93" s="10"/>
    </row>
    <row r="94" spans="2:4">
      <c r="B94" s="3"/>
      <c r="C94" s="10"/>
      <c r="D94" s="10"/>
    </row>
    <row r="95" spans="2:4">
      <c r="B95" s="3"/>
      <c r="C95" s="10"/>
      <c r="D95" s="10"/>
    </row>
    <row r="96" spans="2:4">
      <c r="B96" s="3"/>
      <c r="C96" s="10"/>
      <c r="D96" s="10"/>
    </row>
    <row r="97" spans="2:4">
      <c r="B97" s="3"/>
      <c r="C97" s="10"/>
      <c r="D97" s="10"/>
    </row>
    <row r="98" spans="2:4">
      <c r="B98" s="3"/>
      <c r="C98" s="10"/>
      <c r="D98" s="10"/>
    </row>
    <row r="99" spans="2:4">
      <c r="B99" s="3"/>
      <c r="C99" s="10"/>
      <c r="D99" s="10"/>
    </row>
    <row r="100" spans="2:4">
      <c r="B100" s="3"/>
      <c r="C100" s="10"/>
      <c r="D100" s="10"/>
    </row>
    <row r="101" spans="2:4">
      <c r="B101" s="3"/>
      <c r="C101" s="10"/>
      <c r="D101" s="10"/>
    </row>
    <row r="102" spans="2:4">
      <c r="B102" s="3"/>
      <c r="C102" s="10"/>
      <c r="D102" s="10"/>
    </row>
    <row r="103" spans="2:4">
      <c r="B103" s="3"/>
      <c r="C103" s="10"/>
      <c r="D103" s="10"/>
    </row>
    <row r="104" spans="2:4">
      <c r="B104" s="3"/>
      <c r="C104" s="10"/>
      <c r="D104" s="10"/>
    </row>
    <row r="105" spans="2:4">
      <c r="B105" s="3"/>
      <c r="C105" s="10"/>
      <c r="D105" s="10"/>
    </row>
    <row r="106" spans="2:4">
      <c r="B106" s="3"/>
      <c r="C106" s="10"/>
      <c r="D106" s="10"/>
    </row>
    <row r="107" spans="2:4">
      <c r="B107" s="3"/>
      <c r="C107" s="10"/>
      <c r="D107" s="10"/>
    </row>
    <row r="108" spans="2:4">
      <c r="B108" s="3"/>
      <c r="C108" s="10"/>
      <c r="D108" s="10"/>
    </row>
    <row r="109" spans="2:4">
      <c r="B109" s="3"/>
      <c r="C109" s="10"/>
      <c r="D109" s="10"/>
    </row>
    <row r="110" spans="2:4">
      <c r="B110" s="3"/>
      <c r="C110" s="10"/>
      <c r="D110" s="10"/>
    </row>
    <row r="111" spans="2:4">
      <c r="B111" s="3"/>
      <c r="C111" s="10"/>
      <c r="D111" s="10"/>
    </row>
    <row r="112" spans="2:4">
      <c r="B112" s="3"/>
      <c r="C112" s="10"/>
      <c r="D112" s="10"/>
    </row>
    <row r="113" spans="2:4">
      <c r="B113" s="3"/>
      <c r="C113" s="10"/>
      <c r="D113" s="10"/>
    </row>
    <row r="114" spans="2:4">
      <c r="B114" s="3"/>
      <c r="C114" s="10"/>
      <c r="D114" s="10"/>
    </row>
    <row r="115" spans="2:4">
      <c r="B115" s="3"/>
      <c r="C115" s="10"/>
      <c r="D115" s="10"/>
    </row>
    <row r="116" spans="2:4">
      <c r="B116" s="3"/>
      <c r="C116" s="10"/>
      <c r="D116" s="10"/>
    </row>
    <row r="117" spans="2:4">
      <c r="B117" s="3"/>
      <c r="C117" s="10"/>
      <c r="D117" s="10"/>
    </row>
    <row r="118" spans="2:4">
      <c r="B118" s="3"/>
      <c r="C118" s="10"/>
      <c r="D118" s="10"/>
    </row>
    <row r="119" spans="2:4">
      <c r="B119" s="3"/>
      <c r="C119" s="10"/>
      <c r="D119" s="10"/>
    </row>
    <row r="120" spans="2:4">
      <c r="B120" s="3"/>
      <c r="C120" s="10"/>
      <c r="D120" s="10"/>
    </row>
    <row r="121" spans="2:4">
      <c r="B121" s="3"/>
      <c r="C121" s="10"/>
      <c r="D121" s="10"/>
    </row>
    <row r="122" spans="2:4">
      <c r="B122" s="3"/>
      <c r="C122" s="10"/>
      <c r="D122" s="10"/>
    </row>
    <row r="123" spans="2:4">
      <c r="B123" s="3"/>
      <c r="C123" s="10"/>
      <c r="D123" s="10"/>
    </row>
    <row r="124" spans="2:4">
      <c r="B124" s="3"/>
      <c r="C124" s="10"/>
      <c r="D124" s="10"/>
    </row>
    <row r="125" spans="2:4">
      <c r="B125" s="3"/>
      <c r="C125" s="10"/>
      <c r="D125" s="10"/>
    </row>
    <row r="126" spans="2:4">
      <c r="B126" s="3"/>
      <c r="C126" s="10"/>
      <c r="D126" s="10"/>
    </row>
    <row r="127" spans="2:4">
      <c r="B127" s="3"/>
      <c r="C127" s="10"/>
      <c r="D127" s="10"/>
    </row>
    <row r="128" spans="2:4">
      <c r="B128" s="3"/>
      <c r="C128" s="10"/>
      <c r="D128" s="10"/>
    </row>
    <row r="129" spans="2:4">
      <c r="B129" s="3"/>
      <c r="C129" s="10"/>
      <c r="D129" s="10"/>
    </row>
    <row r="130" spans="2:4">
      <c r="B130" s="3"/>
      <c r="C130" s="10"/>
      <c r="D130" s="10"/>
    </row>
    <row r="131" spans="2:4">
      <c r="B131" s="3"/>
      <c r="C131" s="10"/>
      <c r="D131" s="10"/>
    </row>
    <row r="132" spans="2:4">
      <c r="B132" s="3"/>
      <c r="C132" s="10"/>
      <c r="D132" s="10"/>
    </row>
    <row r="133" spans="2:4">
      <c r="B133" s="3"/>
      <c r="C133" s="10"/>
      <c r="D133" s="10"/>
    </row>
    <row r="134" spans="2:4">
      <c r="B134" s="3"/>
      <c r="C134" s="10"/>
      <c r="D134" s="10"/>
    </row>
    <row r="135" spans="2:4">
      <c r="B135" s="3"/>
      <c r="C135" s="10"/>
      <c r="D135" s="10"/>
    </row>
    <row r="136" spans="2:4">
      <c r="B136" s="3"/>
      <c r="C136" s="10"/>
      <c r="D136" s="10"/>
    </row>
    <row r="137" spans="2:4">
      <c r="B137" s="3"/>
      <c r="C137" s="10"/>
      <c r="D137" s="10"/>
    </row>
    <row r="138" spans="2:4">
      <c r="B138" s="3"/>
      <c r="C138" s="10"/>
      <c r="D138" s="10"/>
    </row>
    <row r="139" spans="2:4">
      <c r="B139" s="3"/>
      <c r="C139" s="10"/>
      <c r="D139" s="10"/>
    </row>
    <row r="140" spans="2:4">
      <c r="B140" s="3"/>
      <c r="C140" s="10"/>
      <c r="D140" s="10"/>
    </row>
    <row r="141" spans="2:4">
      <c r="B141" s="3"/>
      <c r="C141" s="10"/>
      <c r="D141" s="10"/>
    </row>
    <row r="142" spans="2:4">
      <c r="B142" s="3"/>
      <c r="C142" s="10"/>
      <c r="D142" s="10"/>
    </row>
    <row r="143" spans="2:4">
      <c r="B143" s="3"/>
      <c r="C143" s="10"/>
      <c r="D143" s="10"/>
    </row>
    <row r="144" spans="2:4">
      <c r="B144" s="3"/>
      <c r="C144" s="10"/>
      <c r="D144" s="10"/>
    </row>
    <row r="145" spans="2:4">
      <c r="B145" s="3"/>
      <c r="C145" s="10"/>
      <c r="D145" s="10"/>
    </row>
    <row r="146" spans="2:4">
      <c r="B146" s="3"/>
      <c r="C146" s="10"/>
      <c r="D146" s="10"/>
    </row>
    <row r="147" spans="2:4">
      <c r="B147" s="3"/>
      <c r="C147" s="10"/>
      <c r="D147" s="10"/>
    </row>
    <row r="148" spans="2:4">
      <c r="B148" s="3"/>
      <c r="C148" s="10"/>
      <c r="D148" s="10"/>
    </row>
    <row r="149" spans="2:4">
      <c r="B149" s="3"/>
      <c r="C149" s="10"/>
      <c r="D149" s="10"/>
    </row>
    <row r="150" spans="2:4">
      <c r="B150" s="3"/>
      <c r="C150" s="10"/>
      <c r="D150" s="10"/>
    </row>
    <row r="151" spans="2:4">
      <c r="B151" s="3"/>
      <c r="C151" s="10"/>
      <c r="D151" s="10"/>
    </row>
    <row r="152" spans="2:4">
      <c r="B152" s="3"/>
      <c r="C152" s="10"/>
      <c r="D152" s="10"/>
    </row>
    <row r="153" spans="2:4">
      <c r="B153" s="3"/>
      <c r="C153" s="10"/>
      <c r="D153" s="10"/>
    </row>
    <row r="154" spans="2:4">
      <c r="B154" s="3"/>
      <c r="C154" s="10"/>
      <c r="D154" s="10"/>
    </row>
    <row r="155" spans="2:4">
      <c r="B155" s="3"/>
      <c r="C155" s="10"/>
      <c r="D155" s="10"/>
    </row>
    <row r="156" spans="2:4">
      <c r="B156" s="3"/>
      <c r="C156" s="10"/>
      <c r="D156" s="10"/>
    </row>
    <row r="157" spans="2:4">
      <c r="B157" s="3"/>
      <c r="C157" s="10"/>
      <c r="D157" s="10"/>
    </row>
    <row r="158" spans="2:4">
      <c r="B158" s="3"/>
      <c r="C158" s="10"/>
      <c r="D158" s="10"/>
    </row>
    <row r="159" spans="2:4">
      <c r="B159" s="3"/>
      <c r="C159" s="10"/>
      <c r="D159" s="10"/>
    </row>
    <row r="160" spans="2:4">
      <c r="B160" s="3"/>
      <c r="C160" s="10"/>
      <c r="D160" s="10"/>
    </row>
    <row r="161" spans="2:4">
      <c r="B161" s="3"/>
      <c r="C161" s="10"/>
      <c r="D161" s="10"/>
    </row>
    <row r="162" spans="2:4">
      <c r="B162" s="3"/>
      <c r="C162" s="10"/>
      <c r="D162" s="10"/>
    </row>
    <row r="163" spans="2:4">
      <c r="B163" s="3"/>
      <c r="C163" s="10"/>
      <c r="D163" s="10"/>
    </row>
    <row r="164" spans="2:4">
      <c r="B164" s="3"/>
      <c r="C164" s="10"/>
      <c r="D164" s="10"/>
    </row>
    <row r="165" spans="2:4">
      <c r="B165" s="3"/>
      <c r="C165" s="10"/>
      <c r="D165" s="10"/>
    </row>
    <row r="166" spans="2:4">
      <c r="B166" s="3"/>
      <c r="C166" s="10"/>
      <c r="D166" s="10"/>
    </row>
    <row r="167" spans="2:4">
      <c r="B167" s="3"/>
      <c r="C167" s="10"/>
      <c r="D167" s="10"/>
    </row>
    <row r="168" spans="2:4">
      <c r="B168" s="3"/>
      <c r="C168" s="10"/>
      <c r="D168" s="10"/>
    </row>
    <row r="169" spans="2:4">
      <c r="B169" s="3"/>
      <c r="C169" s="10"/>
      <c r="D169" s="10"/>
    </row>
    <row r="170" spans="2:4">
      <c r="B170" s="3"/>
      <c r="C170" s="10"/>
      <c r="D170" s="10"/>
    </row>
    <row r="171" spans="2:4">
      <c r="B171" s="3"/>
      <c r="C171" s="10"/>
      <c r="D171" s="10"/>
    </row>
    <row r="172" spans="2:4">
      <c r="B172" s="3"/>
      <c r="C172" s="10"/>
      <c r="D172" s="10"/>
    </row>
    <row r="173" spans="2:4">
      <c r="B173" s="3"/>
      <c r="C173" s="10"/>
      <c r="D173" s="10"/>
    </row>
    <row r="174" spans="2:4">
      <c r="B174" s="3"/>
      <c r="C174" s="10"/>
      <c r="D174" s="10"/>
    </row>
    <row r="175" spans="2:4">
      <c r="B175" s="3"/>
      <c r="C175" s="10"/>
      <c r="D175" s="10"/>
    </row>
    <row r="176" spans="2:4">
      <c r="B176" s="3"/>
      <c r="C176" s="10"/>
      <c r="D176" s="10"/>
    </row>
    <row r="177" spans="2:4">
      <c r="B177" s="3"/>
      <c r="C177" s="10"/>
      <c r="D177" s="10"/>
    </row>
    <row r="178" spans="2:4">
      <c r="B178" s="3"/>
      <c r="C178" s="10"/>
      <c r="D178" s="10"/>
    </row>
    <row r="179" spans="2:4">
      <c r="B179" s="3"/>
      <c r="C179" s="10"/>
      <c r="D179" s="10"/>
    </row>
    <row r="180" spans="2:4">
      <c r="B180" s="3"/>
      <c r="C180" s="10"/>
      <c r="D180" s="10"/>
    </row>
    <row r="181" spans="2:4">
      <c r="B181" s="3"/>
      <c r="C181" s="10"/>
      <c r="D181" s="10"/>
    </row>
    <row r="182" spans="2:4">
      <c r="B182" s="3"/>
      <c r="C182" s="10"/>
      <c r="D182" s="10"/>
    </row>
    <row r="183" spans="2:4">
      <c r="B183" s="3"/>
      <c r="C183" s="10"/>
      <c r="D183" s="10"/>
    </row>
    <row r="184" spans="2:4">
      <c r="B184" s="3"/>
      <c r="C184" s="10"/>
      <c r="D184" s="10"/>
    </row>
    <row r="185" spans="2:4">
      <c r="B185" s="3"/>
      <c r="C185" s="10"/>
      <c r="D185" s="10"/>
    </row>
    <row r="186" spans="2:4">
      <c r="B186" s="3"/>
      <c r="C186" s="10"/>
      <c r="D186" s="10"/>
    </row>
    <row r="187" spans="2:4">
      <c r="B187" s="3"/>
      <c r="C187" s="10"/>
      <c r="D187" s="10"/>
    </row>
    <row r="188" spans="2:4">
      <c r="B188" s="3"/>
      <c r="C188" s="10"/>
      <c r="D188" s="10"/>
    </row>
    <row r="189" spans="2:4">
      <c r="B189" s="3"/>
      <c r="C189" s="10"/>
      <c r="D189" s="10"/>
    </row>
    <row r="190" spans="2:4">
      <c r="B190" s="3"/>
      <c r="C190" s="10"/>
      <c r="D190" s="10"/>
    </row>
    <row r="191" spans="2:4">
      <c r="B191" s="3"/>
      <c r="C191" s="10"/>
      <c r="D191" s="10"/>
    </row>
    <row r="192" spans="2:4">
      <c r="B192" s="3"/>
      <c r="C192" s="10"/>
      <c r="D192" s="10"/>
    </row>
    <row r="193" spans="2:4">
      <c r="B193" s="3"/>
      <c r="C193" s="10"/>
      <c r="D193" s="10"/>
    </row>
    <row r="194" spans="2:4">
      <c r="B194" s="3"/>
      <c r="C194" s="10"/>
      <c r="D194" s="10"/>
    </row>
    <row r="195" spans="2:4">
      <c r="B195" s="3"/>
      <c r="C195" s="10"/>
      <c r="D195" s="10"/>
    </row>
    <row r="196" spans="2:4">
      <c r="B196" s="3"/>
      <c r="C196" s="10"/>
      <c r="D196" s="10"/>
    </row>
    <row r="197" spans="2:4">
      <c r="B197" s="3"/>
      <c r="C197" s="10"/>
      <c r="D197" s="10"/>
    </row>
    <row r="198" spans="2:4">
      <c r="B198" s="3"/>
      <c r="C198" s="10"/>
      <c r="D198" s="10"/>
    </row>
    <row r="199" spans="2:4">
      <c r="B199" s="3"/>
      <c r="C199" s="10"/>
      <c r="D199" s="10"/>
    </row>
    <row r="200" spans="2:4">
      <c r="B200" s="3"/>
      <c r="C200" s="10"/>
      <c r="D200" s="10"/>
    </row>
    <row r="201" spans="2:4">
      <c r="B201" s="3"/>
      <c r="C201" s="10"/>
      <c r="D201" s="10"/>
    </row>
    <row r="202" spans="2:4">
      <c r="B202" s="3"/>
      <c r="C202" s="10"/>
      <c r="D202" s="10"/>
    </row>
    <row r="203" spans="2:4">
      <c r="B203" s="3"/>
      <c r="C203" s="10"/>
      <c r="D203" s="10"/>
    </row>
    <row r="204" spans="2:4">
      <c r="B204" s="3"/>
      <c r="C204" s="10"/>
      <c r="D204" s="10"/>
    </row>
    <row r="205" spans="2:4">
      <c r="B205" s="3"/>
      <c r="C205" s="10"/>
      <c r="D205" s="10"/>
    </row>
    <row r="206" spans="2:4">
      <c r="B206" s="3"/>
      <c r="C206" s="10"/>
      <c r="D206" s="10"/>
    </row>
    <row r="207" spans="2:4">
      <c r="B207" s="3"/>
      <c r="C207" s="10"/>
      <c r="D207" s="10"/>
    </row>
    <row r="208" spans="2:4">
      <c r="B208" s="3"/>
      <c r="C208" s="10"/>
      <c r="D208" s="10"/>
    </row>
    <row r="209" spans="2:4">
      <c r="B209" s="3"/>
      <c r="C209" s="10"/>
      <c r="D209" s="10"/>
    </row>
    <row r="210" spans="2:4">
      <c r="B210" s="3"/>
      <c r="C210" s="10"/>
      <c r="D210" s="10"/>
    </row>
    <row r="211" spans="2:4">
      <c r="B211" s="3"/>
      <c r="C211" s="10"/>
      <c r="D211" s="10"/>
    </row>
    <row r="212" spans="2:4">
      <c r="B212" s="3"/>
      <c r="C212" s="10"/>
      <c r="D212" s="10"/>
    </row>
    <row r="213" spans="2:4">
      <c r="B213" s="3"/>
      <c r="C213" s="10"/>
      <c r="D213" s="10"/>
    </row>
    <row r="214" spans="2:4">
      <c r="B214" s="3"/>
      <c r="C214" s="10"/>
      <c r="D214" s="10"/>
    </row>
    <row r="215" spans="2:4">
      <c r="B215" s="3"/>
      <c r="C215" s="10"/>
      <c r="D215" s="10"/>
    </row>
    <row r="216" spans="2:4">
      <c r="B216" s="3"/>
      <c r="C216" s="10"/>
      <c r="D216" s="10"/>
    </row>
    <row r="217" spans="2:4">
      <c r="B217" s="3"/>
      <c r="C217" s="10"/>
      <c r="D217" s="10"/>
    </row>
    <row r="218" spans="2:4">
      <c r="B218" s="3"/>
      <c r="C218" s="10"/>
      <c r="D218" s="10"/>
    </row>
    <row r="219" spans="2:4">
      <c r="B219" s="3"/>
      <c r="C219" s="10"/>
      <c r="D219" s="10"/>
    </row>
    <row r="220" spans="2:4">
      <c r="B220" s="3"/>
      <c r="C220" s="10"/>
      <c r="D220" s="10"/>
    </row>
    <row r="221" spans="2:4">
      <c r="B221" s="3"/>
      <c r="C221" s="10"/>
      <c r="D221" s="10"/>
    </row>
    <row r="222" spans="2:4">
      <c r="B222" s="3"/>
      <c r="C222" s="10"/>
      <c r="D222" s="10"/>
    </row>
    <row r="223" spans="2:4">
      <c r="B223" s="3"/>
      <c r="C223" s="10"/>
      <c r="D223" s="10"/>
    </row>
    <row r="224" spans="2:4">
      <c r="B224" s="3"/>
      <c r="C224" s="10"/>
      <c r="D224" s="10"/>
    </row>
    <row r="225" spans="2:4">
      <c r="B225" s="3"/>
      <c r="C225" s="10"/>
      <c r="D225" s="10"/>
    </row>
    <row r="226" spans="2:4">
      <c r="B226" s="3"/>
      <c r="C226" s="10"/>
      <c r="D226" s="10"/>
    </row>
    <row r="227" spans="2:4">
      <c r="B227" s="3"/>
      <c r="C227" s="10"/>
      <c r="D227" s="10"/>
    </row>
    <row r="228" spans="2:4">
      <c r="B228" s="3"/>
      <c r="C228" s="10"/>
      <c r="D228" s="10"/>
    </row>
    <row r="229" spans="2:4">
      <c r="B229" s="3"/>
      <c r="C229" s="10"/>
      <c r="D229" s="10"/>
    </row>
    <row r="230" spans="2:4">
      <c r="B230" s="3"/>
      <c r="C230" s="10"/>
      <c r="D230" s="10"/>
    </row>
    <row r="231" spans="2:4">
      <c r="B231" s="3"/>
      <c r="C231" s="10"/>
      <c r="D231" s="10"/>
    </row>
    <row r="232" spans="2:4">
      <c r="B232" s="3"/>
      <c r="C232" s="10"/>
      <c r="D232" s="10"/>
    </row>
    <row r="233" spans="2:4">
      <c r="B233" s="3"/>
      <c r="C233" s="10"/>
      <c r="D233" s="10"/>
    </row>
    <row r="234" spans="2:4">
      <c r="B234" s="3"/>
      <c r="C234" s="10"/>
      <c r="D234" s="10"/>
    </row>
    <row r="235" spans="2:4">
      <c r="B235" s="3"/>
      <c r="C235" s="10"/>
      <c r="D235" s="10"/>
    </row>
    <row r="236" spans="2:4">
      <c r="B236" s="3"/>
      <c r="C236" s="10"/>
      <c r="D236" s="10"/>
    </row>
    <row r="237" spans="2:4">
      <c r="B237" s="3"/>
      <c r="C237" s="10"/>
      <c r="D237" s="10"/>
    </row>
    <row r="238" spans="2:4">
      <c r="B238" s="3"/>
      <c r="C238" s="10"/>
      <c r="D238" s="10"/>
    </row>
    <row r="239" spans="2:4">
      <c r="B239" s="3"/>
      <c r="C239" s="10"/>
      <c r="D239" s="10"/>
    </row>
    <row r="240" spans="2:4">
      <c r="B240" s="3"/>
      <c r="C240" s="10"/>
      <c r="D240" s="10"/>
    </row>
    <row r="241" spans="2:4">
      <c r="B241" s="3"/>
      <c r="C241" s="10"/>
      <c r="D241" s="10"/>
    </row>
    <row r="242" spans="2:4">
      <c r="B242" s="3"/>
      <c r="C242" s="10"/>
      <c r="D242" s="10"/>
    </row>
    <row r="243" spans="2:4">
      <c r="B243" s="3"/>
      <c r="C243" s="10"/>
      <c r="D243" s="10"/>
    </row>
    <row r="244" spans="2:4">
      <c r="B244" s="3"/>
      <c r="C244" s="10"/>
      <c r="D244" s="10"/>
    </row>
    <row r="245" spans="2:4">
      <c r="B245" s="3"/>
      <c r="C245" s="10"/>
      <c r="D245" s="10"/>
    </row>
    <row r="246" spans="2:4">
      <c r="B246" s="3"/>
      <c r="C246" s="10"/>
      <c r="D246" s="10"/>
    </row>
    <row r="247" spans="2:4">
      <c r="B247" s="3"/>
      <c r="C247" s="10"/>
      <c r="D247" s="10"/>
    </row>
    <row r="248" spans="2:4">
      <c r="B248" s="3"/>
      <c r="C248" s="10"/>
      <c r="D248" s="10"/>
    </row>
    <row r="249" spans="2:4">
      <c r="B249" s="3"/>
      <c r="C249" s="10"/>
      <c r="D249" s="10"/>
    </row>
    <row r="250" spans="2:4">
      <c r="B250" s="3"/>
      <c r="C250" s="10"/>
      <c r="D250" s="10"/>
    </row>
    <row r="251" spans="2:4">
      <c r="B251" s="3"/>
      <c r="C251" s="10"/>
      <c r="D251" s="10"/>
    </row>
    <row r="252" spans="2:4">
      <c r="B252" s="3"/>
      <c r="C252" s="10"/>
      <c r="D252" s="10"/>
    </row>
    <row r="253" spans="2:4">
      <c r="B253" s="3"/>
      <c r="C253" s="10"/>
      <c r="D253" s="10"/>
    </row>
    <row r="254" spans="2:4">
      <c r="B254" s="3"/>
      <c r="C254" s="10"/>
      <c r="D254" s="10"/>
    </row>
    <row r="255" spans="2:4">
      <c r="B255" s="3"/>
      <c r="C255" s="10"/>
      <c r="D255" s="10"/>
    </row>
    <row r="256" spans="2:4">
      <c r="B256" s="3"/>
      <c r="C256" s="10"/>
      <c r="D256" s="10"/>
    </row>
    <row r="257" spans="2:4">
      <c r="B257" s="3"/>
      <c r="C257" s="10"/>
      <c r="D257" s="10"/>
    </row>
    <row r="258" spans="2:4">
      <c r="B258" s="3"/>
      <c r="C258" s="10"/>
      <c r="D258" s="10"/>
    </row>
    <row r="259" spans="2:4">
      <c r="B259" s="3"/>
      <c r="C259" s="10"/>
      <c r="D259" s="10"/>
    </row>
    <row r="260" spans="2:4">
      <c r="B260" s="3"/>
      <c r="C260" s="10"/>
      <c r="D260" s="10"/>
    </row>
    <row r="261" spans="2:4">
      <c r="B261" s="3"/>
      <c r="C261" s="10"/>
      <c r="D261" s="10"/>
    </row>
    <row r="262" spans="2:4">
      <c r="B262" s="3"/>
      <c r="C262" s="10"/>
      <c r="D262" s="10"/>
    </row>
    <row r="263" spans="2:4">
      <c r="B263" s="3"/>
      <c r="C263" s="10"/>
      <c r="D263" s="10"/>
    </row>
    <row r="264" spans="2:4">
      <c r="B264" s="3"/>
      <c r="C264" s="10"/>
      <c r="D264" s="10"/>
    </row>
    <row r="265" spans="2:4">
      <c r="B265" s="3"/>
      <c r="C265" s="10"/>
      <c r="D265" s="10"/>
    </row>
    <row r="266" spans="2:4">
      <c r="B266" s="3"/>
      <c r="C266" s="10"/>
      <c r="D266" s="10"/>
    </row>
    <row r="267" spans="2:4">
      <c r="B267" s="3"/>
      <c r="C267" s="10"/>
      <c r="D267" s="10"/>
    </row>
    <row r="268" spans="2:4">
      <c r="B268" s="3"/>
      <c r="C268" s="10"/>
      <c r="D268" s="10"/>
    </row>
    <row r="269" spans="2:4">
      <c r="B269" s="3"/>
      <c r="C269" s="10"/>
      <c r="D269" s="10"/>
    </row>
    <row r="270" spans="2:4">
      <c r="B270" s="3"/>
      <c r="C270" s="10"/>
      <c r="D270" s="10"/>
    </row>
    <row r="271" spans="2:4">
      <c r="B271" s="3"/>
      <c r="C271" s="10"/>
      <c r="D271" s="10"/>
    </row>
    <row r="272" spans="2:4">
      <c r="B272" s="3"/>
      <c r="C272" s="10"/>
      <c r="D272" s="10"/>
    </row>
    <row r="273" spans="2:4">
      <c r="B273" s="3"/>
      <c r="C273" s="10"/>
      <c r="D273" s="10"/>
    </row>
    <row r="274" spans="2:4">
      <c r="B274" s="3"/>
      <c r="C274" s="10"/>
      <c r="D274" s="10"/>
    </row>
    <row r="275" spans="2:4">
      <c r="B275" s="3"/>
      <c r="C275" s="10"/>
      <c r="D275" s="10"/>
    </row>
    <row r="276" spans="2:4">
      <c r="B276" s="3"/>
      <c r="C276" s="10"/>
      <c r="D276" s="10"/>
    </row>
    <row r="277" spans="2:4">
      <c r="B277" s="3"/>
      <c r="C277" s="10"/>
      <c r="D277" s="10"/>
    </row>
    <row r="278" spans="2:4">
      <c r="B278" s="3"/>
      <c r="C278" s="10"/>
      <c r="D278" s="10"/>
    </row>
    <row r="279" spans="2:4">
      <c r="B279" s="3"/>
      <c r="C279" s="10"/>
      <c r="D279" s="10"/>
    </row>
    <row r="280" spans="2:4">
      <c r="B280" s="3"/>
      <c r="C280" s="10"/>
      <c r="D280" s="10"/>
    </row>
    <row r="281" spans="2:4">
      <c r="B281" s="3"/>
      <c r="C281" s="10"/>
      <c r="D281" s="10"/>
    </row>
    <row r="282" spans="2:4">
      <c r="B282" s="3"/>
      <c r="C282" s="10"/>
      <c r="D282" s="10"/>
    </row>
    <row r="283" spans="2:4">
      <c r="B283" s="3"/>
      <c r="C283" s="10"/>
      <c r="D283" s="10"/>
    </row>
    <row r="284" spans="2:4">
      <c r="B284" s="3"/>
      <c r="C284" s="10"/>
      <c r="D284" s="10"/>
    </row>
    <row r="285" spans="2:4">
      <c r="B285" s="3"/>
      <c r="C285" s="10"/>
      <c r="D285" s="10"/>
    </row>
    <row r="286" spans="2:4">
      <c r="B286" s="3"/>
      <c r="C286" s="10"/>
      <c r="D286" s="10"/>
    </row>
    <row r="287" spans="2:4">
      <c r="B287" s="3"/>
      <c r="C287" s="10"/>
      <c r="D287" s="10"/>
    </row>
    <row r="288" spans="2:4">
      <c r="B288" s="3"/>
      <c r="C288" s="10"/>
      <c r="D288" s="10"/>
    </row>
    <row r="289" spans="2:4">
      <c r="B289" s="3"/>
      <c r="C289" s="10"/>
      <c r="D289" s="10"/>
    </row>
    <row r="290" spans="2:4">
      <c r="B290" s="3"/>
      <c r="C290" s="10"/>
      <c r="D290" s="10"/>
    </row>
    <row r="291" spans="2:4">
      <c r="B291" s="3"/>
      <c r="C291" s="10"/>
      <c r="D291" s="10"/>
    </row>
    <row r="292" spans="2:4">
      <c r="B292" s="3"/>
      <c r="C292" s="10"/>
      <c r="D292" s="10"/>
    </row>
    <row r="293" spans="2:4">
      <c r="B293" s="3"/>
      <c r="C293" s="10"/>
      <c r="D293" s="10"/>
    </row>
    <row r="294" spans="2:4">
      <c r="B294" s="3"/>
      <c r="C294" s="10"/>
      <c r="D294" s="10"/>
    </row>
    <row r="295" spans="2:4">
      <c r="B295" s="3"/>
      <c r="C295" s="10"/>
      <c r="D295" s="10"/>
    </row>
    <row r="296" spans="2:4">
      <c r="B296" s="3"/>
      <c r="C296" s="10"/>
      <c r="D296" s="10"/>
    </row>
    <row r="297" spans="2:4">
      <c r="B297" s="3"/>
      <c r="C297" s="10"/>
      <c r="D297" s="10"/>
    </row>
    <row r="298" spans="2:4">
      <c r="B298" s="3"/>
      <c r="C298" s="10"/>
      <c r="D298" s="10"/>
    </row>
    <row r="299" spans="2:4">
      <c r="B299" s="3"/>
      <c r="C299" s="10"/>
      <c r="D299" s="10"/>
    </row>
    <row r="300" spans="2:4">
      <c r="B300" s="3"/>
      <c r="C300" s="10"/>
      <c r="D300" s="10"/>
    </row>
    <row r="301" spans="2:4">
      <c r="B301" s="3"/>
      <c r="C301" s="10"/>
      <c r="D301" s="10"/>
    </row>
    <row r="302" spans="2:4">
      <c r="B302" s="3"/>
      <c r="C302" s="10"/>
      <c r="D302" s="10"/>
    </row>
    <row r="303" spans="2:4">
      <c r="C303" s="10"/>
      <c r="D303" s="10"/>
    </row>
    <row r="304" spans="2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609" r:id="rId1" display="http://vsolj.cetus-net.org/bulletin.html" xr:uid="{00000000-0004-0000-0000-000000000000}"/>
    <hyperlink ref="H64467" r:id="rId2" display="http://vsolj.cetus-net.org/bulletin.html" xr:uid="{00000000-0004-0000-0000-000001000000}"/>
    <hyperlink ref="H64460" r:id="rId3" display="https://www.aavso.org/ejaavso" xr:uid="{00000000-0004-0000-0000-000002000000}"/>
    <hyperlink ref="AP611" r:id="rId4" display="http://cdsbib.u-strasbg.fr/cgi-bin/cdsbib?1990RMxAA..21..381G" xr:uid="{00000000-0004-0000-0000-000003000000}"/>
    <hyperlink ref="AP615" r:id="rId5" display="http://cdsbib.u-strasbg.fr/cgi-bin/cdsbib?1990RMxAA..21..381G" xr:uid="{00000000-0004-0000-0000-000004000000}"/>
    <hyperlink ref="AP614" r:id="rId6" display="http://cdsbib.u-strasbg.fr/cgi-bin/cdsbib?1990RMxAA..21..381G" xr:uid="{00000000-0004-0000-0000-000005000000}"/>
    <hyperlink ref="AP595" r:id="rId7" display="http://cdsbib.u-strasbg.fr/cgi-bin/cdsbib?1990RMxAA..21..381G" xr:uid="{00000000-0004-0000-0000-000006000000}"/>
    <hyperlink ref="I64467" r:id="rId8" display="http://vsolj.cetus-net.org/bulletin.html" xr:uid="{00000000-0004-0000-0000-000007000000}"/>
    <hyperlink ref="AQ751" r:id="rId9" display="http://cdsbib.u-strasbg.fr/cgi-bin/cdsbib?1990RMxAA..21..381G" xr:uid="{00000000-0004-0000-0000-000008000000}"/>
    <hyperlink ref="AQ55517" r:id="rId10" display="http://cdsbib.u-strasbg.fr/cgi-bin/cdsbib?1990RMxAA..21..381G" xr:uid="{00000000-0004-0000-0000-000009000000}"/>
    <hyperlink ref="AQ752" r:id="rId11" display="http://cdsbib.u-strasbg.fr/cgi-bin/cdsbib?1990RMxAA..21..381G" xr:uid="{00000000-0004-0000-0000-00000A000000}"/>
    <hyperlink ref="H64464" r:id="rId12" display="https://www.aavso.org/ejaavso" xr:uid="{00000000-0004-0000-0000-00000B000000}"/>
    <hyperlink ref="H1637" r:id="rId13" display="http://vsolj.cetus-net.org/bulletin.html" xr:uid="{00000000-0004-0000-0000-00000C000000}"/>
    <hyperlink ref="AP2881" r:id="rId14" display="http://cdsbib.u-strasbg.fr/cgi-bin/cdsbib?1990RMxAA..21..381G" xr:uid="{00000000-0004-0000-0000-00000D000000}"/>
    <hyperlink ref="AP2884" r:id="rId15" display="http://cdsbib.u-strasbg.fr/cgi-bin/cdsbib?1990RMxAA..21..381G" xr:uid="{00000000-0004-0000-0000-00000E000000}"/>
    <hyperlink ref="AP2882" r:id="rId16" display="http://cdsbib.u-strasbg.fr/cgi-bin/cdsbib?1990RMxAA..21..381G" xr:uid="{00000000-0004-0000-0000-00000F000000}"/>
    <hyperlink ref="AP2866" r:id="rId17" display="http://cdsbib.u-strasbg.fr/cgi-bin/cdsbib?1990RMxAA..21..381G" xr:uid="{00000000-0004-0000-0000-000010000000}"/>
    <hyperlink ref="I1637" r:id="rId18" display="http://vsolj.cetus-net.org/bulletin.html" xr:uid="{00000000-0004-0000-0000-000011000000}"/>
    <hyperlink ref="AQ3095" r:id="rId19" display="http://cdsbib.u-strasbg.fr/cgi-bin/cdsbib?1990RMxAA..21..381G" xr:uid="{00000000-0004-0000-0000-000012000000}"/>
    <hyperlink ref="AQ65332" r:id="rId20" display="http://cdsbib.u-strasbg.fr/cgi-bin/cdsbib?1990RMxAA..21..381G" xr:uid="{00000000-0004-0000-0000-000013000000}"/>
    <hyperlink ref="AQ309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2025-01-05T04:21:21Z</dcterms:modified>
</cp:coreProperties>
</file>