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461D83E-B3B0-4EAC-8A34-BEDC939A9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/>
  <c r="G33" i="1" s="1"/>
  <c r="J33" i="1" s="1"/>
  <c r="Q33" i="1"/>
  <c r="E34" i="1"/>
  <c r="F34" i="1"/>
  <c r="G34" i="1" s="1"/>
  <c r="J34" i="1" s="1"/>
  <c r="Q34" i="1"/>
  <c r="E35" i="1"/>
  <c r="F35" i="1"/>
  <c r="G35" i="1" s="1"/>
  <c r="J35" i="1" s="1"/>
  <c r="Q35" i="1"/>
  <c r="E36" i="1"/>
  <c r="F36" i="1"/>
  <c r="G36" i="1" s="1"/>
  <c r="J36" i="1" s="1"/>
  <c r="Q36" i="1"/>
  <c r="E37" i="1"/>
  <c r="F37" i="1"/>
  <c r="G37" i="1" s="1"/>
  <c r="J37" i="1" s="1"/>
  <c r="Q37" i="1"/>
  <c r="E38" i="1"/>
  <c r="F38" i="1"/>
  <c r="G38" i="1" s="1"/>
  <c r="J38" i="1" s="1"/>
  <c r="Q38" i="1"/>
  <c r="E39" i="1"/>
  <c r="F39" i="1"/>
  <c r="G39" i="1" s="1"/>
  <c r="J39" i="1" s="1"/>
  <c r="Q39" i="1"/>
  <c r="E40" i="1"/>
  <c r="F40" i="1"/>
  <c r="G40" i="1" s="1"/>
  <c r="J40" i="1" s="1"/>
  <c r="Q40" i="1"/>
  <c r="E41" i="1"/>
  <c r="F41" i="1"/>
  <c r="G41" i="1" s="1"/>
  <c r="J41" i="1" s="1"/>
  <c r="Q41" i="1"/>
  <c r="E42" i="1"/>
  <c r="F42" i="1"/>
  <c r="G42" i="1" s="1"/>
  <c r="J42" i="1" s="1"/>
  <c r="Q42" i="1"/>
  <c r="E43" i="1"/>
  <c r="F43" i="1"/>
  <c r="G43" i="1" s="1"/>
  <c r="J43" i="1" s="1"/>
  <c r="Q43" i="1"/>
  <c r="E44" i="1"/>
  <c r="F44" i="1"/>
  <c r="G44" i="1" s="1"/>
  <c r="J44" i="1" s="1"/>
  <c r="Q44" i="1"/>
  <c r="E45" i="1"/>
  <c r="F45" i="1"/>
  <c r="G45" i="1" s="1"/>
  <c r="J45" i="1" s="1"/>
  <c r="Q45" i="1"/>
  <c r="E46" i="1"/>
  <c r="F46" i="1"/>
  <c r="G46" i="1" s="1"/>
  <c r="J46" i="1" s="1"/>
  <c r="Q46" i="1"/>
  <c r="E47" i="1"/>
  <c r="F47" i="1"/>
  <c r="G47" i="1" s="1"/>
  <c r="J47" i="1" s="1"/>
  <c r="Q47" i="1"/>
  <c r="E48" i="1"/>
  <c r="F48" i="1"/>
  <c r="G48" i="1" s="1"/>
  <c r="J48" i="1" s="1"/>
  <c r="Q48" i="1"/>
  <c r="E49" i="1"/>
  <c r="F49" i="1"/>
  <c r="G49" i="1" s="1"/>
  <c r="J49" i="1" s="1"/>
  <c r="Q49" i="1"/>
  <c r="E50" i="1"/>
  <c r="F50" i="1"/>
  <c r="G50" i="1" s="1"/>
  <c r="J50" i="1" s="1"/>
  <c r="Q50" i="1"/>
  <c r="E51" i="1"/>
  <c r="F51" i="1"/>
  <c r="G51" i="1" s="1"/>
  <c r="J51" i="1" s="1"/>
  <c r="Q51" i="1"/>
  <c r="E52" i="1"/>
  <c r="F52" i="1"/>
  <c r="G52" i="1" s="1"/>
  <c r="J52" i="1" s="1"/>
  <c r="Q52" i="1"/>
  <c r="E53" i="1"/>
  <c r="F53" i="1"/>
  <c r="G53" i="1" s="1"/>
  <c r="J53" i="1" s="1"/>
  <c r="Q53" i="1"/>
  <c r="E54" i="1"/>
  <c r="F54" i="1"/>
  <c r="G54" i="1" s="1"/>
  <c r="J54" i="1" s="1"/>
  <c r="Q54" i="1"/>
  <c r="E55" i="1"/>
  <c r="F55" i="1"/>
  <c r="G55" i="1" s="1"/>
  <c r="J55" i="1" s="1"/>
  <c r="Q55" i="1"/>
  <c r="E56" i="1"/>
  <c r="F56" i="1"/>
  <c r="G56" i="1" s="1"/>
  <c r="J56" i="1" s="1"/>
  <c r="Q56" i="1"/>
  <c r="E57" i="1"/>
  <c r="F57" i="1"/>
  <c r="G57" i="1" s="1"/>
  <c r="J57" i="1" s="1"/>
  <c r="Q57" i="1"/>
  <c r="E58" i="1"/>
  <c r="F58" i="1"/>
  <c r="G58" i="1" s="1"/>
  <c r="J58" i="1" s="1"/>
  <c r="Q58" i="1"/>
  <c r="E59" i="1"/>
  <c r="F59" i="1"/>
  <c r="G59" i="1" s="1"/>
  <c r="J59" i="1" s="1"/>
  <c r="Q59" i="1"/>
  <c r="E60" i="1"/>
  <c r="F60" i="1"/>
  <c r="G60" i="1" s="1"/>
  <c r="J60" i="1" s="1"/>
  <c r="Q60" i="1"/>
  <c r="E61" i="1"/>
  <c r="F61" i="1"/>
  <c r="G61" i="1" s="1"/>
  <c r="J61" i="1" s="1"/>
  <c r="Q61" i="1"/>
  <c r="E62" i="1"/>
  <c r="F62" i="1"/>
  <c r="G62" i="1" s="1"/>
  <c r="J62" i="1" s="1"/>
  <c r="Q62" i="1"/>
  <c r="E63" i="1"/>
  <c r="F63" i="1"/>
  <c r="G63" i="1" s="1"/>
  <c r="J63" i="1" s="1"/>
  <c r="Q63" i="1"/>
  <c r="E64" i="1"/>
  <c r="F64" i="1"/>
  <c r="G64" i="1" s="1"/>
  <c r="J64" i="1" s="1"/>
  <c r="Q64" i="1"/>
  <c r="E65" i="1"/>
  <c r="F65" i="1"/>
  <c r="G65" i="1" s="1"/>
  <c r="J65" i="1" s="1"/>
  <c r="Q65" i="1"/>
  <c r="E66" i="1"/>
  <c r="F66" i="1"/>
  <c r="G66" i="1" s="1"/>
  <c r="J66" i="1" s="1"/>
  <c r="Q66" i="1"/>
  <c r="E67" i="1"/>
  <c r="F67" i="1"/>
  <c r="G67" i="1" s="1"/>
  <c r="J67" i="1" s="1"/>
  <c r="Q67" i="1"/>
  <c r="E68" i="1"/>
  <c r="F68" i="1"/>
  <c r="G68" i="1" s="1"/>
  <c r="J68" i="1" s="1"/>
  <c r="Q68" i="1"/>
  <c r="E69" i="1"/>
  <c r="F69" i="1"/>
  <c r="G69" i="1" s="1"/>
  <c r="J69" i="1" s="1"/>
  <c r="Q69" i="1"/>
  <c r="E70" i="1"/>
  <c r="F70" i="1"/>
  <c r="G70" i="1" s="1"/>
  <c r="J70" i="1" s="1"/>
  <c r="Q70" i="1"/>
  <c r="E71" i="1"/>
  <c r="F71" i="1"/>
  <c r="G71" i="1" s="1"/>
  <c r="J71" i="1" s="1"/>
  <c r="Q71" i="1"/>
  <c r="E72" i="1"/>
  <c r="F72" i="1"/>
  <c r="G72" i="1" s="1"/>
  <c r="J72" i="1" s="1"/>
  <c r="Q72" i="1"/>
  <c r="E73" i="1"/>
  <c r="F73" i="1"/>
  <c r="G73" i="1" s="1"/>
  <c r="J73" i="1" s="1"/>
  <c r="Q73" i="1"/>
  <c r="E74" i="1"/>
  <c r="F74" i="1"/>
  <c r="G74" i="1" s="1"/>
  <c r="J74" i="1" s="1"/>
  <c r="Q74" i="1"/>
  <c r="E75" i="1"/>
  <c r="F75" i="1"/>
  <c r="G75" i="1" s="1"/>
  <c r="J75" i="1" s="1"/>
  <c r="Q75" i="1"/>
  <c r="E76" i="1"/>
  <c r="F76" i="1"/>
  <c r="G76" i="1" s="1"/>
  <c r="J76" i="1" s="1"/>
  <c r="Q76" i="1"/>
  <c r="E77" i="1"/>
  <c r="F77" i="1"/>
  <c r="G77" i="1" s="1"/>
  <c r="J77" i="1" s="1"/>
  <c r="Q77" i="1"/>
  <c r="E78" i="1"/>
  <c r="F78" i="1"/>
  <c r="G78" i="1" s="1"/>
  <c r="J78" i="1" s="1"/>
  <c r="Q78" i="1"/>
  <c r="E79" i="1"/>
  <c r="F79" i="1"/>
  <c r="G79" i="1" s="1"/>
  <c r="J79" i="1" s="1"/>
  <c r="Q79" i="1"/>
  <c r="E80" i="1"/>
  <c r="F80" i="1"/>
  <c r="G80" i="1" s="1"/>
  <c r="J80" i="1" s="1"/>
  <c r="Q80" i="1"/>
  <c r="E81" i="1"/>
  <c r="F81" i="1"/>
  <c r="G81" i="1" s="1"/>
  <c r="J81" i="1" s="1"/>
  <c r="Q81" i="1"/>
  <c r="E82" i="1"/>
  <c r="F82" i="1"/>
  <c r="G82" i="1" s="1"/>
  <c r="J82" i="1" s="1"/>
  <c r="Q82" i="1"/>
  <c r="E83" i="1"/>
  <c r="F83" i="1"/>
  <c r="G83" i="1" s="1"/>
  <c r="J83" i="1" s="1"/>
  <c r="Q83" i="1"/>
  <c r="E84" i="1"/>
  <c r="F84" i="1"/>
  <c r="G84" i="1" s="1"/>
  <c r="J84" i="1" s="1"/>
  <c r="Q84" i="1"/>
  <c r="E85" i="1"/>
  <c r="F85" i="1"/>
  <c r="G85" i="1" s="1"/>
  <c r="J85" i="1" s="1"/>
  <c r="Q85" i="1"/>
  <c r="E86" i="1"/>
  <c r="F86" i="1"/>
  <c r="G86" i="1" s="1"/>
  <c r="J86" i="1" s="1"/>
  <c r="Q86" i="1"/>
  <c r="E87" i="1"/>
  <c r="F87" i="1"/>
  <c r="G87" i="1" s="1"/>
  <c r="J87" i="1" s="1"/>
  <c r="Q87" i="1"/>
  <c r="E88" i="1"/>
  <c r="F88" i="1"/>
  <c r="G88" i="1" s="1"/>
  <c r="J88" i="1" s="1"/>
  <c r="Q88" i="1"/>
  <c r="E89" i="1"/>
  <c r="F89" i="1"/>
  <c r="G89" i="1" s="1"/>
  <c r="J89" i="1" s="1"/>
  <c r="Q89" i="1"/>
  <c r="E90" i="1"/>
  <c r="F90" i="1"/>
  <c r="G90" i="1" s="1"/>
  <c r="J90" i="1" s="1"/>
  <c r="Q90" i="1"/>
  <c r="E91" i="1"/>
  <c r="F91" i="1"/>
  <c r="G91" i="1" s="1"/>
  <c r="J91" i="1" s="1"/>
  <c r="Q91" i="1"/>
  <c r="E92" i="1"/>
  <c r="F92" i="1"/>
  <c r="G92" i="1" s="1"/>
  <c r="J92" i="1" s="1"/>
  <c r="Q92" i="1"/>
  <c r="E93" i="1"/>
  <c r="F93" i="1"/>
  <c r="G93" i="1" s="1"/>
  <c r="J93" i="1" s="1"/>
  <c r="Q93" i="1"/>
  <c r="E94" i="1"/>
  <c r="F94" i="1"/>
  <c r="G94" i="1" s="1"/>
  <c r="J94" i="1" s="1"/>
  <c r="Q94" i="1"/>
  <c r="E95" i="1"/>
  <c r="F95" i="1"/>
  <c r="G95" i="1" s="1"/>
  <c r="J95" i="1" s="1"/>
  <c r="Q95" i="1"/>
  <c r="E96" i="1"/>
  <c r="F96" i="1"/>
  <c r="G96" i="1" s="1"/>
  <c r="J96" i="1" s="1"/>
  <c r="Q96" i="1"/>
  <c r="E97" i="1"/>
  <c r="F97" i="1"/>
  <c r="G97" i="1" s="1"/>
  <c r="J97" i="1" s="1"/>
  <c r="Q97" i="1"/>
  <c r="E98" i="1"/>
  <c r="F98" i="1"/>
  <c r="G98" i="1" s="1"/>
  <c r="J98" i="1" s="1"/>
  <c r="Q98" i="1"/>
  <c r="E99" i="1"/>
  <c r="F99" i="1"/>
  <c r="G99" i="1" s="1"/>
  <c r="J99" i="1" s="1"/>
  <c r="Q99" i="1"/>
  <c r="E100" i="1"/>
  <c r="F100" i="1"/>
  <c r="G100" i="1" s="1"/>
  <c r="J100" i="1" s="1"/>
  <c r="Q100" i="1"/>
  <c r="E101" i="1"/>
  <c r="F101" i="1"/>
  <c r="G101" i="1" s="1"/>
  <c r="J101" i="1" s="1"/>
  <c r="Q101" i="1"/>
  <c r="E102" i="1"/>
  <c r="F102" i="1"/>
  <c r="G102" i="1" s="1"/>
  <c r="J102" i="1" s="1"/>
  <c r="Q102" i="1"/>
  <c r="E103" i="1"/>
  <c r="F103" i="1"/>
  <c r="G103" i="1" s="1"/>
  <c r="J103" i="1" s="1"/>
  <c r="Q103" i="1"/>
  <c r="E104" i="1"/>
  <c r="F104" i="1"/>
  <c r="G104" i="1" s="1"/>
  <c r="J104" i="1" s="1"/>
  <c r="Q104" i="1"/>
  <c r="E105" i="1"/>
  <c r="F105" i="1"/>
  <c r="G105" i="1" s="1"/>
  <c r="J105" i="1" s="1"/>
  <c r="Q105" i="1"/>
  <c r="E106" i="1"/>
  <c r="F106" i="1"/>
  <c r="G106" i="1" s="1"/>
  <c r="J106" i="1" s="1"/>
  <c r="Q106" i="1"/>
  <c r="E107" i="1"/>
  <c r="F107" i="1"/>
  <c r="G107" i="1" s="1"/>
  <c r="J107" i="1" s="1"/>
  <c r="Q107" i="1"/>
  <c r="E108" i="1"/>
  <c r="F108" i="1"/>
  <c r="G108" i="1" s="1"/>
  <c r="J108" i="1" s="1"/>
  <c r="Q108" i="1"/>
  <c r="F14" i="1"/>
  <c r="E22" i="1"/>
  <c r="F22" i="1"/>
  <c r="G22" i="1"/>
  <c r="K22" i="1"/>
  <c r="Q22" i="1"/>
  <c r="C9" i="1"/>
  <c r="E21" i="1"/>
  <c r="F21" i="1"/>
  <c r="G21" i="1" s="1"/>
  <c r="I21" i="1" s="1"/>
  <c r="D9" i="1"/>
  <c r="C17" i="1"/>
  <c r="Q21" i="1"/>
  <c r="C11" i="1"/>
  <c r="C12" i="1"/>
  <c r="O25" i="1" l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F15" i="1"/>
  <c r="O21" i="1"/>
  <c r="C15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<sst xmlns="http://schemas.openxmlformats.org/spreadsheetml/2006/main" count="229" uniqueCount="56">
  <si>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</si>
  <si>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</si>
  <si>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</si>
  <si>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</si>
  <si>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</si>
  <si>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</si>
  <si>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</si>
  <si>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</si>
  <si>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</si>
  <si>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</si>
  <si>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</si>
  <si>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</si>
  <si>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</si>
  <si>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</si>
  <si>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</si>
  <si>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</si>
  <si>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</si>
  <si>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</si>
  <si>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</si>
  <si>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</si>
  <si>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</si>
  <si>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</si>
  <si>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</si>
  <si>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</si>
  <si>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</si>
  <si>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</si>
  <si>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</si>
  <si>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</si>
  <si>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</si>
  <si>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</si>
  <si>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</si>
  <si>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</si>
  <si>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</si>
  <si>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</si>
  <si>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</si>
  <si>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</si>
  <si>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</si>
  <si>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</si>
  <si>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CCD</t>
  </si>
  <si>
    <t>CH Hya</t>
  </si>
  <si>
    <t>G6696-0718</t>
  </si>
  <si>
    <t>EW</t>
  </si>
  <si>
    <t>Malkov</t>
  </si>
  <si>
    <t>CH Hya / GSC 6696-0718</t>
  </si>
  <si>
    <t>OEJV 0211</t>
  </si>
  <si>
    <t>II</t>
  </si>
  <si>
    <t>as of 2021-06-08</t>
  </si>
  <si>
    <t xml:space="preserve">Mag </t>
  </si>
  <si>
    <t>Next ToM-P</t>
  </si>
  <si>
    <t>Next ToM-S</t>
  </si>
  <si>
    <t>14.50-15.50</t>
  </si>
  <si>
    <t>VSX</t>
  </si>
  <si>
    <t>EW/KW</t>
  </si>
  <si>
    <t>BAV Journal 95</t>
  </si>
  <si>
    <t>I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</si>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</sst>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0" xfId="0" applyFont="1" applyAlignment="1"/>
    <xf numFmtId="0" fontId="1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165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>
      <alignment vertical="top"/>
    </xf>
    <xf numFmtId="0" fontId="4" fillId="0" borderId="10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16" fillId="4" borderId="7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center" vertical="center"/>
    </xf>
    <xf numFmtId="22" fontId="21" fillId="0" borderId="10" xfId="0" applyNumberFormat="1" applyFont="1" applyBorder="1" applyAlignment="1">
      <alignment horizontal="right" vertical="center"/>
    </xf>
    <xf numFmtId="22" fontId="21" fillId="0" borderId="12" xfId="0" applyNumberFormat="1" applyFont="1" applyBorder="1" applyAlignment="1">
      <alignment horizontal="right" vertical="center"/>
    </xf>
    <xf numFmtId="0" fontId="16" fillId="0" borderId="0" xfId="0" applyFont="1" applyAlignment="1"/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 applyProtection="1">
      <alignment horizontal="left" vertical="center" wrapText="1"/>
      <protection locked="0"/>
    </xf>
    <xf numFmtId="165" fontId="22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CH Hya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8-4EB5-AEE7-FDD4F74C20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58-4EB5-AEE7-FDD4F74C20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-1.6743000203859992E-2</c:v>
                </c:pt>
                <c:pt idx="3">
                  <c:v>-1.1976999820035417E-2</c:v>
                </c:pt>
                <c:pt idx="4">
                  <c:v>-1.6052000115450937E-2</c:v>
                </c:pt>
                <c:pt idx="5">
                  <c:v>-1.5034000163723249E-2</c:v>
                </c:pt>
                <c:pt idx="6">
                  <c:v>-1.7172000072605442E-2</c:v>
                </c:pt>
                <c:pt idx="7">
                  <c:v>-1.6810000030091032E-2</c:v>
                </c:pt>
                <c:pt idx="8">
                  <c:v>-1.2885999807622284E-2</c:v>
                </c:pt>
                <c:pt idx="9">
                  <c:v>-1.4729999842529651E-2</c:v>
                </c:pt>
                <c:pt idx="10">
                  <c:v>-1.6487999921082519E-2</c:v>
                </c:pt>
                <c:pt idx="11">
                  <c:v>-1.4564000026439317E-2</c:v>
                </c:pt>
                <c:pt idx="12">
                  <c:v>-1.3628999986394774E-2</c:v>
                </c:pt>
                <c:pt idx="13">
                  <c:v>-1.3007999783440027E-2</c:v>
                </c:pt>
                <c:pt idx="14">
                  <c:v>-1.9280999884358607E-2</c:v>
                </c:pt>
                <c:pt idx="15">
                  <c:v>-1.2818999966839328E-2</c:v>
                </c:pt>
                <c:pt idx="16">
                  <c:v>-1.4925000199582428E-2</c:v>
                </c:pt>
                <c:pt idx="17">
                  <c:v>-1.559800003451528E-2</c:v>
                </c:pt>
                <c:pt idx="18">
                  <c:v>-1.4662999994470738E-2</c:v>
                </c:pt>
                <c:pt idx="19">
                  <c:v>-1.8766000051982701E-2</c:v>
                </c:pt>
                <c:pt idx="20">
                  <c:v>-1.0977000107232016E-2</c:v>
                </c:pt>
                <c:pt idx="21">
                  <c:v>-1.9280000022263266E-2</c:v>
                </c:pt>
                <c:pt idx="22">
                  <c:v>-1.418200001353398E-2</c:v>
                </c:pt>
                <c:pt idx="23">
                  <c:v>-1.5755000182252843E-2</c:v>
                </c:pt>
                <c:pt idx="24">
                  <c:v>-1.7520000212243758E-2</c:v>
                </c:pt>
                <c:pt idx="25">
                  <c:v>-1.3937000199803151E-2</c:v>
                </c:pt>
                <c:pt idx="26">
                  <c:v>-1.5140000061364844E-2</c:v>
                </c:pt>
                <c:pt idx="27">
                  <c:v>-1.5677999894251116E-2</c:v>
                </c:pt>
                <c:pt idx="28">
                  <c:v>-1.5750999817100819E-2</c:v>
                </c:pt>
                <c:pt idx="29">
                  <c:v>-1.4916000072844326E-2</c:v>
                </c:pt>
                <c:pt idx="30">
                  <c:v>-1.4129999915894587E-2</c:v>
                </c:pt>
                <c:pt idx="31">
                  <c:v>-1.4867999867419712E-2</c:v>
                </c:pt>
                <c:pt idx="32">
                  <c:v>-1.3270999836095143E-2</c:v>
                </c:pt>
                <c:pt idx="33">
                  <c:v>-1.6187000095669646E-2</c:v>
                </c:pt>
                <c:pt idx="34">
                  <c:v>-1.3790000019071158E-2</c:v>
                </c:pt>
                <c:pt idx="35">
                  <c:v>-1.3006999906792771E-2</c:v>
                </c:pt>
                <c:pt idx="36">
                  <c:v>-1.3045000123383943E-2</c:v>
                </c:pt>
                <c:pt idx="37">
                  <c:v>-1.2050000172166619E-2</c:v>
                </c:pt>
                <c:pt idx="38">
                  <c:v>-1.2614999912329949E-2</c:v>
                </c:pt>
                <c:pt idx="39">
                  <c:v>-1.5815000006114133E-2</c:v>
                </c:pt>
                <c:pt idx="40">
                  <c:v>-1.7652999958954751E-2</c:v>
                </c:pt>
                <c:pt idx="41">
                  <c:v>-1.5990999803761952E-2</c:v>
                </c:pt>
                <c:pt idx="42">
                  <c:v>-1.4893999847117811E-2</c:v>
                </c:pt>
                <c:pt idx="43">
                  <c:v>-1.673199979995843E-2</c:v>
                </c:pt>
                <c:pt idx="44">
                  <c:v>-1.5969999971275683E-2</c:v>
                </c:pt>
                <c:pt idx="45">
                  <c:v>-1.5828000025067013E-2</c:v>
                </c:pt>
                <c:pt idx="46">
                  <c:v>-1.3105999802064616E-2</c:v>
                </c:pt>
                <c:pt idx="47">
                  <c:v>-1.598200013540918E-2</c:v>
                </c:pt>
                <c:pt idx="48">
                  <c:v>-1.6940000175964087E-2</c:v>
                </c:pt>
                <c:pt idx="49">
                  <c:v>-1.5769999838084914E-2</c:v>
                </c:pt>
                <c:pt idx="50">
                  <c:v>-1.5107999839528929E-2</c:v>
                </c:pt>
                <c:pt idx="51">
                  <c:v>-1.5073000133270398E-2</c:v>
                </c:pt>
                <c:pt idx="52">
                  <c:v>-1.7913999821757898E-2</c:v>
                </c:pt>
                <c:pt idx="53">
                  <c:v>-1.6292999920551665E-2</c:v>
                </c:pt>
                <c:pt idx="54">
                  <c:v>-1.5166000019235071E-2</c:v>
                </c:pt>
                <c:pt idx="55">
                  <c:v>-1.6331000137142837E-2</c:v>
                </c:pt>
                <c:pt idx="56">
                  <c:v>-1.3968999774078839E-2</c:v>
                </c:pt>
                <c:pt idx="57">
                  <c:v>-1.5406999933475163E-2</c:v>
                </c:pt>
                <c:pt idx="58">
                  <c:v>-1.5188000164926052E-2</c:v>
                </c:pt>
                <c:pt idx="59">
                  <c:v>-1.6645999829052016E-2</c:v>
                </c:pt>
                <c:pt idx="60">
                  <c:v>-1.652200012904359E-2</c:v>
                </c:pt>
                <c:pt idx="61">
                  <c:v>-1.5955000199028291E-2</c:v>
                </c:pt>
                <c:pt idx="62">
                  <c:v>-1.2337000225670636E-2</c:v>
                </c:pt>
                <c:pt idx="63">
                  <c:v>-1.4489999870420434E-2</c:v>
                </c:pt>
                <c:pt idx="64">
                  <c:v>-1.6162999869266059E-2</c:v>
                </c:pt>
                <c:pt idx="65">
                  <c:v>-1.4728000212926418E-2</c:v>
                </c:pt>
                <c:pt idx="66">
                  <c:v>-1.6783000210125465E-2</c:v>
                </c:pt>
                <c:pt idx="67">
                  <c:v>-1.2540999778138939E-2</c:v>
                </c:pt>
                <c:pt idx="68">
                  <c:v>-1.6415999947639648E-2</c:v>
                </c:pt>
                <c:pt idx="69">
                  <c:v>-1.2553999797091819E-2</c:v>
                </c:pt>
                <c:pt idx="70">
                  <c:v>-1.6850000043632463E-2</c:v>
                </c:pt>
                <c:pt idx="71">
                  <c:v>-1.9268999792984687E-2</c:v>
                </c:pt>
                <c:pt idx="72">
                  <c:v>-1.6194000119867269E-2</c:v>
                </c:pt>
                <c:pt idx="73">
                  <c:v>-1.417200004652841E-2</c:v>
                </c:pt>
                <c:pt idx="74">
                  <c:v>-9.768000163603574E-3</c:v>
                </c:pt>
                <c:pt idx="75">
                  <c:v>-9.0630001941462979E-3</c:v>
                </c:pt>
                <c:pt idx="76">
                  <c:v>-1.3480000096024014E-2</c:v>
                </c:pt>
                <c:pt idx="77">
                  <c:v>-1.3796000115689822E-2</c:v>
                </c:pt>
                <c:pt idx="78">
                  <c:v>-1.023699996585492E-2</c:v>
                </c:pt>
                <c:pt idx="79">
                  <c:v>-8.7679999924148433E-3</c:v>
                </c:pt>
                <c:pt idx="80">
                  <c:v>-1.7027999921992887E-2</c:v>
                </c:pt>
                <c:pt idx="81">
                  <c:v>-1.4969000025303103E-2</c:v>
                </c:pt>
                <c:pt idx="82">
                  <c:v>-1.4936999883502722E-2</c:v>
                </c:pt>
                <c:pt idx="83">
                  <c:v>-1.4515999806462787E-2</c:v>
                </c:pt>
                <c:pt idx="84">
                  <c:v>-1.6354000224964693E-2</c:v>
                </c:pt>
                <c:pt idx="85">
                  <c:v>-1.3273999866214581E-2</c:v>
                </c:pt>
                <c:pt idx="86">
                  <c:v>-1.8187999805377331E-2</c:v>
                </c:pt>
                <c:pt idx="87">
                  <c:v>-1.5469000092707574E-2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58-4EB5-AEE7-FDD4F74C20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-5.725000002712477E-3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58-4EB5-AEE7-FDD4F74C20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58-4EB5-AEE7-FDD4F74C20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58-4EB5-AEE7-FDD4F74C20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3.2000000000000002E-3</c:v>
                  </c:pt>
                  <c:pt idx="4">
                    <c:v>1.4E-3</c:v>
                  </c:pt>
                  <c:pt idx="5">
                    <c:v>1.1999999999999999E-3</c:v>
                  </c:pt>
                  <c:pt idx="6">
                    <c:v>8.0000000000000004E-4</c:v>
                  </c:pt>
                  <c:pt idx="7">
                    <c:v>1.5E-3</c:v>
                  </c:pt>
                  <c:pt idx="8">
                    <c:v>1.9E-3</c:v>
                  </c:pt>
                  <c:pt idx="9">
                    <c:v>5.4000000000000003E-3</c:v>
                  </c:pt>
                  <c:pt idx="10">
                    <c:v>2.7000000000000001E-3</c:v>
                  </c:pt>
                  <c:pt idx="11">
                    <c:v>1.6999999999999999E-3</c:v>
                  </c:pt>
                  <c:pt idx="12">
                    <c:v>2E-3</c:v>
                  </c:pt>
                  <c:pt idx="13">
                    <c:v>1.1999999999999999E-3</c:v>
                  </c:pt>
                  <c:pt idx="14">
                    <c:v>2.3E-3</c:v>
                  </c:pt>
                  <c:pt idx="15">
                    <c:v>1.5E-3</c:v>
                  </c:pt>
                  <c:pt idx="16">
                    <c:v>1.5E-3</c:v>
                  </c:pt>
                  <c:pt idx="17">
                    <c:v>1.1999999999999999E-3</c:v>
                  </c:pt>
                  <c:pt idx="18">
                    <c:v>1.1999999999999999E-3</c:v>
                  </c:pt>
                  <c:pt idx="19">
                    <c:v>1.6000000000000001E-3</c:v>
                  </c:pt>
                  <c:pt idx="20">
                    <c:v>1.8E-3</c:v>
                  </c:pt>
                  <c:pt idx="21">
                    <c:v>1.4E-3</c:v>
                  </c:pt>
                  <c:pt idx="22">
                    <c:v>1.6000000000000001E-3</c:v>
                  </c:pt>
                  <c:pt idx="23">
                    <c:v>3.3999999999999998E-3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8.0000000000000004E-4</c:v>
                  </c:pt>
                  <c:pt idx="27">
                    <c:v>6.9999999999999999E-4</c:v>
                  </c:pt>
                  <c:pt idx="28">
                    <c:v>1.4E-3</c:v>
                  </c:pt>
                  <c:pt idx="29">
                    <c:v>1.1999999999999999E-3</c:v>
                  </c:pt>
                  <c:pt idx="30">
                    <c:v>1.1999999999999999E-3</c:v>
                  </c:pt>
                  <c:pt idx="31">
                    <c:v>6.9999999999999999E-4</c:v>
                  </c:pt>
                  <c:pt idx="32">
                    <c:v>3.3E-3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2.3E-3</c:v>
                  </c:pt>
                  <c:pt idx="36">
                    <c:v>1.6999999999999999E-3</c:v>
                  </c:pt>
                  <c:pt idx="37">
                    <c:v>1.5E-3</c:v>
                  </c:pt>
                  <c:pt idx="38">
                    <c:v>1.1999999999999999E-3</c:v>
                  </c:pt>
                  <c:pt idx="39">
                    <c:v>2.3999999999999998E-3</c:v>
                  </c:pt>
                  <c:pt idx="40">
                    <c:v>2.0999999999999999E-3</c:v>
                  </c:pt>
                  <c:pt idx="41">
                    <c:v>5.9999999999999995E-4</c:v>
                  </c:pt>
                  <c:pt idx="42">
                    <c:v>1.2999999999999999E-3</c:v>
                  </c:pt>
                  <c:pt idx="43">
                    <c:v>2.2000000000000001E-3</c:v>
                  </c:pt>
                  <c:pt idx="44">
                    <c:v>1.2999999999999999E-3</c:v>
                  </c:pt>
                  <c:pt idx="45">
                    <c:v>8.0000000000000004E-4</c:v>
                  </c:pt>
                  <c:pt idx="46">
                    <c:v>2.5000000000000001E-3</c:v>
                  </c:pt>
                  <c:pt idx="47">
                    <c:v>8.9999999999999998E-4</c:v>
                  </c:pt>
                  <c:pt idx="48">
                    <c:v>1.4E-3</c:v>
                  </c:pt>
                  <c:pt idx="49">
                    <c:v>1.8E-3</c:v>
                  </c:pt>
                  <c:pt idx="50">
                    <c:v>1.4E-3</c:v>
                  </c:pt>
                  <c:pt idx="51">
                    <c:v>1.1999999999999999E-3</c:v>
                  </c:pt>
                  <c:pt idx="52">
                    <c:v>1.6999999999999999E-3</c:v>
                  </c:pt>
                  <c:pt idx="53">
                    <c:v>2.2000000000000001E-3</c:v>
                  </c:pt>
                  <c:pt idx="54">
                    <c:v>4.0000000000000001E-3</c:v>
                  </c:pt>
                  <c:pt idx="55">
                    <c:v>1.6000000000000001E-3</c:v>
                  </c:pt>
                  <c:pt idx="56">
                    <c:v>1.2999999999999999E-3</c:v>
                  </c:pt>
                  <c:pt idx="57">
                    <c:v>8.9999999999999998E-4</c:v>
                  </c:pt>
                  <c:pt idx="58">
                    <c:v>1.4E-3</c:v>
                  </c:pt>
                  <c:pt idx="59">
                    <c:v>1.4E-3</c:v>
                  </c:pt>
                  <c:pt idx="60">
                    <c:v>2.7000000000000001E-3</c:v>
                  </c:pt>
                  <c:pt idx="61">
                    <c:v>1.1999999999999999E-3</c:v>
                  </c:pt>
                  <c:pt idx="62">
                    <c:v>1.4E-3</c:v>
                  </c:pt>
                  <c:pt idx="63">
                    <c:v>1.2999999999999999E-3</c:v>
                  </c:pt>
                  <c:pt idx="64">
                    <c:v>1.8E-3</c:v>
                  </c:pt>
                  <c:pt idx="65">
                    <c:v>1.6000000000000001E-3</c:v>
                  </c:pt>
                  <c:pt idx="66">
                    <c:v>1.8E-3</c:v>
                  </c:pt>
                  <c:pt idx="67">
                    <c:v>1.4E-3</c:v>
                  </c:pt>
                  <c:pt idx="68">
                    <c:v>1.8E-3</c:v>
                  </c:pt>
                  <c:pt idx="69">
                    <c:v>2.2000000000000001E-3</c:v>
                  </c:pt>
                  <c:pt idx="70">
                    <c:v>1.6000000000000001E-3</c:v>
                  </c:pt>
                  <c:pt idx="71">
                    <c:v>2.3999999999999998E-3</c:v>
                  </c:pt>
                  <c:pt idx="72">
                    <c:v>2.5000000000000001E-3</c:v>
                  </c:pt>
                  <c:pt idx="73">
                    <c:v>5.9999999999999995E-4</c:v>
                  </c:pt>
                  <c:pt idx="74">
                    <c:v>4.4000000000000003E-3</c:v>
                  </c:pt>
                  <c:pt idx="75">
                    <c:v>1.6000000000000001E-3</c:v>
                  </c:pt>
                  <c:pt idx="76">
                    <c:v>2.0999999999999999E-3</c:v>
                  </c:pt>
                  <c:pt idx="77">
                    <c:v>1.8E-3</c:v>
                  </c:pt>
                  <c:pt idx="78">
                    <c:v>1.4E-3</c:v>
                  </c:pt>
                  <c:pt idx="79">
                    <c:v>4.4999999999999997E-3</c:v>
                  </c:pt>
                  <c:pt idx="80">
                    <c:v>1.1999999999999999E-3</c:v>
                  </c:pt>
                  <c:pt idx="81">
                    <c:v>2E-3</c:v>
                  </c:pt>
                  <c:pt idx="82">
                    <c:v>1.6000000000000001E-3</c:v>
                  </c:pt>
                  <c:pt idx="83">
                    <c:v>2.3999999999999998E-3</c:v>
                  </c:pt>
                  <c:pt idx="84">
                    <c:v>6.9999999999999999E-4</c:v>
                  </c:pt>
                  <c:pt idx="85">
                    <c:v>1E-3</c:v>
                  </c:pt>
                  <c:pt idx="86">
                    <c:v>1.5E-3</c:v>
                  </c:pt>
                  <c:pt idx="8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58-4EB5-AEE7-FDD4F74C20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-7.5338627480405077E-3</c:v>
                </c:pt>
                <c:pt idx="1">
                  <c:v>-1.6691753188831086E-2</c:v>
                </c:pt>
                <c:pt idx="2">
                  <c:v>-1.4342895401389378E-2</c:v>
                </c:pt>
                <c:pt idx="3">
                  <c:v>-1.4349154992993477E-2</c:v>
                </c:pt>
                <c:pt idx="4">
                  <c:v>-1.4357249292481536E-2</c:v>
                </c:pt>
                <c:pt idx="5">
                  <c:v>-1.4360918708249456E-2</c:v>
                </c:pt>
                <c:pt idx="6">
                  <c:v>-1.4361566252208502E-2</c:v>
                </c:pt>
                <c:pt idx="7">
                  <c:v>-1.4362213796167547E-2</c:v>
                </c:pt>
                <c:pt idx="8">
                  <c:v>-1.4363508884085635E-2</c:v>
                </c:pt>
                <c:pt idx="9">
                  <c:v>-1.4366530755894511E-2</c:v>
                </c:pt>
                <c:pt idx="10">
                  <c:v>-1.4371495259580522E-2</c:v>
                </c:pt>
                <c:pt idx="11">
                  <c:v>-1.437279034749861E-2</c:v>
                </c:pt>
                <c:pt idx="12">
                  <c:v>-1.4373329967464481E-2</c:v>
                </c:pt>
                <c:pt idx="13">
                  <c:v>-1.4375812219307487E-2</c:v>
                </c:pt>
                <c:pt idx="14">
                  <c:v>-1.437592014330066E-2</c:v>
                </c:pt>
                <c:pt idx="15">
                  <c:v>-1.4376567687259704E-2</c:v>
                </c:pt>
                <c:pt idx="16">
                  <c:v>-1.4378942015109536E-2</c:v>
                </c:pt>
                <c:pt idx="17">
                  <c:v>-1.437904993910271E-2</c:v>
                </c:pt>
                <c:pt idx="18">
                  <c:v>-1.4379589559068581E-2</c:v>
                </c:pt>
                <c:pt idx="19">
                  <c:v>-1.4380776722993496E-2</c:v>
                </c:pt>
                <c:pt idx="20">
                  <c:v>-1.4381532190945715E-2</c:v>
                </c:pt>
                <c:pt idx="21">
                  <c:v>-1.438271935487063E-2</c:v>
                </c:pt>
                <c:pt idx="22">
                  <c:v>-1.4390705730365515E-2</c:v>
                </c:pt>
                <c:pt idx="23">
                  <c:v>-1.4390813654358689E-2</c:v>
                </c:pt>
                <c:pt idx="24">
                  <c:v>-1.439135327432456E-2</c:v>
                </c:pt>
                <c:pt idx="25">
                  <c:v>-1.4394483070126609E-2</c:v>
                </c:pt>
                <c:pt idx="26">
                  <c:v>-1.4395670234051526E-2</c:v>
                </c:pt>
                <c:pt idx="27">
                  <c:v>-1.4396317778010571E-2</c:v>
                </c:pt>
                <c:pt idx="28">
                  <c:v>-1.4396425702003744E-2</c:v>
                </c:pt>
                <c:pt idx="29">
                  <c:v>-1.4396965321969615E-2</c:v>
                </c:pt>
                <c:pt idx="30">
                  <c:v>-1.4398907953846751E-2</c:v>
                </c:pt>
                <c:pt idx="31">
                  <c:v>-1.4399555497805794E-2</c:v>
                </c:pt>
                <c:pt idx="32">
                  <c:v>-1.440074266173071E-2</c:v>
                </c:pt>
                <c:pt idx="33">
                  <c:v>-1.4410671669102728E-2</c:v>
                </c:pt>
                <c:pt idx="34">
                  <c:v>-1.4411858833027645E-2</c:v>
                </c:pt>
                <c:pt idx="35">
                  <c:v>-1.4414988628829693E-2</c:v>
                </c:pt>
                <c:pt idx="36">
                  <c:v>-1.4415636172788739E-2</c:v>
                </c:pt>
                <c:pt idx="37">
                  <c:v>-1.4435602111525954E-2</c:v>
                </c:pt>
                <c:pt idx="38">
                  <c:v>-1.4436141731491823E-2</c:v>
                </c:pt>
                <c:pt idx="39">
                  <c:v>-1.4576442922618189E-2</c:v>
                </c:pt>
                <c:pt idx="40">
                  <c:v>-1.4577090466577233E-2</c:v>
                </c:pt>
                <c:pt idx="41">
                  <c:v>-1.4577738010536278E-2</c:v>
                </c:pt>
                <c:pt idx="42">
                  <c:v>-1.4578925174461195E-2</c:v>
                </c:pt>
                <c:pt idx="43">
                  <c:v>-1.4579572718420239E-2</c:v>
                </c:pt>
                <c:pt idx="44">
                  <c:v>-1.4580220262379283E-2</c:v>
                </c:pt>
                <c:pt idx="45">
                  <c:v>-1.4585184766065292E-2</c:v>
                </c:pt>
                <c:pt idx="46">
                  <c:v>-1.4594466229478268E-2</c:v>
                </c:pt>
                <c:pt idx="47">
                  <c:v>-1.4595761317396358E-2</c:v>
                </c:pt>
                <c:pt idx="48">
                  <c:v>-1.4600725821082367E-2</c:v>
                </c:pt>
                <c:pt idx="49">
                  <c:v>-1.4612597460331521E-2</c:v>
                </c:pt>
                <c:pt idx="50">
                  <c:v>-1.4613245004290567E-2</c:v>
                </c:pt>
                <c:pt idx="51">
                  <c:v>-1.4613784624256436E-2</c:v>
                </c:pt>
                <c:pt idx="52">
                  <c:v>-1.4615619332140398E-2</c:v>
                </c:pt>
                <c:pt idx="53">
                  <c:v>-1.4618101583983401E-2</c:v>
                </c:pt>
                <c:pt idx="54">
                  <c:v>-1.4618209507976576E-2</c:v>
                </c:pt>
                <c:pt idx="55">
                  <c:v>-1.4618749127942447E-2</c:v>
                </c:pt>
                <c:pt idx="56">
                  <c:v>-1.4619396671901493E-2</c:v>
                </c:pt>
                <c:pt idx="57">
                  <c:v>-1.4620044215860536E-2</c:v>
                </c:pt>
                <c:pt idx="58">
                  <c:v>-1.4630512843198426E-2</c:v>
                </c:pt>
                <c:pt idx="59">
                  <c:v>-1.4635477346884435E-2</c:v>
                </c:pt>
                <c:pt idx="60">
                  <c:v>-1.4636772434802527E-2</c:v>
                </c:pt>
                <c:pt idx="61">
                  <c:v>-1.4649831237976595E-2</c:v>
                </c:pt>
                <c:pt idx="62">
                  <c:v>-1.5257875015519628E-2</c:v>
                </c:pt>
                <c:pt idx="63">
                  <c:v>-1.5275250778420664E-2</c:v>
                </c:pt>
                <c:pt idx="64">
                  <c:v>-1.5275358702413838E-2</c:v>
                </c:pt>
                <c:pt idx="65">
                  <c:v>-1.5275898322379709E-2</c:v>
                </c:pt>
                <c:pt idx="66">
                  <c:v>-1.5279675662140803E-2</c:v>
                </c:pt>
                <c:pt idx="67">
                  <c:v>-1.5284640165826813E-2</c:v>
                </c:pt>
                <c:pt idx="68">
                  <c:v>-1.5292734465314872E-2</c:v>
                </c:pt>
                <c:pt idx="69">
                  <c:v>-1.5293382009273916E-2</c:v>
                </c:pt>
                <c:pt idx="70">
                  <c:v>-1.5298994056918973E-2</c:v>
                </c:pt>
                <c:pt idx="71">
                  <c:v>-1.5310110228215906E-2</c:v>
                </c:pt>
                <c:pt idx="72">
                  <c:v>-1.5334393126680085E-2</c:v>
                </c:pt>
                <c:pt idx="73">
                  <c:v>-1.5483975781219426E-2</c:v>
                </c:pt>
                <c:pt idx="74">
                  <c:v>-1.548958782886448E-2</c:v>
                </c:pt>
                <c:pt idx="75">
                  <c:v>-1.5501999088079504E-2</c:v>
                </c:pt>
                <c:pt idx="76">
                  <c:v>-1.5505128883881555E-2</c:v>
                </c:pt>
                <c:pt idx="77">
                  <c:v>-1.5515057891253573E-2</c:v>
                </c:pt>
                <c:pt idx="78">
                  <c:v>-1.5516892599137536E-2</c:v>
                </c:pt>
                <c:pt idx="79">
                  <c:v>-1.5521965026816718E-2</c:v>
                </c:pt>
                <c:pt idx="80">
                  <c:v>-1.5534915905997614E-2</c:v>
                </c:pt>
                <c:pt idx="81">
                  <c:v>-1.5536750613881573E-2</c:v>
                </c:pt>
                <c:pt idx="82">
                  <c:v>-1.5549269797089774E-2</c:v>
                </c:pt>
                <c:pt idx="83">
                  <c:v>-1.5551752048932777E-2</c:v>
                </c:pt>
                <c:pt idx="84">
                  <c:v>-1.5552399592891824E-2</c:v>
                </c:pt>
                <c:pt idx="85">
                  <c:v>-1.5556716552618789E-2</c:v>
                </c:pt>
                <c:pt idx="86">
                  <c:v>-1.5558659184495921E-2</c:v>
                </c:pt>
                <c:pt idx="87">
                  <c:v>-1.5569127811833814E-2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58-4EB5-AEE7-FDD4F74C207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  <c:pt idx="2">
                  <c:v>31545.5</c:v>
                </c:pt>
                <c:pt idx="3">
                  <c:v>31574.5</c:v>
                </c:pt>
                <c:pt idx="4">
                  <c:v>31612</c:v>
                </c:pt>
                <c:pt idx="5">
                  <c:v>31629</c:v>
                </c:pt>
                <c:pt idx="6">
                  <c:v>31632</c:v>
                </c:pt>
                <c:pt idx="7">
                  <c:v>31635</c:v>
                </c:pt>
                <c:pt idx="8">
                  <c:v>31641</c:v>
                </c:pt>
                <c:pt idx="9">
                  <c:v>31655</c:v>
                </c:pt>
                <c:pt idx="10">
                  <c:v>31678</c:v>
                </c:pt>
                <c:pt idx="11">
                  <c:v>31684</c:v>
                </c:pt>
                <c:pt idx="12">
                  <c:v>31686.5</c:v>
                </c:pt>
                <c:pt idx="13">
                  <c:v>31698</c:v>
                </c:pt>
                <c:pt idx="14">
                  <c:v>31698.5</c:v>
                </c:pt>
                <c:pt idx="15">
                  <c:v>31701.5</c:v>
                </c:pt>
                <c:pt idx="16">
                  <c:v>31712.5</c:v>
                </c:pt>
                <c:pt idx="17">
                  <c:v>31713</c:v>
                </c:pt>
                <c:pt idx="18">
                  <c:v>31715.5</c:v>
                </c:pt>
                <c:pt idx="19">
                  <c:v>31721</c:v>
                </c:pt>
                <c:pt idx="20">
                  <c:v>31724.5</c:v>
                </c:pt>
                <c:pt idx="21">
                  <c:v>31730</c:v>
                </c:pt>
                <c:pt idx="22">
                  <c:v>31767</c:v>
                </c:pt>
                <c:pt idx="23">
                  <c:v>31767.5</c:v>
                </c:pt>
                <c:pt idx="24">
                  <c:v>31770</c:v>
                </c:pt>
                <c:pt idx="25">
                  <c:v>31784.5</c:v>
                </c:pt>
                <c:pt idx="26">
                  <c:v>31790</c:v>
                </c:pt>
                <c:pt idx="27">
                  <c:v>31793</c:v>
                </c:pt>
                <c:pt idx="28">
                  <c:v>31793.5</c:v>
                </c:pt>
                <c:pt idx="29">
                  <c:v>31796</c:v>
                </c:pt>
                <c:pt idx="30">
                  <c:v>31805</c:v>
                </c:pt>
                <c:pt idx="31">
                  <c:v>31808</c:v>
                </c:pt>
                <c:pt idx="32">
                  <c:v>31813.5</c:v>
                </c:pt>
                <c:pt idx="33">
                  <c:v>31859.5</c:v>
                </c:pt>
                <c:pt idx="34">
                  <c:v>31865</c:v>
                </c:pt>
                <c:pt idx="35">
                  <c:v>31879.5</c:v>
                </c:pt>
                <c:pt idx="36">
                  <c:v>31882.5</c:v>
                </c:pt>
                <c:pt idx="37">
                  <c:v>31975</c:v>
                </c:pt>
                <c:pt idx="38">
                  <c:v>31977.5</c:v>
                </c:pt>
                <c:pt idx="39">
                  <c:v>32627.5</c:v>
                </c:pt>
                <c:pt idx="40">
                  <c:v>32630.5</c:v>
                </c:pt>
                <c:pt idx="41">
                  <c:v>32633.5</c:v>
                </c:pt>
                <c:pt idx="42">
                  <c:v>32639</c:v>
                </c:pt>
                <c:pt idx="43">
                  <c:v>32642</c:v>
                </c:pt>
                <c:pt idx="44">
                  <c:v>32645</c:v>
                </c:pt>
                <c:pt idx="45">
                  <c:v>32668</c:v>
                </c:pt>
                <c:pt idx="46">
                  <c:v>32711</c:v>
                </c:pt>
                <c:pt idx="47">
                  <c:v>32717</c:v>
                </c:pt>
                <c:pt idx="48">
                  <c:v>32740</c:v>
                </c:pt>
                <c:pt idx="49">
                  <c:v>32795</c:v>
                </c:pt>
                <c:pt idx="50">
                  <c:v>32798</c:v>
                </c:pt>
                <c:pt idx="51">
                  <c:v>32800.5</c:v>
                </c:pt>
                <c:pt idx="52">
                  <c:v>32809</c:v>
                </c:pt>
                <c:pt idx="53">
                  <c:v>32820.5</c:v>
                </c:pt>
                <c:pt idx="54">
                  <c:v>32821</c:v>
                </c:pt>
                <c:pt idx="55">
                  <c:v>32823.5</c:v>
                </c:pt>
                <c:pt idx="56">
                  <c:v>32826.5</c:v>
                </c:pt>
                <c:pt idx="57">
                  <c:v>32829.5</c:v>
                </c:pt>
                <c:pt idx="58">
                  <c:v>32878</c:v>
                </c:pt>
                <c:pt idx="59">
                  <c:v>32901</c:v>
                </c:pt>
                <c:pt idx="60">
                  <c:v>32907</c:v>
                </c:pt>
                <c:pt idx="61">
                  <c:v>32967.5</c:v>
                </c:pt>
                <c:pt idx="62">
                  <c:v>35784.5</c:v>
                </c:pt>
                <c:pt idx="63">
                  <c:v>35865</c:v>
                </c:pt>
                <c:pt idx="64">
                  <c:v>35865.5</c:v>
                </c:pt>
                <c:pt idx="65">
                  <c:v>35868</c:v>
                </c:pt>
                <c:pt idx="66">
                  <c:v>35885.5</c:v>
                </c:pt>
                <c:pt idx="67">
                  <c:v>35908.5</c:v>
                </c:pt>
                <c:pt idx="68">
                  <c:v>35946</c:v>
                </c:pt>
                <c:pt idx="69">
                  <c:v>35949</c:v>
                </c:pt>
                <c:pt idx="70">
                  <c:v>35975</c:v>
                </c:pt>
                <c:pt idx="71">
                  <c:v>36026.5</c:v>
                </c:pt>
                <c:pt idx="72">
                  <c:v>36139</c:v>
                </c:pt>
                <c:pt idx="73">
                  <c:v>36832</c:v>
                </c:pt>
                <c:pt idx="74">
                  <c:v>36858</c:v>
                </c:pt>
                <c:pt idx="75">
                  <c:v>36915.5</c:v>
                </c:pt>
                <c:pt idx="76">
                  <c:v>36930</c:v>
                </c:pt>
                <c:pt idx="77">
                  <c:v>36976</c:v>
                </c:pt>
                <c:pt idx="78">
                  <c:v>36984.5</c:v>
                </c:pt>
                <c:pt idx="79">
                  <c:v>37008</c:v>
                </c:pt>
                <c:pt idx="80">
                  <c:v>37068</c:v>
                </c:pt>
                <c:pt idx="81">
                  <c:v>37076.5</c:v>
                </c:pt>
                <c:pt idx="82">
                  <c:v>37134.5</c:v>
                </c:pt>
                <c:pt idx="83">
                  <c:v>37146</c:v>
                </c:pt>
                <c:pt idx="84">
                  <c:v>37149</c:v>
                </c:pt>
                <c:pt idx="85">
                  <c:v>37169</c:v>
                </c:pt>
                <c:pt idx="86">
                  <c:v>37178</c:v>
                </c:pt>
                <c:pt idx="87">
                  <c:v>37226.5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58-4EB5-AEE7-FDD4F74C2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67432"/>
        <c:axId val="1"/>
      </c:scatterChart>
      <c:valAx>
        <c:axId val="59996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6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E34FDCF-81FE-CC5A-A92B-E681E9B69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43</v>
      </c>
      <c r="F1" s="32" t="s">
        <v>39</v>
      </c>
      <c r="G1" s="28">
        <v>0</v>
      </c>
      <c r="H1" s="29"/>
      <c r="I1" s="33" t="s">
        <v>40</v>
      </c>
      <c r="J1" s="32" t="s">
        <v>39</v>
      </c>
      <c r="K1" s="34">
        <v>12.440630000000001</v>
      </c>
      <c r="L1" s="35">
        <v>-29.154399999999999</v>
      </c>
      <c r="M1" s="36">
        <v>43190.563999999998</v>
      </c>
      <c r="N1" s="36">
        <v>0.34654600000000002</v>
      </c>
      <c r="O1" s="30" t="s">
        <v>41</v>
      </c>
      <c r="P1" s="37">
        <v>14.5</v>
      </c>
    </row>
    <row r="2" spans="1:16" x14ac:dyDescent="0.2">
      <c r="A2" t="s">
        <v>23</v>
      </c>
      <c r="B2" s="49" t="s">
        <v>52</v>
      </c>
      <c r="C2" s="27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5">
        <v>43190.563999999998</v>
      </c>
      <c r="D4" s="26">
        <v>0.34654600000000002</v>
      </c>
      <c r="E4" s="31" t="s">
        <v>46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39">
        <v>43190.563999999998</v>
      </c>
      <c r="D7" s="38" t="s">
        <v>51</v>
      </c>
    </row>
    <row r="8" spans="1:16" x14ac:dyDescent="0.2">
      <c r="A8" t="s">
        <v>3</v>
      </c>
      <c r="C8" s="39">
        <v>0.34654600000000002</v>
      </c>
      <c r="D8" s="38" t="s">
        <v>51</v>
      </c>
    </row>
    <row r="9" spans="1:16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19">
        <f ca="1">INTERCEPT(INDIRECT($D$9):G992,INDIRECT($C$9):F992)</f>
        <v>-7.5338627480405077E-3</v>
      </c>
      <c r="D11" s="3"/>
      <c r="E11" s="10"/>
    </row>
    <row r="12" spans="1:16" x14ac:dyDescent="0.2">
      <c r="A12" s="10" t="s">
        <v>16</v>
      </c>
      <c r="B12" s="10"/>
      <c r="C12" s="19">
        <f ca="1">SLOPE(INDIRECT($D$9):G992,INDIRECT($C$9):F992)</f>
        <v>-2.1584798634825473E-7</v>
      </c>
      <c r="D12" s="3"/>
      <c r="E12" s="45" t="s">
        <v>47</v>
      </c>
      <c r="F12" s="46" t="s">
        <v>50</v>
      </c>
    </row>
    <row r="13" spans="1:16" x14ac:dyDescent="0.2">
      <c r="A13" s="10" t="s">
        <v>18</v>
      </c>
      <c r="B13" s="10"/>
      <c r="C13" s="3" t="s">
        <v>13</v>
      </c>
      <c r="E13" s="42" t="s">
        <v>33</v>
      </c>
      <c r="F13" s="41">
        <v>1</v>
      </c>
    </row>
    <row r="14" spans="1:16" x14ac:dyDescent="0.2">
      <c r="A14" s="10"/>
      <c r="B14" s="10"/>
      <c r="C14" s="10"/>
      <c r="E14" s="42" t="s">
        <v>30</v>
      </c>
      <c r="F14" s="44">
        <f ca="1">NOW()+15018.5+$C$5/24</f>
        <v>60600.85226226852</v>
      </c>
    </row>
    <row r="15" spans="1:16" x14ac:dyDescent="0.2">
      <c r="A15" s="12" t="s">
        <v>17</v>
      </c>
      <c r="B15" s="10"/>
      <c r="C15" s="13">
        <f ca="1">(C7+C11)+(C8+C12)*INT(MAX(F21:F3533))</f>
        <v>57893.454450354729</v>
      </c>
      <c r="E15" s="42" t="s">
        <v>34</v>
      </c>
      <c r="F15" s="44">
        <f ca="1">ROUND(2*($F$14-$C$7)/$C$8,0)/2+$F$13</f>
        <v>50240.5</v>
      </c>
    </row>
    <row r="16" spans="1:16" x14ac:dyDescent="0.2">
      <c r="A16" s="15" t="s">
        <v>4</v>
      </c>
      <c r="B16" s="10"/>
      <c r="C16" s="16">
        <f ca="1">+C8+C12</f>
        <v>0.34654578415201365</v>
      </c>
      <c r="E16" s="42" t="s">
        <v>35</v>
      </c>
      <c r="F16" s="44">
        <f ca="1">ROUND(2*($F$14-$C$15)/$C$16,0)/2+$F$13</f>
        <v>7813.5</v>
      </c>
    </row>
    <row r="17" spans="1:21" ht="13.5" thickBot="1" x14ac:dyDescent="0.25">
      <c r="A17" s="14" t="s">
        <v>27</v>
      </c>
      <c r="B17" s="10"/>
      <c r="C17" s="10">
        <f>COUNT(C21:C2191)</f>
        <v>88</v>
      </c>
      <c r="E17" s="42" t="s">
        <v>48</v>
      </c>
      <c r="F17" s="47">
        <f ca="1">+$C$15+$C$16*$F$16-15018.5-$C$5/24</f>
        <v>45583.085768159821</v>
      </c>
    </row>
    <row r="18" spans="1:21" ht="14.25" thickTop="1" thickBot="1" x14ac:dyDescent="0.25">
      <c r="A18" s="15" t="s">
        <v>5</v>
      </c>
      <c r="B18" s="10"/>
      <c r="C18" s="18">
        <f ca="1">+C15</f>
        <v>57893.454450354729</v>
      </c>
      <c r="D18" s="40">
        <f ca="1">+C16</f>
        <v>0.34654578415201365</v>
      </c>
      <c r="E18" s="43" t="s">
        <v>49</v>
      </c>
      <c r="F18" s="48">
        <f ca="1">+($C$15+$C$16*$F$16)-($C$16/2)-15018.5-$C$5/24</f>
        <v>45582.912495267745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55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">
        <v>42</v>
      </c>
      <c r="C21" s="8">
        <v>43190.563999999998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-7.5338627480405077E-3</v>
      </c>
      <c r="Q21" s="2">
        <f>+C21-15018.5</f>
        <v>28172.063999999998</v>
      </c>
    </row>
    <row r="22" spans="1:21" x14ac:dyDescent="0.2">
      <c r="A22" t="s">
        <v>44</v>
      </c>
      <c r="B22" t="s">
        <v>45</v>
      </c>
      <c r="C22" s="8">
        <v>57893.63869</v>
      </c>
      <c r="D22" s="8">
        <v>2.9999999999999997E-4</v>
      </c>
      <c r="E22">
        <f>+(C22-C$7)/C$8</f>
        <v>42427.483479826631</v>
      </c>
      <c r="F22">
        <f>ROUND(2*E22,0)/2</f>
        <v>42427.5</v>
      </c>
      <c r="G22">
        <f>+C22-(C$7+F22*C$8)</f>
        <v>-5.725000002712477E-3</v>
      </c>
      <c r="K22">
        <f>+G22</f>
        <v>-5.725000002712477E-3</v>
      </c>
      <c r="O22">
        <f ca="1">+C$11+C$12*$F22</f>
        <v>-1.6691753188831086E-2</v>
      </c>
      <c r="Q22" s="2">
        <f>+C22-15018.5</f>
        <v>42875.13869</v>
      </c>
    </row>
    <row r="23" spans="1:21" x14ac:dyDescent="0.2">
      <c r="A23" s="50" t="s">
        <v>53</v>
      </c>
      <c r="B23" s="51" t="s">
        <v>45</v>
      </c>
      <c r="C23" s="52">
        <v>54122.514099999797</v>
      </c>
      <c r="D23" s="53">
        <v>1.2999999999999999E-3</v>
      </c>
      <c r="E23">
        <f t="shared" ref="E23:E86" si="0">+(C23-C$7)/C$8</f>
        <v>31545.451686067066</v>
      </c>
      <c r="F23">
        <f t="shared" ref="F23:F86" si="1">ROUND(2*E23,0)/2</f>
        <v>31545.5</v>
      </c>
      <c r="G23">
        <f t="shared" ref="G23:G86" si="2">+C23-(C$7+F23*C$8)</f>
        <v>-1.6743000203859992E-2</v>
      </c>
      <c r="J23">
        <f>+G23</f>
        <v>-1.6743000203859992E-2</v>
      </c>
      <c r="O23">
        <f t="shared" ref="O23:O86" ca="1" si="3">+C$11+C$12*$F23</f>
        <v>-1.4342895401389378E-2</v>
      </c>
      <c r="Q23" s="2">
        <f t="shared" ref="Q23:Q86" si="4">+C23-15018.5</f>
        <v>39104.014099999797</v>
      </c>
    </row>
    <row r="24" spans="1:21" x14ac:dyDescent="0.2">
      <c r="A24" s="50" t="s">
        <v>53</v>
      </c>
      <c r="B24" s="51" t="s">
        <v>45</v>
      </c>
      <c r="C24" s="52">
        <v>54132.568700000178</v>
      </c>
      <c r="D24" s="53">
        <v>3.2000000000000002E-3</v>
      </c>
      <c r="E24">
        <f t="shared" si="0"/>
        <v>31574.465438932144</v>
      </c>
      <c r="F24">
        <f t="shared" si="1"/>
        <v>31574.5</v>
      </c>
      <c r="G24">
        <f t="shared" si="2"/>
        <v>-1.1976999820035417E-2</v>
      </c>
      <c r="J24">
        <f>+G24</f>
        <v>-1.1976999820035417E-2</v>
      </c>
      <c r="O24">
        <f t="shared" ca="1" si="3"/>
        <v>-1.4349154992993477E-2</v>
      </c>
      <c r="Q24" s="2">
        <f t="shared" si="4"/>
        <v>39114.068700000178</v>
      </c>
    </row>
    <row r="25" spans="1:21" x14ac:dyDescent="0.2">
      <c r="A25" s="50" t="s">
        <v>53</v>
      </c>
      <c r="B25" s="51" t="s">
        <v>54</v>
      </c>
      <c r="C25" s="52">
        <v>54145.560099999886</v>
      </c>
      <c r="D25" s="53">
        <v>1.4E-3</v>
      </c>
      <c r="E25">
        <f t="shared" si="0"/>
        <v>31611.953680030609</v>
      </c>
      <c r="F25">
        <f t="shared" si="1"/>
        <v>31612</v>
      </c>
      <c r="G25">
        <f t="shared" si="2"/>
        <v>-1.6052000115450937E-2</v>
      </c>
      <c r="J25">
        <f>+G25</f>
        <v>-1.6052000115450937E-2</v>
      </c>
      <c r="O25">
        <f t="shared" ca="1" si="3"/>
        <v>-1.4357249292481536E-2</v>
      </c>
      <c r="Q25" s="2">
        <f t="shared" si="4"/>
        <v>39127.060099999886</v>
      </c>
    </row>
    <row r="26" spans="1:21" x14ac:dyDescent="0.2">
      <c r="A26" s="50" t="s">
        <v>53</v>
      </c>
      <c r="B26" s="51" t="s">
        <v>54</v>
      </c>
      <c r="C26" s="52">
        <v>54151.452399999835</v>
      </c>
      <c r="D26" s="53">
        <v>1.1999999999999999E-3</v>
      </c>
      <c r="E26">
        <f t="shared" si="0"/>
        <v>31628.956617591419</v>
      </c>
      <c r="F26">
        <f t="shared" si="1"/>
        <v>31629</v>
      </c>
      <c r="G26">
        <f t="shared" si="2"/>
        <v>-1.5034000163723249E-2</v>
      </c>
      <c r="J26">
        <f>+G26</f>
        <v>-1.5034000163723249E-2</v>
      </c>
      <c r="O26">
        <f t="shared" ca="1" si="3"/>
        <v>-1.4360918708249456E-2</v>
      </c>
      <c r="Q26" s="2">
        <f t="shared" si="4"/>
        <v>39132.952399999835</v>
      </c>
    </row>
    <row r="27" spans="1:21" x14ac:dyDescent="0.2">
      <c r="A27" s="50" t="s">
        <v>53</v>
      </c>
      <c r="B27" s="51" t="s">
        <v>54</v>
      </c>
      <c r="C27" s="52">
        <v>54152.489899999928</v>
      </c>
      <c r="D27" s="53">
        <v>8.0000000000000004E-4</v>
      </c>
      <c r="E27">
        <f t="shared" si="0"/>
        <v>31631.950448136547</v>
      </c>
      <c r="F27">
        <f t="shared" si="1"/>
        <v>31632</v>
      </c>
      <c r="G27">
        <f t="shared" si="2"/>
        <v>-1.7172000072605442E-2</v>
      </c>
      <c r="J27">
        <f>+G27</f>
        <v>-1.7172000072605442E-2</v>
      </c>
      <c r="O27">
        <f t="shared" ca="1" si="3"/>
        <v>-1.4361566252208502E-2</v>
      </c>
      <c r="Q27" s="2">
        <f t="shared" si="4"/>
        <v>39133.989899999928</v>
      </c>
    </row>
    <row r="28" spans="1:21" x14ac:dyDescent="0.2">
      <c r="A28" s="50" t="s">
        <v>53</v>
      </c>
      <c r="B28" s="51" t="s">
        <v>54</v>
      </c>
      <c r="C28" s="52">
        <v>54153.529899999965</v>
      </c>
      <c r="D28" s="53">
        <v>1.5E-3</v>
      </c>
      <c r="E28">
        <f t="shared" si="0"/>
        <v>31634.951492731027</v>
      </c>
      <c r="F28">
        <f t="shared" si="1"/>
        <v>31635</v>
      </c>
      <c r="G28">
        <f t="shared" si="2"/>
        <v>-1.6810000030091032E-2</v>
      </c>
      <c r="J28">
        <f>+G28</f>
        <v>-1.6810000030091032E-2</v>
      </c>
      <c r="O28">
        <f t="shared" ca="1" si="3"/>
        <v>-1.4362213796167547E-2</v>
      </c>
      <c r="Q28" s="2">
        <f t="shared" si="4"/>
        <v>39135.029899999965</v>
      </c>
    </row>
    <row r="29" spans="1:21" x14ac:dyDescent="0.2">
      <c r="A29" s="50" t="s">
        <v>53</v>
      </c>
      <c r="B29" s="51" t="s">
        <v>54</v>
      </c>
      <c r="C29" s="52">
        <v>54155.613100000191</v>
      </c>
      <c r="D29" s="53">
        <v>1.9E-3</v>
      </c>
      <c r="E29">
        <f t="shared" si="0"/>
        <v>31640.962815903782</v>
      </c>
      <c r="F29">
        <f t="shared" si="1"/>
        <v>31641</v>
      </c>
      <c r="G29">
        <f t="shared" si="2"/>
        <v>-1.2885999807622284E-2</v>
      </c>
      <c r="J29">
        <f>+G29</f>
        <v>-1.2885999807622284E-2</v>
      </c>
      <c r="O29">
        <f t="shared" ca="1" si="3"/>
        <v>-1.4363508884085635E-2</v>
      </c>
      <c r="Q29" s="2">
        <f t="shared" si="4"/>
        <v>39137.113100000191</v>
      </c>
    </row>
    <row r="30" spans="1:21" x14ac:dyDescent="0.2">
      <c r="A30" s="50" t="s">
        <v>53</v>
      </c>
      <c r="B30" s="51" t="s">
        <v>54</v>
      </c>
      <c r="C30" s="52">
        <v>54160.462900000159</v>
      </c>
      <c r="D30" s="53">
        <v>5.4000000000000003E-3</v>
      </c>
      <c r="E30">
        <f t="shared" si="0"/>
        <v>31654.957494820774</v>
      </c>
      <c r="F30">
        <f t="shared" si="1"/>
        <v>31655</v>
      </c>
      <c r="G30">
        <f t="shared" si="2"/>
        <v>-1.4729999842529651E-2</v>
      </c>
      <c r="J30">
        <f>+G30</f>
        <v>-1.4729999842529651E-2</v>
      </c>
      <c r="O30">
        <f t="shared" ca="1" si="3"/>
        <v>-1.4366530755894511E-2</v>
      </c>
      <c r="Q30" s="2">
        <f t="shared" si="4"/>
        <v>39141.962900000159</v>
      </c>
    </row>
    <row r="31" spans="1:21" x14ac:dyDescent="0.2">
      <c r="A31" s="50" t="s">
        <v>53</v>
      </c>
      <c r="B31" s="51" t="s">
        <v>54</v>
      </c>
      <c r="C31" s="52">
        <v>54168.431700000074</v>
      </c>
      <c r="D31" s="53">
        <v>2.7000000000000001E-3</v>
      </c>
      <c r="E31">
        <f t="shared" si="0"/>
        <v>31677.952421900914</v>
      </c>
      <c r="F31">
        <f t="shared" si="1"/>
        <v>31678</v>
      </c>
      <c r="G31">
        <f t="shared" si="2"/>
        <v>-1.6487999921082519E-2</v>
      </c>
      <c r="J31">
        <f>+G31</f>
        <v>-1.6487999921082519E-2</v>
      </c>
      <c r="O31">
        <f t="shared" ca="1" si="3"/>
        <v>-1.4371495259580522E-2</v>
      </c>
      <c r="Q31" s="2">
        <f t="shared" si="4"/>
        <v>39149.931700000074</v>
      </c>
    </row>
    <row r="32" spans="1:21" x14ac:dyDescent="0.2">
      <c r="A32" s="50" t="s">
        <v>53</v>
      </c>
      <c r="B32" s="51" t="s">
        <v>54</v>
      </c>
      <c r="C32" s="52">
        <v>54170.512899999972</v>
      </c>
      <c r="D32" s="53">
        <v>1.6999999999999999E-3</v>
      </c>
      <c r="E32">
        <f t="shared" si="0"/>
        <v>31683.957973833123</v>
      </c>
      <c r="F32">
        <f t="shared" si="1"/>
        <v>31684</v>
      </c>
      <c r="G32">
        <f t="shared" si="2"/>
        <v>-1.4564000026439317E-2</v>
      </c>
      <c r="J32">
        <f>+G32</f>
        <v>-1.4564000026439317E-2</v>
      </c>
      <c r="O32">
        <f t="shared" ca="1" si="3"/>
        <v>-1.437279034749861E-2</v>
      </c>
      <c r="Q32" s="2">
        <f t="shared" si="4"/>
        <v>39152.012899999972</v>
      </c>
    </row>
    <row r="33" spans="1:17" x14ac:dyDescent="0.2">
      <c r="A33" s="50" t="s">
        <v>53</v>
      </c>
      <c r="B33" s="51" t="s">
        <v>45</v>
      </c>
      <c r="C33" s="52">
        <v>54171.380200000014</v>
      </c>
      <c r="D33" s="53">
        <v>2E-3</v>
      </c>
      <c r="E33">
        <f t="shared" si="0"/>
        <v>31686.460671887759</v>
      </c>
      <c r="F33">
        <f t="shared" si="1"/>
        <v>31686.5</v>
      </c>
      <c r="G33">
        <f t="shared" si="2"/>
        <v>-1.3628999986394774E-2</v>
      </c>
      <c r="J33">
        <f>+G33</f>
        <v>-1.3628999986394774E-2</v>
      </c>
      <c r="O33">
        <f t="shared" ca="1" si="3"/>
        <v>-1.4373329967464481E-2</v>
      </c>
      <c r="Q33" s="2">
        <f t="shared" si="4"/>
        <v>39152.880200000014</v>
      </c>
    </row>
    <row r="34" spans="1:17" x14ac:dyDescent="0.2">
      <c r="A34" s="50" t="s">
        <v>53</v>
      </c>
      <c r="B34" s="51" t="s">
        <v>54</v>
      </c>
      <c r="C34" s="52">
        <v>54175.366100000218</v>
      </c>
      <c r="D34" s="53">
        <v>1.1999999999999999E-3</v>
      </c>
      <c r="E34">
        <f t="shared" si="0"/>
        <v>31697.962463858243</v>
      </c>
      <c r="F34">
        <f t="shared" si="1"/>
        <v>31698</v>
      </c>
      <c r="G34">
        <f t="shared" si="2"/>
        <v>-1.3007999783440027E-2</v>
      </c>
      <c r="J34">
        <f>+G34</f>
        <v>-1.3007999783440027E-2</v>
      </c>
      <c r="O34">
        <f t="shared" ca="1" si="3"/>
        <v>-1.4375812219307487E-2</v>
      </c>
      <c r="Q34" s="2">
        <f t="shared" si="4"/>
        <v>39156.866100000218</v>
      </c>
    </row>
    <row r="35" spans="1:17" x14ac:dyDescent="0.2">
      <c r="A35" s="50" t="s">
        <v>53</v>
      </c>
      <c r="B35" s="51" t="s">
        <v>45</v>
      </c>
      <c r="C35" s="52">
        <v>54175.533100000117</v>
      </c>
      <c r="D35" s="53">
        <v>2.3E-3</v>
      </c>
      <c r="E35">
        <f t="shared" si="0"/>
        <v>31698.444362364931</v>
      </c>
      <c r="F35">
        <f t="shared" si="1"/>
        <v>31698.5</v>
      </c>
      <c r="G35">
        <f t="shared" si="2"/>
        <v>-1.9280999884358607E-2</v>
      </c>
      <c r="J35">
        <f>+G35</f>
        <v>-1.9280999884358607E-2</v>
      </c>
      <c r="O35">
        <f t="shared" ca="1" si="3"/>
        <v>-1.437592014330066E-2</v>
      </c>
      <c r="Q35" s="2">
        <f t="shared" si="4"/>
        <v>39157.033100000117</v>
      </c>
    </row>
    <row r="36" spans="1:17" x14ac:dyDescent="0.2">
      <c r="A36" s="50" t="s">
        <v>53</v>
      </c>
      <c r="B36" s="51" t="s">
        <v>45</v>
      </c>
      <c r="C36" s="52">
        <v>54176.579200000037</v>
      </c>
      <c r="D36" s="53">
        <v>1.5E-3</v>
      </c>
      <c r="E36">
        <f t="shared" si="0"/>
        <v>31701.463009239862</v>
      </c>
      <c r="F36">
        <f t="shared" si="1"/>
        <v>31701.5</v>
      </c>
      <c r="G36">
        <f t="shared" si="2"/>
        <v>-1.2818999966839328E-2</v>
      </c>
      <c r="J36">
        <f>+G36</f>
        <v>-1.2818999966839328E-2</v>
      </c>
      <c r="O36">
        <f t="shared" ca="1" si="3"/>
        <v>-1.4376567687259704E-2</v>
      </c>
      <c r="Q36" s="2">
        <f t="shared" si="4"/>
        <v>39158.079200000037</v>
      </c>
    </row>
    <row r="37" spans="1:17" x14ac:dyDescent="0.2">
      <c r="A37" s="50" t="s">
        <v>53</v>
      </c>
      <c r="B37" s="51" t="s">
        <v>45</v>
      </c>
      <c r="C37" s="52">
        <v>54180.389099999797</v>
      </c>
      <c r="D37" s="53">
        <v>1.5E-3</v>
      </c>
      <c r="E37">
        <f t="shared" si="0"/>
        <v>31712.456932123867</v>
      </c>
      <c r="F37">
        <f t="shared" si="1"/>
        <v>31712.5</v>
      </c>
      <c r="G37">
        <f t="shared" si="2"/>
        <v>-1.4925000199582428E-2</v>
      </c>
      <c r="J37">
        <f>+G37</f>
        <v>-1.4925000199582428E-2</v>
      </c>
      <c r="O37">
        <f t="shared" ca="1" si="3"/>
        <v>-1.4378942015109536E-2</v>
      </c>
      <c r="Q37" s="2">
        <f t="shared" si="4"/>
        <v>39161.889099999797</v>
      </c>
    </row>
    <row r="38" spans="1:17" x14ac:dyDescent="0.2">
      <c r="A38" s="50" t="s">
        <v>53</v>
      </c>
      <c r="B38" s="51" t="s">
        <v>54</v>
      </c>
      <c r="C38" s="52">
        <v>54180.561699999962</v>
      </c>
      <c r="D38" s="53">
        <v>1.1999999999999999E-3</v>
      </c>
      <c r="E38">
        <f t="shared" si="0"/>
        <v>31712.954990102218</v>
      </c>
      <c r="F38">
        <f t="shared" si="1"/>
        <v>31713</v>
      </c>
      <c r="G38">
        <f t="shared" si="2"/>
        <v>-1.559800003451528E-2</v>
      </c>
      <c r="J38">
        <f>+G38</f>
        <v>-1.559800003451528E-2</v>
      </c>
      <c r="O38">
        <f t="shared" ca="1" si="3"/>
        <v>-1.437904993910271E-2</v>
      </c>
      <c r="Q38" s="2">
        <f t="shared" si="4"/>
        <v>39162.061699999962</v>
      </c>
    </row>
    <row r="39" spans="1:17" x14ac:dyDescent="0.2">
      <c r="A39" s="50" t="s">
        <v>53</v>
      </c>
      <c r="B39" s="51" t="s">
        <v>45</v>
      </c>
      <c r="C39" s="52">
        <v>54181.429000000004</v>
      </c>
      <c r="D39" s="53">
        <v>1.1999999999999999E-3</v>
      </c>
      <c r="E39">
        <f t="shared" si="0"/>
        <v>31715.457688156854</v>
      </c>
      <c r="F39">
        <f t="shared" si="1"/>
        <v>31715.5</v>
      </c>
      <c r="G39">
        <f t="shared" si="2"/>
        <v>-1.4662999994470738E-2</v>
      </c>
      <c r="J39">
        <f>+G39</f>
        <v>-1.4662999994470738E-2</v>
      </c>
      <c r="O39">
        <f t="shared" ca="1" si="3"/>
        <v>-1.4379589559068581E-2</v>
      </c>
      <c r="Q39" s="2">
        <f t="shared" si="4"/>
        <v>39162.929000000004</v>
      </c>
    </row>
    <row r="40" spans="1:17" x14ac:dyDescent="0.2">
      <c r="A40" s="50" t="s">
        <v>53</v>
      </c>
      <c r="B40" s="51" t="s">
        <v>54</v>
      </c>
      <c r="C40" s="52">
        <v>54183.330899999943</v>
      </c>
      <c r="D40" s="53">
        <v>1.6000000000000001E-3</v>
      </c>
      <c r="E40">
        <f t="shared" si="0"/>
        <v>31720.945848458628</v>
      </c>
      <c r="F40">
        <f t="shared" si="1"/>
        <v>31721</v>
      </c>
      <c r="G40">
        <f t="shared" si="2"/>
        <v>-1.8766000051982701E-2</v>
      </c>
      <c r="J40">
        <f>+G40</f>
        <v>-1.8766000051982701E-2</v>
      </c>
      <c r="O40">
        <f t="shared" ca="1" si="3"/>
        <v>-1.4380776722993496E-2</v>
      </c>
      <c r="Q40" s="2">
        <f t="shared" si="4"/>
        <v>39164.830899999943</v>
      </c>
    </row>
    <row r="41" spans="1:17" x14ac:dyDescent="0.2">
      <c r="A41" s="50" t="s">
        <v>53</v>
      </c>
      <c r="B41" s="51" t="s">
        <v>45</v>
      </c>
      <c r="C41" s="52">
        <v>54184.55159999989</v>
      </c>
      <c r="D41" s="53">
        <v>1.8E-3</v>
      </c>
      <c r="E41">
        <f t="shared" si="0"/>
        <v>31724.468324551115</v>
      </c>
      <c r="F41">
        <f t="shared" si="1"/>
        <v>31724.5</v>
      </c>
      <c r="G41">
        <f t="shared" si="2"/>
        <v>-1.0977000107232016E-2</v>
      </c>
      <c r="J41">
        <f>+G41</f>
        <v>-1.0977000107232016E-2</v>
      </c>
      <c r="O41">
        <f t="shared" ca="1" si="3"/>
        <v>-1.4381532190945715E-2</v>
      </c>
      <c r="Q41" s="2">
        <f t="shared" si="4"/>
        <v>39166.05159999989</v>
      </c>
    </row>
    <row r="42" spans="1:17" x14ac:dyDescent="0.2">
      <c r="A42" s="50" t="s">
        <v>53</v>
      </c>
      <c r="B42" s="51" t="s">
        <v>54</v>
      </c>
      <c r="C42" s="52">
        <v>54186.449299999978</v>
      </c>
      <c r="D42" s="53">
        <v>1.4E-3</v>
      </c>
      <c r="E42">
        <f t="shared" si="0"/>
        <v>31729.94436525015</v>
      </c>
      <c r="F42">
        <f t="shared" si="1"/>
        <v>31730</v>
      </c>
      <c r="G42">
        <f t="shared" si="2"/>
        <v>-1.9280000022263266E-2</v>
      </c>
      <c r="J42">
        <f>+G42</f>
        <v>-1.9280000022263266E-2</v>
      </c>
      <c r="O42">
        <f t="shared" ca="1" si="3"/>
        <v>-1.438271935487063E-2</v>
      </c>
      <c r="Q42" s="2">
        <f t="shared" si="4"/>
        <v>39167.949299999978</v>
      </c>
    </row>
    <row r="43" spans="1:17" x14ac:dyDescent="0.2">
      <c r="A43" s="50" t="s">
        <v>53</v>
      </c>
      <c r="B43" s="51" t="s">
        <v>54</v>
      </c>
      <c r="C43" s="52">
        <v>54199.276599999983</v>
      </c>
      <c r="D43" s="53">
        <v>1.6000000000000001E-3</v>
      </c>
      <c r="E43">
        <f t="shared" si="0"/>
        <v>31766.959076139916</v>
      </c>
      <c r="F43">
        <f t="shared" si="1"/>
        <v>31767</v>
      </c>
      <c r="G43">
        <f t="shared" si="2"/>
        <v>-1.418200001353398E-2</v>
      </c>
      <c r="J43">
        <f>+G43</f>
        <v>-1.418200001353398E-2</v>
      </c>
      <c r="O43">
        <f t="shared" ca="1" si="3"/>
        <v>-1.4390705730365515E-2</v>
      </c>
      <c r="Q43" s="2">
        <f t="shared" si="4"/>
        <v>39180.776599999983</v>
      </c>
    </row>
    <row r="44" spans="1:17" x14ac:dyDescent="0.2">
      <c r="A44" s="50" t="s">
        <v>53</v>
      </c>
      <c r="B44" s="51" t="s">
        <v>45</v>
      </c>
      <c r="C44" s="52">
        <v>54199.448299999814</v>
      </c>
      <c r="D44" s="53">
        <v>3.3999999999999998E-3</v>
      </c>
      <c r="E44">
        <f t="shared" si="0"/>
        <v>31767.454537059482</v>
      </c>
      <c r="F44">
        <f t="shared" si="1"/>
        <v>31767.5</v>
      </c>
      <c r="G44">
        <f t="shared" si="2"/>
        <v>-1.5755000182252843E-2</v>
      </c>
      <c r="J44">
        <f>+G44</f>
        <v>-1.5755000182252843E-2</v>
      </c>
      <c r="O44">
        <f t="shared" ca="1" si="3"/>
        <v>-1.4390813654358689E-2</v>
      </c>
      <c r="Q44" s="2">
        <f t="shared" si="4"/>
        <v>39180.948299999814</v>
      </c>
    </row>
    <row r="45" spans="1:17" x14ac:dyDescent="0.2">
      <c r="A45" s="50" t="s">
        <v>53</v>
      </c>
      <c r="B45" s="51" t="s">
        <v>54</v>
      </c>
      <c r="C45" s="52">
        <v>54200.312899999786</v>
      </c>
      <c r="D45" s="53">
        <v>1.2999999999999999E-3</v>
      </c>
      <c r="E45">
        <f t="shared" si="0"/>
        <v>31769.949443940448</v>
      </c>
      <c r="F45">
        <f t="shared" si="1"/>
        <v>31770</v>
      </c>
      <c r="G45">
        <f t="shared" si="2"/>
        <v>-1.7520000212243758E-2</v>
      </c>
      <c r="J45">
        <f>+G45</f>
        <v>-1.7520000212243758E-2</v>
      </c>
      <c r="O45">
        <f t="shared" ca="1" si="3"/>
        <v>-1.439135327432456E-2</v>
      </c>
      <c r="Q45" s="2">
        <f t="shared" si="4"/>
        <v>39181.812899999786</v>
      </c>
    </row>
    <row r="46" spans="1:17" x14ac:dyDescent="0.2">
      <c r="A46" s="50" t="s">
        <v>53</v>
      </c>
      <c r="B46" s="51" t="s">
        <v>45</v>
      </c>
      <c r="C46" s="52">
        <v>54205.341399999801</v>
      </c>
      <c r="D46" s="53">
        <v>1.1999999999999999E-3</v>
      </c>
      <c r="E46">
        <f t="shared" si="0"/>
        <v>31784.459783116243</v>
      </c>
      <c r="F46">
        <f t="shared" si="1"/>
        <v>31784.5</v>
      </c>
      <c r="G46">
        <f t="shared" si="2"/>
        <v>-1.3937000199803151E-2</v>
      </c>
      <c r="J46">
        <f>+G46</f>
        <v>-1.3937000199803151E-2</v>
      </c>
      <c r="O46">
        <f t="shared" ca="1" si="3"/>
        <v>-1.4394483070126609E-2</v>
      </c>
      <c r="Q46" s="2">
        <f t="shared" si="4"/>
        <v>39186.841399999801</v>
      </c>
    </row>
    <row r="47" spans="1:17" x14ac:dyDescent="0.2">
      <c r="A47" s="50" t="s">
        <v>53</v>
      </c>
      <c r="B47" s="51" t="s">
        <v>54</v>
      </c>
      <c r="C47" s="52">
        <v>54207.246199999936</v>
      </c>
      <c r="D47" s="53">
        <v>8.0000000000000004E-4</v>
      </c>
      <c r="E47">
        <f t="shared" si="0"/>
        <v>31789.956311716011</v>
      </c>
      <c r="F47">
        <f t="shared" si="1"/>
        <v>31790</v>
      </c>
      <c r="G47">
        <f t="shared" si="2"/>
        <v>-1.5140000061364844E-2</v>
      </c>
      <c r="J47">
        <f>+G47</f>
        <v>-1.5140000061364844E-2</v>
      </c>
      <c r="O47">
        <f t="shared" ca="1" si="3"/>
        <v>-1.4395670234051526E-2</v>
      </c>
      <c r="Q47" s="2">
        <f t="shared" si="4"/>
        <v>39188.746199999936</v>
      </c>
    </row>
    <row r="48" spans="1:17" x14ac:dyDescent="0.2">
      <c r="A48" s="50" t="s">
        <v>53</v>
      </c>
      <c r="B48" s="51" t="s">
        <v>54</v>
      </c>
      <c r="C48" s="52">
        <v>54208.285300000105</v>
      </c>
      <c r="D48" s="53">
        <v>6.9999999999999999E-4</v>
      </c>
      <c r="E48">
        <f t="shared" si="0"/>
        <v>31792.954759253047</v>
      </c>
      <c r="F48">
        <f t="shared" si="1"/>
        <v>31793</v>
      </c>
      <c r="G48">
        <f t="shared" si="2"/>
        <v>-1.5677999894251116E-2</v>
      </c>
      <c r="J48">
        <f>+G48</f>
        <v>-1.5677999894251116E-2</v>
      </c>
      <c r="O48">
        <f t="shared" ca="1" si="3"/>
        <v>-1.4396317778010571E-2</v>
      </c>
      <c r="Q48" s="2">
        <f t="shared" si="4"/>
        <v>39189.785300000105</v>
      </c>
    </row>
    <row r="49" spans="1:17" x14ac:dyDescent="0.2">
      <c r="A49" s="50" t="s">
        <v>53</v>
      </c>
      <c r="B49" s="51" t="s">
        <v>45</v>
      </c>
      <c r="C49" s="52">
        <v>54208.458500000183</v>
      </c>
      <c r="D49" s="53">
        <v>1.4E-3</v>
      </c>
      <c r="E49">
        <f t="shared" si="0"/>
        <v>31793.454548603022</v>
      </c>
      <c r="F49">
        <f t="shared" si="1"/>
        <v>31793.5</v>
      </c>
      <c r="G49">
        <f t="shared" si="2"/>
        <v>-1.5750999817100819E-2</v>
      </c>
      <c r="J49">
        <f>+G49</f>
        <v>-1.5750999817100819E-2</v>
      </c>
      <c r="O49">
        <f t="shared" ca="1" si="3"/>
        <v>-1.4396425702003744E-2</v>
      </c>
      <c r="Q49" s="2">
        <f t="shared" si="4"/>
        <v>39189.958500000183</v>
      </c>
    </row>
    <row r="50" spans="1:17" x14ac:dyDescent="0.2">
      <c r="A50" s="50" t="s">
        <v>53</v>
      </c>
      <c r="B50" s="51" t="s">
        <v>54</v>
      </c>
      <c r="C50" s="52">
        <v>54209.325699999928</v>
      </c>
      <c r="D50" s="53">
        <v>1.1999999999999999E-3</v>
      </c>
      <c r="E50">
        <f t="shared" si="0"/>
        <v>31795.956958094826</v>
      </c>
      <c r="F50">
        <f t="shared" si="1"/>
        <v>31796</v>
      </c>
      <c r="G50">
        <f t="shared" si="2"/>
        <v>-1.4916000072844326E-2</v>
      </c>
      <c r="J50">
        <f>+G50</f>
        <v>-1.4916000072844326E-2</v>
      </c>
      <c r="O50">
        <f t="shared" ca="1" si="3"/>
        <v>-1.4396965321969615E-2</v>
      </c>
      <c r="Q50" s="2">
        <f t="shared" si="4"/>
        <v>39190.825699999928</v>
      </c>
    </row>
    <row r="51" spans="1:17" x14ac:dyDescent="0.2">
      <c r="A51" s="50" t="s">
        <v>53</v>
      </c>
      <c r="B51" s="51" t="s">
        <v>54</v>
      </c>
      <c r="C51" s="52">
        <v>54212.445400000084</v>
      </c>
      <c r="D51" s="53">
        <v>1.1999999999999999E-3</v>
      </c>
      <c r="E51">
        <f t="shared" si="0"/>
        <v>31804.959226192441</v>
      </c>
      <c r="F51">
        <f t="shared" si="1"/>
        <v>31805</v>
      </c>
      <c r="G51">
        <f t="shared" si="2"/>
        <v>-1.4129999915894587E-2</v>
      </c>
      <c r="J51">
        <f>+G51</f>
        <v>-1.4129999915894587E-2</v>
      </c>
      <c r="O51">
        <f t="shared" ca="1" si="3"/>
        <v>-1.4398907953846751E-2</v>
      </c>
      <c r="Q51" s="2">
        <f t="shared" si="4"/>
        <v>39193.945400000084</v>
      </c>
    </row>
    <row r="52" spans="1:17" x14ac:dyDescent="0.2">
      <c r="A52" s="50" t="s">
        <v>53</v>
      </c>
      <c r="B52" s="51" t="s">
        <v>54</v>
      </c>
      <c r="C52" s="52">
        <v>54213.484300000127</v>
      </c>
      <c r="D52" s="53">
        <v>6.9999999999999999E-4</v>
      </c>
      <c r="E52">
        <f t="shared" si="0"/>
        <v>31807.957096605151</v>
      </c>
      <c r="F52">
        <f t="shared" si="1"/>
        <v>31808</v>
      </c>
      <c r="G52">
        <f t="shared" si="2"/>
        <v>-1.4867999867419712E-2</v>
      </c>
      <c r="J52">
        <f>+G52</f>
        <v>-1.4867999867419712E-2</v>
      </c>
      <c r="O52">
        <f t="shared" ca="1" si="3"/>
        <v>-1.4399555497805794E-2</v>
      </c>
      <c r="Q52" s="2">
        <f t="shared" si="4"/>
        <v>39194.984300000127</v>
      </c>
    </row>
    <row r="53" spans="1:17" x14ac:dyDescent="0.2">
      <c r="A53" s="50" t="s">
        <v>53</v>
      </c>
      <c r="B53" s="51" t="s">
        <v>45</v>
      </c>
      <c r="C53" s="52">
        <v>54215.391900000162</v>
      </c>
      <c r="D53" s="53">
        <v>3.3E-3</v>
      </c>
      <c r="E53">
        <f t="shared" si="0"/>
        <v>31813.461704940077</v>
      </c>
      <c r="F53">
        <f t="shared" si="1"/>
        <v>31813.5</v>
      </c>
      <c r="G53">
        <f t="shared" si="2"/>
        <v>-1.3270999836095143E-2</v>
      </c>
      <c r="J53">
        <f>+G53</f>
        <v>-1.3270999836095143E-2</v>
      </c>
      <c r="O53">
        <f t="shared" ca="1" si="3"/>
        <v>-1.440074266173071E-2</v>
      </c>
      <c r="Q53" s="2">
        <f t="shared" si="4"/>
        <v>39196.891900000162</v>
      </c>
    </row>
    <row r="54" spans="1:17" x14ac:dyDescent="0.2">
      <c r="A54" s="50" t="s">
        <v>53</v>
      </c>
      <c r="B54" s="51" t="s">
        <v>45</v>
      </c>
      <c r="C54" s="52">
        <v>54231.330099999905</v>
      </c>
      <c r="D54" s="53">
        <v>1.2999999999999999E-3</v>
      </c>
      <c r="E54">
        <f t="shared" si="0"/>
        <v>31859.453290471989</v>
      </c>
      <c r="F54">
        <f t="shared" si="1"/>
        <v>31859.5</v>
      </c>
      <c r="G54">
        <f t="shared" si="2"/>
        <v>-1.6187000095669646E-2</v>
      </c>
      <c r="J54">
        <f>+G54</f>
        <v>-1.6187000095669646E-2</v>
      </c>
      <c r="O54">
        <f t="shared" ca="1" si="3"/>
        <v>-1.4410671669102728E-2</v>
      </c>
      <c r="Q54" s="2">
        <f t="shared" si="4"/>
        <v>39212.830099999905</v>
      </c>
    </row>
    <row r="55" spans="1:17" x14ac:dyDescent="0.2">
      <c r="A55" s="50" t="s">
        <v>53</v>
      </c>
      <c r="B55" s="51" t="s">
        <v>54</v>
      </c>
      <c r="C55" s="52">
        <v>54233.238499999978</v>
      </c>
      <c r="D55" s="53">
        <v>8.0000000000000004E-4</v>
      </c>
      <c r="E55">
        <f t="shared" si="0"/>
        <v>31864.960207302865</v>
      </c>
      <c r="F55">
        <f t="shared" si="1"/>
        <v>31865</v>
      </c>
      <c r="G55">
        <f t="shared" si="2"/>
        <v>-1.3790000019071158E-2</v>
      </c>
      <c r="J55">
        <f>+G55</f>
        <v>-1.3790000019071158E-2</v>
      </c>
      <c r="O55">
        <f t="shared" ca="1" si="3"/>
        <v>-1.4411858833027645E-2</v>
      </c>
      <c r="Q55" s="2">
        <f t="shared" si="4"/>
        <v>39214.738499999978</v>
      </c>
    </row>
    <row r="56" spans="1:17" x14ac:dyDescent="0.2">
      <c r="A56" s="50" t="s">
        <v>53</v>
      </c>
      <c r="B56" s="51" t="s">
        <v>45</v>
      </c>
      <c r="C56" s="52">
        <v>54238.264200000092</v>
      </c>
      <c r="D56" s="53">
        <v>2.3E-3</v>
      </c>
      <c r="E56">
        <f t="shared" si="0"/>
        <v>31879.462466743502</v>
      </c>
      <c r="F56">
        <f t="shared" si="1"/>
        <v>31879.5</v>
      </c>
      <c r="G56">
        <f t="shared" si="2"/>
        <v>-1.3006999906792771E-2</v>
      </c>
      <c r="J56">
        <f>+G56</f>
        <v>-1.3006999906792771E-2</v>
      </c>
      <c r="O56">
        <f t="shared" ca="1" si="3"/>
        <v>-1.4414988628829693E-2</v>
      </c>
      <c r="Q56" s="2">
        <f t="shared" si="4"/>
        <v>39219.764200000092</v>
      </c>
    </row>
    <row r="57" spans="1:17" x14ac:dyDescent="0.2">
      <c r="A57" s="50" t="s">
        <v>53</v>
      </c>
      <c r="B57" s="51" t="s">
        <v>45</v>
      </c>
      <c r="C57" s="52">
        <v>54239.303799999878</v>
      </c>
      <c r="D57" s="53">
        <v>1.6999999999999999E-3</v>
      </c>
      <c r="E57">
        <f t="shared" si="0"/>
        <v>31882.462357089331</v>
      </c>
      <c r="F57">
        <f t="shared" si="1"/>
        <v>31882.5</v>
      </c>
      <c r="G57">
        <f t="shared" si="2"/>
        <v>-1.3045000123383943E-2</v>
      </c>
      <c r="J57">
        <f>+G57</f>
        <v>-1.3045000123383943E-2</v>
      </c>
      <c r="O57">
        <f t="shared" ca="1" si="3"/>
        <v>-1.4415636172788739E-2</v>
      </c>
      <c r="Q57" s="2">
        <f t="shared" si="4"/>
        <v>39220.803799999878</v>
      </c>
    </row>
    <row r="58" spans="1:17" x14ac:dyDescent="0.2">
      <c r="A58" s="50" t="s">
        <v>53</v>
      </c>
      <c r="B58" s="51" t="s">
        <v>54</v>
      </c>
      <c r="C58" s="52">
        <v>54271.360299999826</v>
      </c>
      <c r="D58" s="53">
        <v>1.5E-3</v>
      </c>
      <c r="E58">
        <f t="shared" si="0"/>
        <v>31974.965228280882</v>
      </c>
      <c r="F58">
        <f t="shared" si="1"/>
        <v>31975</v>
      </c>
      <c r="G58">
        <f t="shared" si="2"/>
        <v>-1.2050000172166619E-2</v>
      </c>
      <c r="J58">
        <f>+G58</f>
        <v>-1.2050000172166619E-2</v>
      </c>
      <c r="O58">
        <f t="shared" ca="1" si="3"/>
        <v>-1.4435602111525954E-2</v>
      </c>
      <c r="Q58" s="2">
        <f t="shared" si="4"/>
        <v>39252.860299999826</v>
      </c>
    </row>
    <row r="59" spans="1:17" x14ac:dyDescent="0.2">
      <c r="A59" s="50" t="s">
        <v>53</v>
      </c>
      <c r="B59" s="51" t="s">
        <v>45</v>
      </c>
      <c r="C59" s="52">
        <v>54272.226100000087</v>
      </c>
      <c r="D59" s="53">
        <v>1.1999999999999999E-3</v>
      </c>
      <c r="E59">
        <f t="shared" si="0"/>
        <v>31977.463597906448</v>
      </c>
      <c r="F59">
        <f t="shared" si="1"/>
        <v>31977.5</v>
      </c>
      <c r="G59">
        <f t="shared" si="2"/>
        <v>-1.2614999912329949E-2</v>
      </c>
      <c r="J59">
        <f>+G59</f>
        <v>-1.2614999912329949E-2</v>
      </c>
      <c r="O59">
        <f t="shared" ca="1" si="3"/>
        <v>-1.4436141731491823E-2</v>
      </c>
      <c r="Q59" s="2">
        <f t="shared" si="4"/>
        <v>39253.726100000087</v>
      </c>
    </row>
    <row r="60" spans="1:17" x14ac:dyDescent="0.2">
      <c r="A60" s="50" t="s">
        <v>53</v>
      </c>
      <c r="B60" s="51" t="s">
        <v>45</v>
      </c>
      <c r="C60" s="52">
        <v>54497.477799999993</v>
      </c>
      <c r="D60" s="53">
        <v>2.3999999999999998E-3</v>
      </c>
      <c r="E60">
        <f t="shared" si="0"/>
        <v>32627.45436392281</v>
      </c>
      <c r="F60">
        <f t="shared" si="1"/>
        <v>32627.5</v>
      </c>
      <c r="G60">
        <f t="shared" si="2"/>
        <v>-1.5815000006114133E-2</v>
      </c>
      <c r="J60">
        <f>+G60</f>
        <v>-1.5815000006114133E-2</v>
      </c>
      <c r="O60">
        <f t="shared" ca="1" si="3"/>
        <v>-1.4576442922618189E-2</v>
      </c>
      <c r="Q60" s="2">
        <f t="shared" si="4"/>
        <v>39478.977799999993</v>
      </c>
    </row>
    <row r="61" spans="1:17" x14ac:dyDescent="0.2">
      <c r="A61" s="50" t="s">
        <v>53</v>
      </c>
      <c r="B61" s="51" t="s">
        <v>45</v>
      </c>
      <c r="C61" s="52">
        <v>54498.515600000042</v>
      </c>
      <c r="D61" s="53">
        <v>2.0999999999999999E-3</v>
      </c>
      <c r="E61">
        <f t="shared" si="0"/>
        <v>32630.449060153755</v>
      </c>
      <c r="F61">
        <f t="shared" si="1"/>
        <v>32630.5</v>
      </c>
      <c r="G61">
        <f t="shared" si="2"/>
        <v>-1.7652999958954751E-2</v>
      </c>
      <c r="J61">
        <f>+G61</f>
        <v>-1.7652999958954751E-2</v>
      </c>
      <c r="O61">
        <f t="shared" ca="1" si="3"/>
        <v>-1.4577090466577233E-2</v>
      </c>
      <c r="Q61" s="2">
        <f t="shared" si="4"/>
        <v>39480.015600000042</v>
      </c>
    </row>
    <row r="62" spans="1:17" x14ac:dyDescent="0.2">
      <c r="A62" s="50" t="s">
        <v>53</v>
      </c>
      <c r="B62" s="51" t="s">
        <v>45</v>
      </c>
      <c r="C62" s="52">
        <v>54499.5569000002</v>
      </c>
      <c r="D62" s="53">
        <v>5.9999999999999995E-4</v>
      </c>
      <c r="E62">
        <f t="shared" si="0"/>
        <v>32633.453856054319</v>
      </c>
      <c r="F62">
        <f t="shared" si="1"/>
        <v>32633.5</v>
      </c>
      <c r="G62">
        <f t="shared" si="2"/>
        <v>-1.5990999803761952E-2</v>
      </c>
      <c r="J62">
        <f>+G62</f>
        <v>-1.5990999803761952E-2</v>
      </c>
      <c r="O62">
        <f t="shared" ca="1" si="3"/>
        <v>-1.4577738010536278E-2</v>
      </c>
      <c r="Q62" s="2">
        <f t="shared" si="4"/>
        <v>39481.0569000002</v>
      </c>
    </row>
    <row r="63" spans="1:17" x14ac:dyDescent="0.2">
      <c r="A63" s="50" t="s">
        <v>53</v>
      </c>
      <c r="B63" s="51" t="s">
        <v>54</v>
      </c>
      <c r="C63" s="52">
        <v>54501.464000000153</v>
      </c>
      <c r="D63" s="53">
        <v>1.2999999999999999E-3</v>
      </c>
      <c r="E63">
        <f t="shared" si="0"/>
        <v>32638.957021579106</v>
      </c>
      <c r="F63">
        <f t="shared" si="1"/>
        <v>32639</v>
      </c>
      <c r="G63">
        <f t="shared" si="2"/>
        <v>-1.4893999847117811E-2</v>
      </c>
      <c r="J63">
        <f>+G63</f>
        <v>-1.4893999847117811E-2</v>
      </c>
      <c r="O63">
        <f t="shared" ca="1" si="3"/>
        <v>-1.4578925174461195E-2</v>
      </c>
      <c r="Q63" s="2">
        <f t="shared" si="4"/>
        <v>39482.964000000153</v>
      </c>
    </row>
    <row r="64" spans="1:17" x14ac:dyDescent="0.2">
      <c r="A64" s="50" t="s">
        <v>53</v>
      </c>
      <c r="B64" s="51" t="s">
        <v>54</v>
      </c>
      <c r="C64" s="52">
        <v>54502.501800000202</v>
      </c>
      <c r="D64" s="53">
        <v>2.2000000000000001E-3</v>
      </c>
      <c r="E64">
        <f t="shared" si="0"/>
        <v>32641.951717810054</v>
      </c>
      <c r="F64">
        <f t="shared" si="1"/>
        <v>32642</v>
      </c>
      <c r="G64">
        <f t="shared" si="2"/>
        <v>-1.673199979995843E-2</v>
      </c>
      <c r="J64">
        <f>+G64</f>
        <v>-1.673199979995843E-2</v>
      </c>
      <c r="O64">
        <f t="shared" ca="1" si="3"/>
        <v>-1.4579572718420239E-2</v>
      </c>
      <c r="Q64" s="2">
        <f t="shared" si="4"/>
        <v>39484.001800000202</v>
      </c>
    </row>
    <row r="65" spans="1:17" x14ac:dyDescent="0.2">
      <c r="A65" s="50" t="s">
        <v>53</v>
      </c>
      <c r="B65" s="51" t="s">
        <v>54</v>
      </c>
      <c r="C65" s="52">
        <v>54503.542200000025</v>
      </c>
      <c r="D65" s="53">
        <v>1.2999999999999999E-3</v>
      </c>
      <c r="E65">
        <f t="shared" si="0"/>
        <v>32644.953916651833</v>
      </c>
      <c r="F65">
        <f t="shared" si="1"/>
        <v>32645</v>
      </c>
      <c r="G65">
        <f t="shared" si="2"/>
        <v>-1.5969999971275683E-2</v>
      </c>
      <c r="J65">
        <f>+G65</f>
        <v>-1.5969999971275683E-2</v>
      </c>
      <c r="O65">
        <f t="shared" ca="1" si="3"/>
        <v>-1.4580220262379283E-2</v>
      </c>
      <c r="Q65" s="2">
        <f t="shared" si="4"/>
        <v>39485.042200000025</v>
      </c>
    </row>
    <row r="66" spans="1:17" x14ac:dyDescent="0.2">
      <c r="A66" s="50" t="s">
        <v>53</v>
      </c>
      <c r="B66" s="51" t="s">
        <v>54</v>
      </c>
      <c r="C66" s="52">
        <v>54511.512899999972</v>
      </c>
      <c r="D66" s="53">
        <v>8.0000000000000004E-4</v>
      </c>
      <c r="E66">
        <f t="shared" si="0"/>
        <v>32667.954326409694</v>
      </c>
      <c r="F66">
        <f t="shared" si="1"/>
        <v>32668</v>
      </c>
      <c r="G66">
        <f t="shared" si="2"/>
        <v>-1.5828000025067013E-2</v>
      </c>
      <c r="J66">
        <f>+G66</f>
        <v>-1.5828000025067013E-2</v>
      </c>
      <c r="O66">
        <f t="shared" ca="1" si="3"/>
        <v>-1.4585184766065292E-2</v>
      </c>
      <c r="Q66" s="2">
        <f t="shared" si="4"/>
        <v>39493.012899999972</v>
      </c>
    </row>
    <row r="67" spans="1:17" x14ac:dyDescent="0.2">
      <c r="A67" s="50" t="s">
        <v>53</v>
      </c>
      <c r="B67" s="51" t="s">
        <v>54</v>
      </c>
      <c r="C67" s="52">
        <v>54526.417100000195</v>
      </c>
      <c r="D67" s="53">
        <v>2.5000000000000001E-3</v>
      </c>
      <c r="E67">
        <f t="shared" si="0"/>
        <v>32710.962181067436</v>
      </c>
      <c r="F67">
        <f t="shared" si="1"/>
        <v>32711</v>
      </c>
      <c r="G67">
        <f t="shared" si="2"/>
        <v>-1.3105999802064616E-2</v>
      </c>
      <c r="J67">
        <f>+G67</f>
        <v>-1.3105999802064616E-2</v>
      </c>
      <c r="O67">
        <f t="shared" ca="1" si="3"/>
        <v>-1.4594466229478268E-2</v>
      </c>
      <c r="Q67" s="2">
        <f t="shared" si="4"/>
        <v>39507.917100000195</v>
      </c>
    </row>
    <row r="68" spans="1:17" x14ac:dyDescent="0.2">
      <c r="A68" s="50" t="s">
        <v>53</v>
      </c>
      <c r="B68" s="51" t="s">
        <v>54</v>
      </c>
      <c r="C68" s="52">
        <v>54528.493499999866</v>
      </c>
      <c r="D68" s="53">
        <v>8.9999999999999998E-4</v>
      </c>
      <c r="E68">
        <f t="shared" si="0"/>
        <v>32716.953882023936</v>
      </c>
      <c r="F68">
        <f t="shared" si="1"/>
        <v>32717</v>
      </c>
      <c r="G68">
        <f t="shared" si="2"/>
        <v>-1.598200013540918E-2</v>
      </c>
      <c r="J68">
        <f>+G68</f>
        <v>-1.598200013540918E-2</v>
      </c>
      <c r="O68">
        <f t="shared" ca="1" si="3"/>
        <v>-1.4595761317396358E-2</v>
      </c>
      <c r="Q68" s="2">
        <f t="shared" si="4"/>
        <v>39509.993499999866</v>
      </c>
    </row>
    <row r="69" spans="1:17" x14ac:dyDescent="0.2">
      <c r="A69" s="50" t="s">
        <v>53</v>
      </c>
      <c r="B69" s="51" t="s">
        <v>54</v>
      </c>
      <c r="C69" s="52">
        <v>54536.463099999819</v>
      </c>
      <c r="D69" s="53">
        <v>1.4E-3</v>
      </c>
      <c r="E69">
        <f t="shared" si="0"/>
        <v>32739.951117600031</v>
      </c>
      <c r="F69">
        <f t="shared" si="1"/>
        <v>32740</v>
      </c>
      <c r="G69">
        <f t="shared" si="2"/>
        <v>-1.6940000175964087E-2</v>
      </c>
      <c r="J69">
        <f>+G69</f>
        <v>-1.6940000175964087E-2</v>
      </c>
      <c r="O69">
        <f t="shared" ca="1" si="3"/>
        <v>-1.4600725821082367E-2</v>
      </c>
      <c r="Q69" s="2">
        <f t="shared" si="4"/>
        <v>39517.963099999819</v>
      </c>
    </row>
    <row r="70" spans="1:17" x14ac:dyDescent="0.2">
      <c r="A70" s="50" t="s">
        <v>53</v>
      </c>
      <c r="B70" s="51" t="s">
        <v>54</v>
      </c>
      <c r="C70" s="52">
        <v>54555.524300000165</v>
      </c>
      <c r="D70" s="53">
        <v>1.8E-3</v>
      </c>
      <c r="E70">
        <f t="shared" si="0"/>
        <v>32794.954493776197</v>
      </c>
      <c r="F70">
        <f t="shared" si="1"/>
        <v>32795</v>
      </c>
      <c r="G70">
        <f t="shared" si="2"/>
        <v>-1.5769999838084914E-2</v>
      </c>
      <c r="J70">
        <f>+G70</f>
        <v>-1.5769999838084914E-2</v>
      </c>
      <c r="O70">
        <f t="shared" ca="1" si="3"/>
        <v>-1.4612597460331521E-2</v>
      </c>
      <c r="Q70" s="2">
        <f t="shared" si="4"/>
        <v>39537.024300000165</v>
      </c>
    </row>
    <row r="71" spans="1:17" x14ac:dyDescent="0.2">
      <c r="A71" s="50" t="s">
        <v>53</v>
      </c>
      <c r="B71" s="51" t="s">
        <v>54</v>
      </c>
      <c r="C71" s="52">
        <v>54556.564600000158</v>
      </c>
      <c r="D71" s="53">
        <v>1.4E-3</v>
      </c>
      <c r="E71">
        <f t="shared" si="0"/>
        <v>32797.956404056487</v>
      </c>
      <c r="F71">
        <f t="shared" si="1"/>
        <v>32798</v>
      </c>
      <c r="G71">
        <f t="shared" si="2"/>
        <v>-1.5107999839528929E-2</v>
      </c>
      <c r="J71">
        <f>+G71</f>
        <v>-1.5107999839528929E-2</v>
      </c>
      <c r="O71">
        <f t="shared" ca="1" si="3"/>
        <v>-1.4613245004290567E-2</v>
      </c>
      <c r="Q71" s="2">
        <f t="shared" si="4"/>
        <v>39538.064600000158</v>
      </c>
    </row>
    <row r="72" spans="1:17" x14ac:dyDescent="0.2">
      <c r="A72" s="50" t="s">
        <v>53</v>
      </c>
      <c r="B72" s="51" t="s">
        <v>45</v>
      </c>
      <c r="C72" s="52">
        <v>54557.430999999866</v>
      </c>
      <c r="D72" s="53">
        <v>1.1999999999999999E-3</v>
      </c>
      <c r="E72">
        <f t="shared" si="0"/>
        <v>32800.456505052338</v>
      </c>
      <c r="F72">
        <f t="shared" si="1"/>
        <v>32800.5</v>
      </c>
      <c r="G72">
        <f t="shared" si="2"/>
        <v>-1.5073000133270398E-2</v>
      </c>
      <c r="J72">
        <f>+G72</f>
        <v>-1.5073000133270398E-2</v>
      </c>
      <c r="O72">
        <f t="shared" ca="1" si="3"/>
        <v>-1.4613784624256436E-2</v>
      </c>
      <c r="Q72" s="2">
        <f t="shared" si="4"/>
        <v>39538.930999999866</v>
      </c>
    </row>
    <row r="73" spans="1:17" x14ac:dyDescent="0.2">
      <c r="A73" s="50" t="s">
        <v>53</v>
      </c>
      <c r="B73" s="51" t="s">
        <v>54</v>
      </c>
      <c r="C73" s="52">
        <v>54560.373800000176</v>
      </c>
      <c r="D73" s="53">
        <v>1.6999999999999999E-3</v>
      </c>
      <c r="E73">
        <f t="shared" si="0"/>
        <v>32808.948307007369</v>
      </c>
      <c r="F73">
        <f t="shared" si="1"/>
        <v>32809</v>
      </c>
      <c r="G73">
        <f t="shared" si="2"/>
        <v>-1.7913999821757898E-2</v>
      </c>
      <c r="J73">
        <f>+G73</f>
        <v>-1.7913999821757898E-2</v>
      </c>
      <c r="O73">
        <f t="shared" ca="1" si="3"/>
        <v>-1.4615619332140398E-2</v>
      </c>
      <c r="Q73" s="2">
        <f t="shared" si="4"/>
        <v>39541.873800000176</v>
      </c>
    </row>
    <row r="74" spans="1:17" x14ac:dyDescent="0.2">
      <c r="A74" s="50" t="s">
        <v>53</v>
      </c>
      <c r="B74" s="51" t="s">
        <v>45</v>
      </c>
      <c r="C74" s="52">
        <v>54564.360700000077</v>
      </c>
      <c r="D74" s="53">
        <v>2.2000000000000001E-3</v>
      </c>
      <c r="E74">
        <f t="shared" si="0"/>
        <v>32820.452984596785</v>
      </c>
      <c r="F74">
        <f t="shared" si="1"/>
        <v>32820.5</v>
      </c>
      <c r="G74">
        <f t="shared" si="2"/>
        <v>-1.6292999920551665E-2</v>
      </c>
      <c r="J74">
        <f>+G74</f>
        <v>-1.6292999920551665E-2</v>
      </c>
      <c r="O74">
        <f t="shared" ca="1" si="3"/>
        <v>-1.4618101583983401E-2</v>
      </c>
      <c r="Q74" s="2">
        <f t="shared" si="4"/>
        <v>39545.860700000077</v>
      </c>
    </row>
    <row r="75" spans="1:17" x14ac:dyDescent="0.2">
      <c r="A75" s="50" t="s">
        <v>53</v>
      </c>
      <c r="B75" s="51" t="s">
        <v>54</v>
      </c>
      <c r="C75" s="52">
        <v>54564.535099999979</v>
      </c>
      <c r="D75" s="53">
        <v>4.0000000000000001E-3</v>
      </c>
      <c r="E75">
        <f t="shared" si="0"/>
        <v>32820.956236690021</v>
      </c>
      <c r="F75">
        <f t="shared" si="1"/>
        <v>32821</v>
      </c>
      <c r="G75">
        <f t="shared" si="2"/>
        <v>-1.5166000019235071E-2</v>
      </c>
      <c r="J75">
        <f>+G75</f>
        <v>-1.5166000019235071E-2</v>
      </c>
      <c r="O75">
        <f t="shared" ca="1" si="3"/>
        <v>-1.4618209507976576E-2</v>
      </c>
      <c r="Q75" s="2">
        <f t="shared" si="4"/>
        <v>39546.035099999979</v>
      </c>
    </row>
    <row r="76" spans="1:17" x14ac:dyDescent="0.2">
      <c r="A76" s="50" t="s">
        <v>53</v>
      </c>
      <c r="B76" s="51" t="s">
        <v>45</v>
      </c>
      <c r="C76" s="52">
        <v>54565.400299999863</v>
      </c>
      <c r="D76" s="53">
        <v>1.6000000000000001E-3</v>
      </c>
      <c r="E76">
        <f t="shared" si="0"/>
        <v>32823.452874942617</v>
      </c>
      <c r="F76">
        <f t="shared" si="1"/>
        <v>32823.5</v>
      </c>
      <c r="G76">
        <f t="shared" si="2"/>
        <v>-1.6331000137142837E-2</v>
      </c>
      <c r="J76">
        <f>+G76</f>
        <v>-1.6331000137142837E-2</v>
      </c>
      <c r="O76">
        <f t="shared" ca="1" si="3"/>
        <v>-1.4618749127942447E-2</v>
      </c>
      <c r="Q76" s="2">
        <f t="shared" si="4"/>
        <v>39546.900299999863</v>
      </c>
    </row>
    <row r="77" spans="1:17" x14ac:dyDescent="0.2">
      <c r="A77" s="50" t="s">
        <v>53</v>
      </c>
      <c r="B77" s="51" t="s">
        <v>45</v>
      </c>
      <c r="C77" s="52">
        <v>54566.442300000228</v>
      </c>
      <c r="D77" s="53">
        <v>1.2999999999999999E-3</v>
      </c>
      <c r="E77">
        <f t="shared" si="0"/>
        <v>32826.459690777643</v>
      </c>
      <c r="F77">
        <f t="shared" si="1"/>
        <v>32826.5</v>
      </c>
      <c r="G77">
        <f t="shared" si="2"/>
        <v>-1.3968999774078839E-2</v>
      </c>
      <c r="J77">
        <f>+G77</f>
        <v>-1.3968999774078839E-2</v>
      </c>
      <c r="O77">
        <f t="shared" ca="1" si="3"/>
        <v>-1.4619396671901493E-2</v>
      </c>
      <c r="Q77" s="2">
        <f t="shared" si="4"/>
        <v>39547.942300000228</v>
      </c>
    </row>
    <row r="78" spans="1:17" x14ac:dyDescent="0.2">
      <c r="A78" s="50" t="s">
        <v>53</v>
      </c>
      <c r="B78" s="51" t="s">
        <v>45</v>
      </c>
      <c r="C78" s="52">
        <v>54567.480500000063</v>
      </c>
      <c r="D78" s="53">
        <v>8.9999999999999998E-4</v>
      </c>
      <c r="E78">
        <f t="shared" si="0"/>
        <v>32829.455541255891</v>
      </c>
      <c r="F78">
        <f t="shared" si="1"/>
        <v>32829.5</v>
      </c>
      <c r="G78">
        <f t="shared" si="2"/>
        <v>-1.5406999933475163E-2</v>
      </c>
      <c r="J78">
        <f>+G78</f>
        <v>-1.5406999933475163E-2</v>
      </c>
      <c r="O78">
        <f t="shared" ca="1" si="3"/>
        <v>-1.4620044215860536E-2</v>
      </c>
      <c r="Q78" s="2">
        <f t="shared" si="4"/>
        <v>39548.980500000063</v>
      </c>
    </row>
    <row r="79" spans="1:17" x14ac:dyDescent="0.2">
      <c r="A79" s="50" t="s">
        <v>53</v>
      </c>
      <c r="B79" s="51" t="s">
        <v>54</v>
      </c>
      <c r="C79" s="52">
        <v>54584.288199999835</v>
      </c>
      <c r="D79" s="53">
        <v>1.4E-3</v>
      </c>
      <c r="E79">
        <f t="shared" si="0"/>
        <v>32877.956173205974</v>
      </c>
      <c r="F79">
        <f t="shared" si="1"/>
        <v>32878</v>
      </c>
      <c r="G79">
        <f t="shared" si="2"/>
        <v>-1.5188000164926052E-2</v>
      </c>
      <c r="J79">
        <f>+G79</f>
        <v>-1.5188000164926052E-2</v>
      </c>
      <c r="O79">
        <f t="shared" ca="1" si="3"/>
        <v>-1.4630512843198426E-2</v>
      </c>
      <c r="Q79" s="2">
        <f t="shared" si="4"/>
        <v>39565.788199999835</v>
      </c>
    </row>
    <row r="80" spans="1:17" x14ac:dyDescent="0.2">
      <c r="A80" s="50" t="s">
        <v>53</v>
      </c>
      <c r="B80" s="51" t="s">
        <v>54</v>
      </c>
      <c r="C80" s="52">
        <v>54592.257300000172</v>
      </c>
      <c r="D80" s="53">
        <v>1.4E-3</v>
      </c>
      <c r="E80">
        <f t="shared" si="0"/>
        <v>32900.951965973269</v>
      </c>
      <c r="F80">
        <f t="shared" si="1"/>
        <v>32901</v>
      </c>
      <c r="G80">
        <f t="shared" si="2"/>
        <v>-1.6645999829052016E-2</v>
      </c>
      <c r="J80">
        <f>+G80</f>
        <v>-1.6645999829052016E-2</v>
      </c>
      <c r="O80">
        <f t="shared" ca="1" si="3"/>
        <v>-1.4635477346884435E-2</v>
      </c>
      <c r="Q80" s="2">
        <f t="shared" si="4"/>
        <v>39573.757300000172</v>
      </c>
    </row>
    <row r="81" spans="1:17" x14ac:dyDescent="0.2">
      <c r="A81" s="50" t="s">
        <v>53</v>
      </c>
      <c r="B81" s="51" t="s">
        <v>54</v>
      </c>
      <c r="C81" s="52">
        <v>54594.336699999869</v>
      </c>
      <c r="D81" s="53">
        <v>2.7000000000000001E-3</v>
      </c>
      <c r="E81">
        <f t="shared" si="0"/>
        <v>32906.95232378925</v>
      </c>
      <c r="F81">
        <f t="shared" si="1"/>
        <v>32907</v>
      </c>
      <c r="G81">
        <f t="shared" si="2"/>
        <v>-1.652200012904359E-2</v>
      </c>
      <c r="J81">
        <f>+G81</f>
        <v>-1.652200012904359E-2</v>
      </c>
      <c r="O81">
        <f t="shared" ca="1" si="3"/>
        <v>-1.4636772434802527E-2</v>
      </c>
      <c r="Q81" s="2">
        <f t="shared" si="4"/>
        <v>39575.836699999869</v>
      </c>
    </row>
    <row r="82" spans="1:17" x14ac:dyDescent="0.2">
      <c r="A82" s="50" t="s">
        <v>53</v>
      </c>
      <c r="B82" s="51" t="s">
        <v>45</v>
      </c>
      <c r="C82" s="52">
        <v>54615.303299999796</v>
      </c>
      <c r="D82" s="53">
        <v>1.1999999999999999E-3</v>
      </c>
      <c r="E82">
        <f t="shared" si="0"/>
        <v>32967.453959935468</v>
      </c>
      <c r="F82">
        <f t="shared" si="1"/>
        <v>32967.5</v>
      </c>
      <c r="G82">
        <f t="shared" si="2"/>
        <v>-1.5955000199028291E-2</v>
      </c>
      <c r="J82">
        <f>+G82</f>
        <v>-1.5955000199028291E-2</v>
      </c>
      <c r="O82">
        <f t="shared" ca="1" si="3"/>
        <v>-1.4649831237976595E-2</v>
      </c>
      <c r="Q82" s="2">
        <f t="shared" si="4"/>
        <v>39596.803299999796</v>
      </c>
    </row>
    <row r="83" spans="1:17" x14ac:dyDescent="0.2">
      <c r="A83" s="50" t="s">
        <v>53</v>
      </c>
      <c r="B83" s="51" t="s">
        <v>45</v>
      </c>
      <c r="C83" s="52">
        <v>55591.526999999769</v>
      </c>
      <c r="D83" s="53">
        <v>1.4E-3</v>
      </c>
      <c r="E83">
        <f t="shared" si="0"/>
        <v>35784.464400107834</v>
      </c>
      <c r="F83">
        <f t="shared" si="1"/>
        <v>35784.5</v>
      </c>
      <c r="G83">
        <f t="shared" si="2"/>
        <v>-1.2337000225670636E-2</v>
      </c>
      <c r="J83">
        <f>+G83</f>
        <v>-1.2337000225670636E-2</v>
      </c>
      <c r="O83">
        <f t="shared" ca="1" si="3"/>
        <v>-1.5257875015519628E-2</v>
      </c>
      <c r="Q83" s="2">
        <f t="shared" si="4"/>
        <v>40573.026999999769</v>
      </c>
    </row>
    <row r="84" spans="1:17" x14ac:dyDescent="0.2">
      <c r="A84" s="50" t="s">
        <v>53</v>
      </c>
      <c r="B84" s="51" t="s">
        <v>54</v>
      </c>
      <c r="C84" s="52">
        <v>55619.421800000127</v>
      </c>
      <c r="D84" s="53">
        <v>1.2999999999999999E-3</v>
      </c>
      <c r="E84">
        <f t="shared" si="0"/>
        <v>35864.958187369433</v>
      </c>
      <c r="F84">
        <f t="shared" si="1"/>
        <v>35865</v>
      </c>
      <c r="G84">
        <f t="shared" si="2"/>
        <v>-1.4489999870420434E-2</v>
      </c>
      <c r="J84">
        <f>+G84</f>
        <v>-1.4489999870420434E-2</v>
      </c>
      <c r="O84">
        <f t="shared" ca="1" si="3"/>
        <v>-1.5275250778420664E-2</v>
      </c>
      <c r="Q84" s="2">
        <f t="shared" si="4"/>
        <v>40600.921800000127</v>
      </c>
    </row>
    <row r="85" spans="1:17" x14ac:dyDescent="0.2">
      <c r="A85" s="50" t="s">
        <v>53</v>
      </c>
      <c r="B85" s="51" t="s">
        <v>45</v>
      </c>
      <c r="C85" s="52">
        <v>55619.593400000129</v>
      </c>
      <c r="D85" s="53">
        <v>1.8E-3</v>
      </c>
      <c r="E85">
        <f t="shared" si="0"/>
        <v>35865.453359727508</v>
      </c>
      <c r="F85">
        <f t="shared" si="1"/>
        <v>35865.5</v>
      </c>
      <c r="G85">
        <f t="shared" si="2"/>
        <v>-1.6162999869266059E-2</v>
      </c>
      <c r="J85">
        <f>+G85</f>
        <v>-1.6162999869266059E-2</v>
      </c>
      <c r="O85">
        <f t="shared" ca="1" si="3"/>
        <v>-1.5275358702413838E-2</v>
      </c>
      <c r="Q85" s="2">
        <f t="shared" si="4"/>
        <v>40601.093400000129</v>
      </c>
    </row>
    <row r="86" spans="1:17" x14ac:dyDescent="0.2">
      <c r="A86" s="50" t="s">
        <v>53</v>
      </c>
      <c r="B86" s="51" t="s">
        <v>54</v>
      </c>
      <c r="C86" s="52">
        <v>55620.461199999787</v>
      </c>
      <c r="D86" s="53">
        <v>1.6000000000000001E-3</v>
      </c>
      <c r="E86">
        <f t="shared" si="0"/>
        <v>35867.957500590943</v>
      </c>
      <c r="F86">
        <f t="shared" si="1"/>
        <v>35868</v>
      </c>
      <c r="G86">
        <f t="shared" si="2"/>
        <v>-1.4728000212926418E-2</v>
      </c>
      <c r="J86">
        <f>+G86</f>
        <v>-1.4728000212926418E-2</v>
      </c>
      <c r="O86">
        <f t="shared" ca="1" si="3"/>
        <v>-1.5275898322379709E-2</v>
      </c>
      <c r="Q86" s="2">
        <f t="shared" si="4"/>
        <v>40601.961199999787</v>
      </c>
    </row>
    <row r="87" spans="1:17" x14ac:dyDescent="0.2">
      <c r="A87" s="50" t="s">
        <v>53</v>
      </c>
      <c r="B87" s="51" t="s">
        <v>45</v>
      </c>
      <c r="C87" s="52">
        <v>55626.523699999787</v>
      </c>
      <c r="D87" s="53">
        <v>1.8E-3</v>
      </c>
      <c r="E87">
        <f t="shared" ref="E87:E108" si="5">+(C87-C$7)/C$8</f>
        <v>35885.451570642246</v>
      </c>
      <c r="F87">
        <f t="shared" ref="F87:F108" si="6">ROUND(2*E87,0)/2</f>
        <v>35885.5</v>
      </c>
      <c r="G87">
        <f t="shared" ref="G87:G108" si="7">+C87-(C$7+F87*C$8)</f>
        <v>-1.6783000210125465E-2</v>
      </c>
      <c r="J87">
        <f>+G87</f>
        <v>-1.6783000210125465E-2</v>
      </c>
      <c r="O87">
        <f t="shared" ref="O87:O108" ca="1" si="8">+C$11+C$12*$F87</f>
        <v>-1.5279675662140803E-2</v>
      </c>
      <c r="Q87" s="2">
        <f t="shared" ref="Q87:Q108" si="9">+C87-15018.5</f>
        <v>40608.023699999787</v>
      </c>
    </row>
    <row r="88" spans="1:17" x14ac:dyDescent="0.2">
      <c r="A88" s="50" t="s">
        <v>53</v>
      </c>
      <c r="B88" s="51" t="s">
        <v>45</v>
      </c>
      <c r="C88" s="52">
        <v>55634.49850000022</v>
      </c>
      <c r="D88" s="53">
        <v>1.4E-3</v>
      </c>
      <c r="E88">
        <f t="shared" si="5"/>
        <v>35908.463811442693</v>
      </c>
      <c r="F88">
        <f t="shared" si="6"/>
        <v>35908.5</v>
      </c>
      <c r="G88">
        <f t="shared" si="7"/>
        <v>-1.2540999778138939E-2</v>
      </c>
      <c r="J88">
        <f>+G88</f>
        <v>-1.2540999778138939E-2</v>
      </c>
      <c r="O88">
        <f t="shared" ca="1" si="8"/>
        <v>-1.5284640165826813E-2</v>
      </c>
      <c r="Q88" s="2">
        <f t="shared" si="9"/>
        <v>40615.99850000022</v>
      </c>
    </row>
    <row r="89" spans="1:17" x14ac:dyDescent="0.2">
      <c r="A89" s="50" t="s">
        <v>53</v>
      </c>
      <c r="B89" s="51" t="s">
        <v>54</v>
      </c>
      <c r="C89" s="52">
        <v>55647.490100000054</v>
      </c>
      <c r="D89" s="53">
        <v>1.8E-3</v>
      </c>
      <c r="E89">
        <f t="shared" si="5"/>
        <v>35945.95262966548</v>
      </c>
      <c r="F89">
        <f t="shared" si="6"/>
        <v>35946</v>
      </c>
      <c r="G89">
        <f t="shared" si="7"/>
        <v>-1.6415999947639648E-2</v>
      </c>
      <c r="J89">
        <f>+G89</f>
        <v>-1.6415999947639648E-2</v>
      </c>
      <c r="O89">
        <f t="shared" ca="1" si="8"/>
        <v>-1.5292734465314872E-2</v>
      </c>
      <c r="Q89" s="2">
        <f t="shared" si="9"/>
        <v>40628.990100000054</v>
      </c>
    </row>
    <row r="90" spans="1:17" x14ac:dyDescent="0.2">
      <c r="A90" s="50" t="s">
        <v>53</v>
      </c>
      <c r="B90" s="51" t="s">
        <v>54</v>
      </c>
      <c r="C90" s="52">
        <v>55648.533600000199</v>
      </c>
      <c r="D90" s="53">
        <v>2.2000000000000001E-3</v>
      </c>
      <c r="E90">
        <f t="shared" si="5"/>
        <v>35948.963773929579</v>
      </c>
      <c r="F90">
        <f t="shared" si="6"/>
        <v>35949</v>
      </c>
      <c r="G90">
        <f t="shared" si="7"/>
        <v>-1.2553999797091819E-2</v>
      </c>
      <c r="J90">
        <f>+G90</f>
        <v>-1.2553999797091819E-2</v>
      </c>
      <c r="O90">
        <f t="shared" ca="1" si="8"/>
        <v>-1.5293382009273916E-2</v>
      </c>
      <c r="Q90" s="2">
        <f t="shared" si="9"/>
        <v>40630.033600000199</v>
      </c>
    </row>
    <row r="91" spans="1:17" x14ac:dyDescent="0.2">
      <c r="A91" s="50" t="s">
        <v>53</v>
      </c>
      <c r="B91" s="51" t="s">
        <v>54</v>
      </c>
      <c r="C91" s="52">
        <v>55657.539499999955</v>
      </c>
      <c r="D91" s="53">
        <v>1.6000000000000001E-3</v>
      </c>
      <c r="E91">
        <f t="shared" si="5"/>
        <v>35974.951377306206</v>
      </c>
      <c r="F91">
        <f t="shared" si="6"/>
        <v>35975</v>
      </c>
      <c r="G91">
        <f t="shared" si="7"/>
        <v>-1.6850000043632463E-2</v>
      </c>
      <c r="J91">
        <f>+G91</f>
        <v>-1.6850000043632463E-2</v>
      </c>
      <c r="O91">
        <f t="shared" ca="1" si="8"/>
        <v>-1.5298994056918973E-2</v>
      </c>
      <c r="Q91" s="2">
        <f t="shared" si="9"/>
        <v>40639.039499999955</v>
      </c>
    </row>
    <row r="92" spans="1:17" x14ac:dyDescent="0.2">
      <c r="A92" s="50" t="s">
        <v>53</v>
      </c>
      <c r="B92" s="51" t="s">
        <v>45</v>
      </c>
      <c r="C92" s="52">
        <v>55675.384200000204</v>
      </c>
      <c r="D92" s="53">
        <v>2.3999999999999998E-3</v>
      </c>
      <c r="E92">
        <f t="shared" si="5"/>
        <v>36026.444396992621</v>
      </c>
      <c r="F92">
        <f t="shared" si="6"/>
        <v>36026.5</v>
      </c>
      <c r="G92">
        <f t="shared" si="7"/>
        <v>-1.9268999792984687E-2</v>
      </c>
      <c r="J92">
        <f>+G92</f>
        <v>-1.9268999792984687E-2</v>
      </c>
      <c r="O92">
        <f t="shared" ca="1" si="8"/>
        <v>-1.5310110228215906E-2</v>
      </c>
      <c r="Q92" s="2">
        <f t="shared" si="9"/>
        <v>40656.884200000204</v>
      </c>
    </row>
    <row r="93" spans="1:17" x14ac:dyDescent="0.2">
      <c r="A93" s="50" t="s">
        <v>53</v>
      </c>
      <c r="B93" s="51" t="s">
        <v>54</v>
      </c>
      <c r="C93" s="52">
        <v>55714.37369999988</v>
      </c>
      <c r="D93" s="53">
        <v>2.5000000000000001E-3</v>
      </c>
      <c r="E93">
        <f t="shared" si="5"/>
        <v>36138.953270272577</v>
      </c>
      <c r="F93">
        <f t="shared" si="6"/>
        <v>36139</v>
      </c>
      <c r="G93">
        <f t="shared" si="7"/>
        <v>-1.6194000119867269E-2</v>
      </c>
      <c r="J93">
        <f>+G93</f>
        <v>-1.6194000119867269E-2</v>
      </c>
      <c r="O93">
        <f t="shared" ca="1" si="8"/>
        <v>-1.5334393126680085E-2</v>
      </c>
      <c r="Q93" s="2">
        <f t="shared" si="9"/>
        <v>40695.87369999988</v>
      </c>
    </row>
    <row r="94" spans="1:17" x14ac:dyDescent="0.2">
      <c r="A94" s="50" t="s">
        <v>53</v>
      </c>
      <c r="B94" s="51" t="s">
        <v>54</v>
      </c>
      <c r="C94" s="52">
        <v>55954.532099999953</v>
      </c>
      <c r="D94" s="53">
        <v>5.9999999999999995E-4</v>
      </c>
      <c r="E94">
        <f t="shared" si="5"/>
        <v>36831.959104996029</v>
      </c>
      <c r="F94">
        <f t="shared" si="6"/>
        <v>36832</v>
      </c>
      <c r="G94">
        <f t="shared" si="7"/>
        <v>-1.417200004652841E-2</v>
      </c>
      <c r="J94">
        <f>+G94</f>
        <v>-1.417200004652841E-2</v>
      </c>
      <c r="O94">
        <f t="shared" ca="1" si="8"/>
        <v>-1.5483975781219426E-2</v>
      </c>
      <c r="Q94" s="2">
        <f t="shared" si="9"/>
        <v>40936.032099999953</v>
      </c>
    </row>
    <row r="95" spans="1:17" x14ac:dyDescent="0.2">
      <c r="A95" s="50" t="s">
        <v>53</v>
      </c>
      <c r="B95" s="51" t="s">
        <v>54</v>
      </c>
      <c r="C95" s="52">
        <v>55963.546699999832</v>
      </c>
      <c r="D95" s="53">
        <v>4.4000000000000003E-3</v>
      </c>
      <c r="E95">
        <f t="shared" si="5"/>
        <v>36857.971813265285</v>
      </c>
      <c r="F95">
        <f t="shared" si="6"/>
        <v>36858</v>
      </c>
      <c r="G95">
        <f t="shared" si="7"/>
        <v>-9.768000163603574E-3</v>
      </c>
      <c r="J95">
        <f>+G95</f>
        <v>-9.768000163603574E-3</v>
      </c>
      <c r="O95">
        <f t="shared" ca="1" si="8"/>
        <v>-1.548958782886448E-2</v>
      </c>
      <c r="Q95" s="2">
        <f t="shared" si="9"/>
        <v>40945.046699999832</v>
      </c>
    </row>
    <row r="96" spans="1:17" x14ac:dyDescent="0.2">
      <c r="A96" s="50" t="s">
        <v>53</v>
      </c>
      <c r="B96" s="51" t="s">
        <v>45</v>
      </c>
      <c r="C96" s="52">
        <v>55983.473799999803</v>
      </c>
      <c r="D96" s="53">
        <v>1.6000000000000001E-3</v>
      </c>
      <c r="E96">
        <f t="shared" si="5"/>
        <v>36915.473847627167</v>
      </c>
      <c r="F96">
        <f t="shared" si="6"/>
        <v>36915.5</v>
      </c>
      <c r="G96">
        <f t="shared" si="7"/>
        <v>-9.0630001941462979E-3</v>
      </c>
      <c r="J96">
        <f>+G96</f>
        <v>-9.0630001941462979E-3</v>
      </c>
      <c r="O96">
        <f t="shared" ca="1" si="8"/>
        <v>-1.5501999088079504E-2</v>
      </c>
      <c r="Q96" s="2">
        <f t="shared" si="9"/>
        <v>40964.973799999803</v>
      </c>
    </row>
    <row r="97" spans="1:17" x14ac:dyDescent="0.2">
      <c r="A97" s="50" t="s">
        <v>53</v>
      </c>
      <c r="B97" s="51" t="s">
        <v>54</v>
      </c>
      <c r="C97" s="52">
        <v>55988.494299999904</v>
      </c>
      <c r="D97" s="53">
        <v>2.0999999999999999E-3</v>
      </c>
      <c r="E97">
        <f t="shared" si="5"/>
        <v>36929.96110184479</v>
      </c>
      <c r="F97">
        <f t="shared" si="6"/>
        <v>36930</v>
      </c>
      <c r="G97">
        <f t="shared" si="7"/>
        <v>-1.3480000096024014E-2</v>
      </c>
      <c r="J97">
        <f>+G97</f>
        <v>-1.3480000096024014E-2</v>
      </c>
      <c r="O97">
        <f t="shared" ca="1" si="8"/>
        <v>-1.5505128883881555E-2</v>
      </c>
      <c r="Q97" s="2">
        <f t="shared" si="9"/>
        <v>40969.994299999904</v>
      </c>
    </row>
    <row r="98" spans="1:17" x14ac:dyDescent="0.2">
      <c r="A98" s="50" t="s">
        <v>53</v>
      </c>
      <c r="B98" s="51" t="s">
        <v>54</v>
      </c>
      <c r="C98" s="52">
        <v>56004.435099999886</v>
      </c>
      <c r="D98" s="53">
        <v>1.8E-3</v>
      </c>
      <c r="E98">
        <f t="shared" si="5"/>
        <v>36975.96018998888</v>
      </c>
      <c r="F98">
        <f t="shared" si="6"/>
        <v>36976</v>
      </c>
      <c r="G98">
        <f t="shared" si="7"/>
        <v>-1.3796000115689822E-2</v>
      </c>
      <c r="J98">
        <f>+G98</f>
        <v>-1.3796000115689822E-2</v>
      </c>
      <c r="O98">
        <f t="shared" ca="1" si="8"/>
        <v>-1.5515057891253573E-2</v>
      </c>
      <c r="Q98" s="2">
        <f t="shared" si="9"/>
        <v>40985.935099999886</v>
      </c>
    </row>
    <row r="99" spans="1:17" x14ac:dyDescent="0.2">
      <c r="A99" s="50" t="s">
        <v>53</v>
      </c>
      <c r="B99" s="51" t="s">
        <v>45</v>
      </c>
      <c r="C99" s="52">
        <v>56007.384300000034</v>
      </c>
      <c r="D99" s="53">
        <v>1.4E-3</v>
      </c>
      <c r="E99">
        <f t="shared" si="5"/>
        <v>36984.470459910182</v>
      </c>
      <c r="F99">
        <f t="shared" si="6"/>
        <v>36984.5</v>
      </c>
      <c r="G99">
        <f t="shared" si="7"/>
        <v>-1.023699996585492E-2</v>
      </c>
      <c r="J99">
        <f>+G99</f>
        <v>-1.023699996585492E-2</v>
      </c>
      <c r="O99">
        <f t="shared" ca="1" si="8"/>
        <v>-1.5516892599137536E-2</v>
      </c>
      <c r="Q99" s="2">
        <f t="shared" si="9"/>
        <v>40988.884300000034</v>
      </c>
    </row>
    <row r="100" spans="1:17" x14ac:dyDescent="0.2">
      <c r="A100" s="50" t="s">
        <v>53</v>
      </c>
      <c r="B100" s="51" t="s">
        <v>54</v>
      </c>
      <c r="C100" s="52">
        <v>56015.529600000009</v>
      </c>
      <c r="D100" s="53">
        <v>4.4999999999999997E-3</v>
      </c>
      <c r="E100">
        <f t="shared" si="5"/>
        <v>37007.974698885599</v>
      </c>
      <c r="F100">
        <f t="shared" si="6"/>
        <v>37008</v>
      </c>
      <c r="G100">
        <f t="shared" si="7"/>
        <v>-8.7679999924148433E-3</v>
      </c>
      <c r="J100">
        <f>+G100</f>
        <v>-8.7679999924148433E-3</v>
      </c>
      <c r="O100">
        <f t="shared" ca="1" si="8"/>
        <v>-1.5521965026816718E-2</v>
      </c>
      <c r="Q100" s="2">
        <f t="shared" si="9"/>
        <v>40997.029600000009</v>
      </c>
    </row>
    <row r="101" spans="1:17" x14ac:dyDescent="0.2">
      <c r="A101" s="50" t="s">
        <v>53</v>
      </c>
      <c r="B101" s="51" t="s">
        <v>54</v>
      </c>
      <c r="C101" s="52">
        <v>56036.314100000076</v>
      </c>
      <c r="D101" s="53">
        <v>1.1999999999999999E-3</v>
      </c>
      <c r="E101">
        <f t="shared" si="5"/>
        <v>37067.950863666229</v>
      </c>
      <c r="F101">
        <f t="shared" si="6"/>
        <v>37068</v>
      </c>
      <c r="G101">
        <f t="shared" si="7"/>
        <v>-1.7027999921992887E-2</v>
      </c>
      <c r="J101">
        <f>+G101</f>
        <v>-1.7027999921992887E-2</v>
      </c>
      <c r="O101">
        <f t="shared" ca="1" si="8"/>
        <v>-1.5534915905997614E-2</v>
      </c>
      <c r="Q101" s="2">
        <f t="shared" si="9"/>
        <v>41017.814100000076</v>
      </c>
    </row>
    <row r="102" spans="1:17" x14ac:dyDescent="0.2">
      <c r="A102" s="50" t="s">
        <v>53</v>
      </c>
      <c r="B102" s="51" t="s">
        <v>45</v>
      </c>
      <c r="C102" s="52">
        <v>56039.261799999978</v>
      </c>
      <c r="D102" s="53">
        <v>2E-3</v>
      </c>
      <c r="E102">
        <f t="shared" si="5"/>
        <v>37076.456805157119</v>
      </c>
      <c r="F102">
        <f t="shared" si="6"/>
        <v>37076.5</v>
      </c>
      <c r="G102">
        <f t="shared" si="7"/>
        <v>-1.4969000025303103E-2</v>
      </c>
      <c r="J102">
        <f>+G102</f>
        <v>-1.4969000025303103E-2</v>
      </c>
      <c r="O102">
        <f t="shared" ca="1" si="8"/>
        <v>-1.5536750613881573E-2</v>
      </c>
      <c r="Q102" s="2">
        <f t="shared" si="9"/>
        <v>41020.761799999978</v>
      </c>
    </row>
    <row r="103" spans="1:17" x14ac:dyDescent="0.2">
      <c r="A103" s="50" t="s">
        <v>53</v>
      </c>
      <c r="B103" s="51" t="s">
        <v>45</v>
      </c>
      <c r="C103" s="52">
        <v>56059.361500000115</v>
      </c>
      <c r="D103" s="53">
        <v>1.6000000000000001E-3</v>
      </c>
      <c r="E103">
        <f t="shared" si="5"/>
        <v>37134.456897497352</v>
      </c>
      <c r="F103">
        <f t="shared" si="6"/>
        <v>37134.5</v>
      </c>
      <c r="G103">
        <f t="shared" si="7"/>
        <v>-1.4936999883502722E-2</v>
      </c>
      <c r="J103">
        <f>+G103</f>
        <v>-1.4936999883502722E-2</v>
      </c>
      <c r="O103">
        <f t="shared" ca="1" si="8"/>
        <v>-1.5549269797089774E-2</v>
      </c>
      <c r="Q103" s="2">
        <f t="shared" si="9"/>
        <v>41040.861500000115</v>
      </c>
    </row>
    <row r="104" spans="1:17" x14ac:dyDescent="0.2">
      <c r="A104" s="50" t="s">
        <v>53</v>
      </c>
      <c r="B104" s="51" t="s">
        <v>54</v>
      </c>
      <c r="C104" s="52">
        <v>56063.347200000193</v>
      </c>
      <c r="D104" s="53">
        <v>2.3999999999999998E-3</v>
      </c>
      <c r="E104">
        <f t="shared" si="5"/>
        <v>37145.958112343513</v>
      </c>
      <c r="F104">
        <f t="shared" si="6"/>
        <v>37146</v>
      </c>
      <c r="G104">
        <f t="shared" si="7"/>
        <v>-1.4515999806462787E-2</v>
      </c>
      <c r="J104">
        <f>+G104</f>
        <v>-1.4515999806462787E-2</v>
      </c>
      <c r="O104">
        <f t="shared" ca="1" si="8"/>
        <v>-1.5551752048932777E-2</v>
      </c>
      <c r="Q104" s="2">
        <f t="shared" si="9"/>
        <v>41044.847200000193</v>
      </c>
    </row>
    <row r="105" spans="1:17" x14ac:dyDescent="0.2">
      <c r="A105" s="50" t="s">
        <v>53</v>
      </c>
      <c r="B105" s="51" t="s">
        <v>54</v>
      </c>
      <c r="C105" s="52">
        <v>56064.384999999776</v>
      </c>
      <c r="D105" s="53">
        <v>6.9999999999999999E-4</v>
      </c>
      <c r="E105">
        <f t="shared" si="5"/>
        <v>37148.952808573107</v>
      </c>
      <c r="F105">
        <f t="shared" si="6"/>
        <v>37149</v>
      </c>
      <c r="G105">
        <f t="shared" si="7"/>
        <v>-1.6354000224964693E-2</v>
      </c>
      <c r="J105">
        <f>+G105</f>
        <v>-1.6354000224964693E-2</v>
      </c>
      <c r="O105">
        <f t="shared" ca="1" si="8"/>
        <v>-1.5552399592891824E-2</v>
      </c>
      <c r="Q105" s="2">
        <f t="shared" si="9"/>
        <v>41045.884999999776</v>
      </c>
    </row>
    <row r="106" spans="1:17" x14ac:dyDescent="0.2">
      <c r="A106" s="50" t="s">
        <v>53</v>
      </c>
      <c r="B106" s="51" t="s">
        <v>54</v>
      </c>
      <c r="C106" s="52">
        <v>56071.319000000134</v>
      </c>
      <c r="D106" s="53">
        <v>1E-3</v>
      </c>
      <c r="E106">
        <f t="shared" si="5"/>
        <v>37168.961696283135</v>
      </c>
      <c r="F106">
        <f t="shared" si="6"/>
        <v>37169</v>
      </c>
      <c r="G106">
        <f t="shared" si="7"/>
        <v>-1.3273999866214581E-2</v>
      </c>
      <c r="J106">
        <f>+G106</f>
        <v>-1.3273999866214581E-2</v>
      </c>
      <c r="O106">
        <f t="shared" ca="1" si="8"/>
        <v>-1.5556716552618789E-2</v>
      </c>
      <c r="Q106" s="2">
        <f t="shared" si="9"/>
        <v>41052.819000000134</v>
      </c>
    </row>
    <row r="107" spans="1:17" x14ac:dyDescent="0.2">
      <c r="A107" s="50" t="s">
        <v>53</v>
      </c>
      <c r="B107" s="51" t="s">
        <v>54</v>
      </c>
      <c r="C107" s="52">
        <v>56074.433000000194</v>
      </c>
      <c r="D107" s="53">
        <v>1.5E-3</v>
      </c>
      <c r="E107">
        <f t="shared" si="5"/>
        <v>37177.947516347595</v>
      </c>
      <c r="F107">
        <f t="shared" si="6"/>
        <v>37178</v>
      </c>
      <c r="G107">
        <f t="shared" si="7"/>
        <v>-1.8187999805377331E-2</v>
      </c>
      <c r="J107">
        <f>+G107</f>
        <v>-1.8187999805377331E-2</v>
      </c>
      <c r="O107">
        <f t="shared" ca="1" si="8"/>
        <v>-1.5558659184495921E-2</v>
      </c>
      <c r="Q107" s="2">
        <f t="shared" si="9"/>
        <v>41055.933000000194</v>
      </c>
    </row>
    <row r="108" spans="1:17" x14ac:dyDescent="0.2">
      <c r="A108" s="50" t="s">
        <v>53</v>
      </c>
      <c r="B108" s="51" t="s">
        <v>45</v>
      </c>
      <c r="C108" s="52">
        <v>56091.24319999991</v>
      </c>
      <c r="D108" s="53">
        <v>1.4E-3</v>
      </c>
      <c r="E108">
        <f t="shared" si="5"/>
        <v>37226.45536234702</v>
      </c>
      <c r="F108">
        <f t="shared" si="6"/>
        <v>37226.5</v>
      </c>
      <c r="G108">
        <f t="shared" si="7"/>
        <v>-1.5469000092707574E-2</v>
      </c>
      <c r="J108">
        <f>+G108</f>
        <v>-1.5469000092707574E-2</v>
      </c>
      <c r="O108">
        <f t="shared" ca="1" si="8"/>
        <v>-1.5569127811833814E-2</v>
      </c>
      <c r="Q108" s="2">
        <f t="shared" si="9"/>
        <v>41072.74319999991</v>
      </c>
    </row>
    <row r="109" spans="1:17" x14ac:dyDescent="0.2">
      <c r="C109" s="8"/>
      <c r="D109" s="8"/>
    </row>
    <row r="110" spans="1:17" x14ac:dyDescent="0.2">
      <c r="C110" s="8"/>
      <c r="D110" s="8"/>
    </row>
    <row r="111" spans="1:17" x14ac:dyDescent="0.2">
      <c r="C111" s="8"/>
      <c r="D111" s="8"/>
    </row>
    <row r="112" spans="1:17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2024-10-17T07:27:15Z</dcterms:modified>
</cp:coreProperties>
</file>