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FCA642-5BA3-4319-A943-0EA28D48A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4" r:id="rId3"/>
    <sheet name="Sheet1" sheetId="2" r:id="rId4"/>
    <sheet name="Q_fit" sheetId="3" r:id="rId5"/>
    <sheet name="BAV" sheetId="5" r:id="rId6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4" i="1" l="1"/>
  <c r="E287" i="1"/>
  <c r="F287" i="1" s="1"/>
  <c r="Q287" i="1"/>
  <c r="E288" i="1"/>
  <c r="F288" i="1" s="1"/>
  <c r="Q288" i="1"/>
  <c r="E289" i="1"/>
  <c r="F289" i="1"/>
  <c r="P289" i="1" s="1"/>
  <c r="Q289" i="1"/>
  <c r="E290" i="1"/>
  <c r="F290" i="1" s="1"/>
  <c r="Q290" i="1"/>
  <c r="E291" i="1"/>
  <c r="F291" i="1" s="1"/>
  <c r="Q291" i="1"/>
  <c r="E281" i="4"/>
  <c r="F281" i="4" s="1"/>
  <c r="Q281" i="4"/>
  <c r="E284" i="4"/>
  <c r="F284" i="4" s="1"/>
  <c r="Q284" i="4"/>
  <c r="E285" i="4"/>
  <c r="F285" i="4" s="1"/>
  <c r="Q285" i="4"/>
  <c r="E286" i="4"/>
  <c r="F286" i="4" s="1"/>
  <c r="Q286" i="4"/>
  <c r="E287" i="4"/>
  <c r="F287" i="4" s="1"/>
  <c r="Q287" i="4"/>
  <c r="Q283" i="1"/>
  <c r="Q284" i="1"/>
  <c r="Q285" i="1"/>
  <c r="Q286" i="1"/>
  <c r="E279" i="4"/>
  <c r="F279" i="4" s="1"/>
  <c r="Q279" i="4"/>
  <c r="E280" i="4"/>
  <c r="F280" i="4" s="1"/>
  <c r="Q280" i="4"/>
  <c r="E282" i="4"/>
  <c r="F282" i="4" s="1"/>
  <c r="Q282" i="4"/>
  <c r="E283" i="4"/>
  <c r="F283" i="4" s="1"/>
  <c r="Q283" i="4"/>
  <c r="Q278" i="1"/>
  <c r="Q282" i="1"/>
  <c r="E274" i="4"/>
  <c r="F274" i="4" s="1"/>
  <c r="Q274" i="4"/>
  <c r="E278" i="4"/>
  <c r="F278" i="4" s="1"/>
  <c r="Q278" i="4"/>
  <c r="Q273" i="4"/>
  <c r="Q275" i="4"/>
  <c r="Q276" i="4"/>
  <c r="Q277" i="4"/>
  <c r="Q277" i="1"/>
  <c r="Q279" i="1"/>
  <c r="Q280" i="1"/>
  <c r="Q281" i="1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40" i="4"/>
  <c r="Q241" i="4"/>
  <c r="Q242" i="4"/>
  <c r="Q243" i="4"/>
  <c r="Q244" i="4"/>
  <c r="Q255" i="4"/>
  <c r="Q256" i="4"/>
  <c r="Q251" i="4"/>
  <c r="Q249" i="4"/>
  <c r="Q250" i="4"/>
  <c r="Q252" i="4"/>
  <c r="Q245" i="4"/>
  <c r="Q246" i="4"/>
  <c r="Q247" i="4"/>
  <c r="Q248" i="4"/>
  <c r="Q253" i="4"/>
  <c r="Q254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38" i="4"/>
  <c r="Q239" i="4"/>
  <c r="Q269" i="4"/>
  <c r="Q270" i="4"/>
  <c r="Q271" i="4"/>
  <c r="Q272" i="4"/>
  <c r="Q273" i="1"/>
  <c r="Q274" i="1"/>
  <c r="Q275" i="1"/>
  <c r="Q276" i="1"/>
  <c r="Q255" i="1"/>
  <c r="Q253" i="1"/>
  <c r="Q254" i="1"/>
  <c r="Q256" i="1"/>
  <c r="Q249" i="1"/>
  <c r="Q250" i="1"/>
  <c r="Q251" i="1"/>
  <c r="Q252" i="1"/>
  <c r="Q257" i="1"/>
  <c r="Q258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42" i="1"/>
  <c r="Q243" i="1"/>
  <c r="E218" i="1"/>
  <c r="F218" i="1" s="1"/>
  <c r="D11" i="1"/>
  <c r="D12" i="1"/>
  <c r="E248" i="1"/>
  <c r="F248" i="1" s="1"/>
  <c r="D9" i="1"/>
  <c r="C9" i="1"/>
  <c r="E177" i="1"/>
  <c r="F177" i="1" s="1"/>
  <c r="E203" i="1"/>
  <c r="F203" i="1" s="1"/>
  <c r="D13" i="1"/>
  <c r="Q227" i="1"/>
  <c r="Q228" i="1"/>
  <c r="Q229" i="1"/>
  <c r="Q230" i="1"/>
  <c r="Q231" i="1"/>
  <c r="Q232" i="1"/>
  <c r="Q234" i="1"/>
  <c r="Q235" i="1"/>
  <c r="Q236" i="1"/>
  <c r="Q237" i="1"/>
  <c r="Q260" i="1"/>
  <c r="Q239" i="1"/>
  <c r="Q241" i="1"/>
  <c r="Q244" i="1"/>
  <c r="Q245" i="1"/>
  <c r="Q259" i="1"/>
  <c r="Q222" i="1"/>
  <c r="Q220" i="1"/>
  <c r="Q223" i="1"/>
  <c r="Q233" i="1"/>
  <c r="Q238" i="1"/>
  <c r="Q240" i="1"/>
  <c r="Q246" i="1"/>
  <c r="Q247" i="1"/>
  <c r="Q248" i="1"/>
  <c r="Q226" i="1"/>
  <c r="Q225" i="1"/>
  <c r="Q224" i="1"/>
  <c r="Q221" i="1"/>
  <c r="Q219" i="1"/>
  <c r="Q217" i="1"/>
  <c r="Q216" i="1"/>
  <c r="G200" i="5"/>
  <c r="C200" i="5"/>
  <c r="G199" i="5"/>
  <c r="C199" i="5"/>
  <c r="G198" i="5"/>
  <c r="C198" i="5"/>
  <c r="G197" i="5"/>
  <c r="C197" i="5"/>
  <c r="G194" i="5"/>
  <c r="C194" i="5"/>
  <c r="G196" i="5"/>
  <c r="C196" i="5"/>
  <c r="G195" i="5"/>
  <c r="C195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5" i="5"/>
  <c r="H195" i="5"/>
  <c r="B195" i="5"/>
  <c r="D195" i="5"/>
  <c r="A196" i="5"/>
  <c r="H196" i="5"/>
  <c r="B196" i="5"/>
  <c r="D196" i="5"/>
  <c r="A194" i="5"/>
  <c r="H194" i="5"/>
  <c r="B194" i="5"/>
  <c r="D194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H188" i="5"/>
  <c r="B188" i="5"/>
  <c r="D188" i="5"/>
  <c r="A188" i="5"/>
  <c r="H187" i="5"/>
  <c r="B187" i="5"/>
  <c r="D187" i="5"/>
  <c r="A187" i="5"/>
  <c r="H186" i="5"/>
  <c r="B186" i="5"/>
  <c r="D186" i="5"/>
  <c r="A186" i="5"/>
  <c r="H185" i="5"/>
  <c r="B185" i="5"/>
  <c r="D185" i="5"/>
  <c r="A185" i="5"/>
  <c r="H184" i="5"/>
  <c r="B184" i="5"/>
  <c r="D184" i="5"/>
  <c r="A184" i="5"/>
  <c r="H183" i="5"/>
  <c r="B183" i="5"/>
  <c r="D183" i="5"/>
  <c r="A183" i="5"/>
  <c r="H182" i="5"/>
  <c r="B182" i="5"/>
  <c r="D182" i="5"/>
  <c r="A182" i="5"/>
  <c r="H181" i="5"/>
  <c r="B181" i="5"/>
  <c r="D181" i="5"/>
  <c r="A181" i="5"/>
  <c r="H180" i="5"/>
  <c r="B180" i="5"/>
  <c r="D180" i="5"/>
  <c r="A180" i="5"/>
  <c r="H179" i="5"/>
  <c r="B179" i="5"/>
  <c r="D179" i="5"/>
  <c r="A179" i="5"/>
  <c r="H178" i="5"/>
  <c r="B178" i="5"/>
  <c r="D178" i="5"/>
  <c r="A178" i="5"/>
  <c r="H177" i="5"/>
  <c r="B177" i="5"/>
  <c r="D177" i="5"/>
  <c r="A177" i="5"/>
  <c r="H176" i="5"/>
  <c r="B176" i="5"/>
  <c r="D176" i="5"/>
  <c r="A176" i="5"/>
  <c r="H175" i="5"/>
  <c r="B175" i="5"/>
  <c r="D175" i="5"/>
  <c r="A175" i="5"/>
  <c r="H174" i="5"/>
  <c r="B174" i="5"/>
  <c r="D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B168" i="5"/>
  <c r="D168" i="5"/>
  <c r="A168" i="5"/>
  <c r="H167" i="5"/>
  <c r="B167" i="5"/>
  <c r="D167" i="5"/>
  <c r="A167" i="5"/>
  <c r="H166" i="5"/>
  <c r="B166" i="5"/>
  <c r="D166" i="5"/>
  <c r="A166" i="5"/>
  <c r="H165" i="5"/>
  <c r="B165" i="5"/>
  <c r="D165" i="5"/>
  <c r="A165" i="5"/>
  <c r="H164" i="5"/>
  <c r="B164" i="5"/>
  <c r="D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160" i="5"/>
  <c r="B160" i="5"/>
  <c r="D160" i="5"/>
  <c r="A160" i="5"/>
  <c r="H159" i="5"/>
  <c r="B159" i="5"/>
  <c r="D159" i="5"/>
  <c r="A159" i="5"/>
  <c r="H158" i="5"/>
  <c r="B158" i="5"/>
  <c r="D158" i="5"/>
  <c r="A158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B154" i="5"/>
  <c r="D154" i="5"/>
  <c r="A154" i="5"/>
  <c r="H153" i="5"/>
  <c r="B153" i="5"/>
  <c r="D153" i="5"/>
  <c r="A153" i="5"/>
  <c r="H152" i="5"/>
  <c r="B152" i="5"/>
  <c r="D152" i="5"/>
  <c r="A152" i="5"/>
  <c r="H151" i="5"/>
  <c r="B151" i="5"/>
  <c r="D151" i="5"/>
  <c r="A151" i="5"/>
  <c r="H150" i="5"/>
  <c r="B150" i="5"/>
  <c r="D150" i="5"/>
  <c r="A150" i="5"/>
  <c r="H149" i="5"/>
  <c r="B149" i="5"/>
  <c r="D149" i="5"/>
  <c r="A149" i="5"/>
  <c r="H148" i="5"/>
  <c r="B148" i="5"/>
  <c r="D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B142" i="5"/>
  <c r="D142" i="5"/>
  <c r="A142" i="5"/>
  <c r="H141" i="5"/>
  <c r="B141" i="5"/>
  <c r="D141" i="5"/>
  <c r="A141" i="5"/>
  <c r="H140" i="5"/>
  <c r="B140" i="5"/>
  <c r="D140" i="5"/>
  <c r="A140" i="5"/>
  <c r="H139" i="5"/>
  <c r="B139" i="5"/>
  <c r="D139" i="5"/>
  <c r="A139" i="5"/>
  <c r="H138" i="5"/>
  <c r="B138" i="5"/>
  <c r="D138" i="5"/>
  <c r="A138" i="5"/>
  <c r="H137" i="5"/>
  <c r="B137" i="5"/>
  <c r="D137" i="5"/>
  <c r="A137" i="5"/>
  <c r="H136" i="5"/>
  <c r="B136" i="5"/>
  <c r="D136" i="5"/>
  <c r="A136" i="5"/>
  <c r="H135" i="5"/>
  <c r="B135" i="5"/>
  <c r="D135" i="5"/>
  <c r="A135" i="5"/>
  <c r="H134" i="5"/>
  <c r="B134" i="5"/>
  <c r="D134" i="5"/>
  <c r="A134" i="5"/>
  <c r="H133" i="5"/>
  <c r="B133" i="5"/>
  <c r="D133" i="5"/>
  <c r="A133" i="5"/>
  <c r="H132" i="5"/>
  <c r="B132" i="5"/>
  <c r="D132" i="5"/>
  <c r="A132" i="5"/>
  <c r="H131" i="5"/>
  <c r="B131" i="5"/>
  <c r="D131" i="5"/>
  <c r="A131" i="5"/>
  <c r="H130" i="5"/>
  <c r="B130" i="5"/>
  <c r="D130" i="5"/>
  <c r="A130" i="5"/>
  <c r="H129" i="5"/>
  <c r="B129" i="5"/>
  <c r="D129" i="5"/>
  <c r="A129" i="5"/>
  <c r="H128" i="5"/>
  <c r="B128" i="5"/>
  <c r="D128" i="5"/>
  <c r="A128" i="5"/>
  <c r="H127" i="5"/>
  <c r="B127" i="5"/>
  <c r="D127" i="5"/>
  <c r="A127" i="5"/>
  <c r="H126" i="5"/>
  <c r="B126" i="5"/>
  <c r="D126" i="5"/>
  <c r="A126" i="5"/>
  <c r="H125" i="5"/>
  <c r="B125" i="5"/>
  <c r="D125" i="5"/>
  <c r="A125" i="5"/>
  <c r="H124" i="5"/>
  <c r="B124" i="5"/>
  <c r="D124" i="5"/>
  <c r="A124" i="5"/>
  <c r="H123" i="5"/>
  <c r="B123" i="5"/>
  <c r="D123" i="5"/>
  <c r="A123" i="5"/>
  <c r="H122" i="5"/>
  <c r="B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B101" i="5"/>
  <c r="D101" i="5"/>
  <c r="A101" i="5"/>
  <c r="H100" i="5"/>
  <c r="B100" i="5"/>
  <c r="D100" i="5"/>
  <c r="A100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B92" i="5"/>
  <c r="D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F82" i="5"/>
  <c r="D82" i="5"/>
  <c r="A82" i="5"/>
  <c r="H81" i="5"/>
  <c r="B81" i="5"/>
  <c r="F81" i="5"/>
  <c r="D81" i="5"/>
  <c r="A81" i="5"/>
  <c r="H80" i="5"/>
  <c r="B80" i="5"/>
  <c r="F80" i="5"/>
  <c r="D80" i="5"/>
  <c r="A80" i="5"/>
  <c r="H79" i="5"/>
  <c r="B79" i="5"/>
  <c r="F79" i="5"/>
  <c r="D79" i="5"/>
  <c r="A79" i="5"/>
  <c r="H78" i="5"/>
  <c r="B78" i="5"/>
  <c r="F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218" i="1"/>
  <c r="Q160" i="1"/>
  <c r="Q159" i="1"/>
  <c r="Q158" i="1"/>
  <c r="Q149" i="1"/>
  <c r="D11" i="4"/>
  <c r="D12" i="4"/>
  <c r="W14" i="4" s="1"/>
  <c r="D13" i="4"/>
  <c r="C7" i="4"/>
  <c r="E232" i="4" s="1"/>
  <c r="F232" i="4" s="1"/>
  <c r="F9" i="4"/>
  <c r="G9" i="4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E1205" i="3"/>
  <c r="G16" i="3"/>
  <c r="G15" i="3"/>
  <c r="A9" i="3"/>
  <c r="C9" i="3" s="1"/>
  <c r="E21" i="3"/>
  <c r="G21" i="3"/>
  <c r="E22" i="3"/>
  <c r="G22" i="3"/>
  <c r="E23" i="3"/>
  <c r="E24" i="3"/>
  <c r="G24" i="3"/>
  <c r="E25" i="3"/>
  <c r="G25" i="3"/>
  <c r="E26" i="3"/>
  <c r="E27" i="3"/>
  <c r="G27" i="3"/>
  <c r="E28" i="3"/>
  <c r="G28" i="3"/>
  <c r="E29" i="3"/>
  <c r="G29" i="3"/>
  <c r="E30" i="3"/>
  <c r="G30" i="3"/>
  <c r="E31" i="3"/>
  <c r="E32" i="3"/>
  <c r="G32" i="3"/>
  <c r="E33" i="3"/>
  <c r="G33" i="3"/>
  <c r="E34" i="3"/>
  <c r="E35" i="3"/>
  <c r="G35" i="3"/>
  <c r="E36" i="3"/>
  <c r="G36" i="3"/>
  <c r="E37" i="3"/>
  <c r="G37" i="3"/>
  <c r="E38" i="3"/>
  <c r="G38" i="3"/>
  <c r="E39" i="3"/>
  <c r="E40" i="3"/>
  <c r="G40" i="3"/>
  <c r="E41" i="3"/>
  <c r="G41" i="3"/>
  <c r="E42" i="3"/>
  <c r="E43" i="3"/>
  <c r="G43" i="3"/>
  <c r="E44" i="3"/>
  <c r="G44" i="3"/>
  <c r="E45" i="3"/>
  <c r="G45" i="3"/>
  <c r="E46" i="3"/>
  <c r="G46" i="3"/>
  <c r="E47" i="3"/>
  <c r="E48" i="3"/>
  <c r="G48" i="3"/>
  <c r="E49" i="3"/>
  <c r="G49" i="3"/>
  <c r="E50" i="3"/>
  <c r="E51" i="3"/>
  <c r="G51" i="3"/>
  <c r="E52" i="3"/>
  <c r="G52" i="3"/>
  <c r="E53" i="3"/>
  <c r="G53" i="3"/>
  <c r="E54" i="3"/>
  <c r="G54" i="3"/>
  <c r="E55" i="3"/>
  <c r="E56" i="3"/>
  <c r="G56" i="3"/>
  <c r="E57" i="3"/>
  <c r="G57" i="3"/>
  <c r="E58" i="3"/>
  <c r="E59" i="3"/>
  <c r="G59" i="3"/>
  <c r="E60" i="3"/>
  <c r="G60" i="3"/>
  <c r="E61" i="3"/>
  <c r="G61" i="3"/>
  <c r="E62" i="3"/>
  <c r="G62" i="3"/>
  <c r="E63" i="3"/>
  <c r="E64" i="3"/>
  <c r="G64" i="3"/>
  <c r="E65" i="3"/>
  <c r="G65" i="3"/>
  <c r="E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G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G199" i="3"/>
  <c r="E200" i="3"/>
  <c r="G200" i="3"/>
  <c r="E201" i="3"/>
  <c r="G201" i="3"/>
  <c r="E202" i="3"/>
  <c r="G202" i="3"/>
  <c r="E203" i="3"/>
  <c r="G203" i="3"/>
  <c r="E204" i="3"/>
  <c r="G204" i="3"/>
  <c r="E205" i="3"/>
  <c r="G205" i="3"/>
  <c r="E206" i="3"/>
  <c r="G206" i="3"/>
  <c r="E207" i="3"/>
  <c r="G207" i="3"/>
  <c r="E208" i="3"/>
  <c r="G208" i="3"/>
  <c r="E209" i="3"/>
  <c r="G209" i="3"/>
  <c r="E210" i="3"/>
  <c r="G210" i="3"/>
  <c r="E211" i="3"/>
  <c r="G211" i="3"/>
  <c r="E212" i="3"/>
  <c r="G212" i="3"/>
  <c r="E213" i="3"/>
  <c r="G213" i="3"/>
  <c r="E214" i="3"/>
  <c r="G214" i="3"/>
  <c r="E215" i="3"/>
  <c r="G215" i="3"/>
  <c r="E216" i="3"/>
  <c r="G216" i="3"/>
  <c r="E217" i="3"/>
  <c r="G217" i="3"/>
  <c r="E218" i="3"/>
  <c r="G218" i="3"/>
  <c r="E219" i="3"/>
  <c r="G219" i="3"/>
  <c r="E220" i="3"/>
  <c r="G220" i="3"/>
  <c r="E221" i="3"/>
  <c r="G221" i="3"/>
  <c r="E222" i="3"/>
  <c r="G222" i="3"/>
  <c r="E223" i="3"/>
  <c r="G223" i="3"/>
  <c r="E224" i="3"/>
  <c r="G224" i="3"/>
  <c r="E225" i="3"/>
  <c r="G225" i="3"/>
  <c r="E226" i="3"/>
  <c r="G226" i="3"/>
  <c r="E227" i="3"/>
  <c r="G227" i="3"/>
  <c r="E228" i="3"/>
  <c r="G228" i="3"/>
  <c r="E229" i="3"/>
  <c r="G229" i="3"/>
  <c r="E230" i="3"/>
  <c r="G230" i="3"/>
  <c r="E231" i="3"/>
  <c r="G231" i="3"/>
  <c r="E232" i="3"/>
  <c r="G232" i="3"/>
  <c r="E233" i="3"/>
  <c r="G233" i="3"/>
  <c r="E234" i="3"/>
  <c r="G234" i="3"/>
  <c r="E235" i="3"/>
  <c r="G235" i="3"/>
  <c r="E236" i="3"/>
  <c r="G236" i="3"/>
  <c r="E237" i="3"/>
  <c r="G237" i="3"/>
  <c r="E238" i="3"/>
  <c r="G238" i="3"/>
  <c r="E239" i="3"/>
  <c r="G239" i="3"/>
  <c r="E240" i="3"/>
  <c r="G240" i="3"/>
  <c r="E241" i="3"/>
  <c r="G241" i="3"/>
  <c r="E242" i="3"/>
  <c r="G242" i="3"/>
  <c r="E243" i="3"/>
  <c r="G243" i="3"/>
  <c r="E244" i="3"/>
  <c r="G244" i="3"/>
  <c r="E245" i="3"/>
  <c r="G245" i="3"/>
  <c r="E246" i="3"/>
  <c r="G246" i="3"/>
  <c r="E247" i="3"/>
  <c r="G247" i="3"/>
  <c r="E248" i="3"/>
  <c r="G248" i="3"/>
  <c r="E249" i="3"/>
  <c r="G249" i="3"/>
  <c r="E250" i="3"/>
  <c r="G250" i="3"/>
  <c r="E251" i="3"/>
  <c r="G251" i="3"/>
  <c r="E252" i="3"/>
  <c r="G252" i="3"/>
  <c r="E253" i="3"/>
  <c r="G253" i="3"/>
  <c r="E254" i="3"/>
  <c r="G254" i="3"/>
  <c r="E255" i="3"/>
  <c r="G255" i="3"/>
  <c r="E256" i="3"/>
  <c r="G256" i="3"/>
  <c r="E257" i="3"/>
  <c r="G257" i="3"/>
  <c r="E258" i="3"/>
  <c r="G258" i="3"/>
  <c r="E259" i="3"/>
  <c r="G259" i="3"/>
  <c r="E260" i="3"/>
  <c r="G260" i="3"/>
  <c r="E261" i="3"/>
  <c r="G261" i="3"/>
  <c r="E262" i="3"/>
  <c r="G262" i="3"/>
  <c r="E263" i="3"/>
  <c r="G263" i="3"/>
  <c r="E264" i="3"/>
  <c r="G264" i="3"/>
  <c r="E265" i="3"/>
  <c r="G265" i="3"/>
  <c r="E266" i="3"/>
  <c r="G266" i="3"/>
  <c r="E267" i="3"/>
  <c r="G267" i="3"/>
  <c r="E268" i="3"/>
  <c r="G268" i="3"/>
  <c r="E269" i="3"/>
  <c r="G269" i="3"/>
  <c r="E270" i="3"/>
  <c r="G270" i="3"/>
  <c r="E271" i="3"/>
  <c r="G271" i="3"/>
  <c r="E272" i="3"/>
  <c r="G272" i="3"/>
  <c r="E273" i="3"/>
  <c r="G273" i="3"/>
  <c r="E274" i="3"/>
  <c r="G274" i="3"/>
  <c r="E275" i="3"/>
  <c r="G275" i="3"/>
  <c r="E276" i="3"/>
  <c r="G276" i="3"/>
  <c r="E277" i="3"/>
  <c r="G277" i="3"/>
  <c r="E278" i="3"/>
  <c r="G278" i="3"/>
  <c r="E279" i="3"/>
  <c r="G279" i="3"/>
  <c r="E280" i="3"/>
  <c r="G280" i="3"/>
  <c r="E281" i="3"/>
  <c r="G281" i="3"/>
  <c r="E282" i="3"/>
  <c r="G282" i="3"/>
  <c r="E283" i="3"/>
  <c r="G283" i="3"/>
  <c r="E284" i="3"/>
  <c r="G284" i="3"/>
  <c r="E285" i="3"/>
  <c r="G285" i="3"/>
  <c r="E286" i="3"/>
  <c r="G286" i="3"/>
  <c r="E287" i="3"/>
  <c r="G287" i="3"/>
  <c r="E288" i="3"/>
  <c r="G288" i="3"/>
  <c r="E289" i="3"/>
  <c r="G289" i="3"/>
  <c r="E290" i="3"/>
  <c r="G290" i="3"/>
  <c r="E291" i="3"/>
  <c r="G291" i="3"/>
  <c r="E292" i="3"/>
  <c r="G292" i="3"/>
  <c r="E293" i="3"/>
  <c r="G293" i="3"/>
  <c r="E294" i="3"/>
  <c r="G294" i="3"/>
  <c r="E295" i="3"/>
  <c r="G295" i="3"/>
  <c r="E296" i="3"/>
  <c r="G296" i="3"/>
  <c r="E297" i="3"/>
  <c r="G297" i="3"/>
  <c r="E298" i="3"/>
  <c r="G298" i="3"/>
  <c r="E299" i="3"/>
  <c r="G299" i="3"/>
  <c r="E300" i="3"/>
  <c r="G300" i="3"/>
  <c r="E301" i="3"/>
  <c r="G301" i="3"/>
  <c r="E302" i="3"/>
  <c r="G302" i="3"/>
  <c r="E303" i="3"/>
  <c r="G303" i="3"/>
  <c r="E304" i="3"/>
  <c r="G304" i="3"/>
  <c r="E305" i="3"/>
  <c r="G305" i="3"/>
  <c r="E306" i="3"/>
  <c r="G306" i="3"/>
  <c r="E307" i="3"/>
  <c r="G307" i="3"/>
  <c r="E308" i="3"/>
  <c r="G308" i="3"/>
  <c r="E309" i="3"/>
  <c r="G309" i="3"/>
  <c r="E310" i="3"/>
  <c r="G310" i="3"/>
  <c r="E311" i="3"/>
  <c r="G311" i="3"/>
  <c r="E312" i="3"/>
  <c r="G312" i="3"/>
  <c r="E313" i="3"/>
  <c r="G313" i="3"/>
  <c r="E314" i="3"/>
  <c r="G314" i="3"/>
  <c r="E315" i="3"/>
  <c r="G315" i="3"/>
  <c r="E316" i="3"/>
  <c r="G316" i="3"/>
  <c r="E317" i="3"/>
  <c r="G317" i="3"/>
  <c r="E318" i="3"/>
  <c r="G318" i="3"/>
  <c r="E319" i="3"/>
  <c r="G319" i="3"/>
  <c r="E320" i="3"/>
  <c r="G320" i="3"/>
  <c r="E321" i="3"/>
  <c r="G321" i="3"/>
  <c r="E322" i="3"/>
  <c r="G322" i="3"/>
  <c r="E323" i="3"/>
  <c r="G323" i="3"/>
  <c r="E324" i="3"/>
  <c r="G324" i="3"/>
  <c r="E325" i="3"/>
  <c r="G325" i="3"/>
  <c r="E326" i="3"/>
  <c r="G326" i="3"/>
  <c r="E327" i="3"/>
  <c r="G327" i="3"/>
  <c r="E328" i="3"/>
  <c r="G328" i="3"/>
  <c r="E329" i="3"/>
  <c r="G329" i="3"/>
  <c r="E330" i="3"/>
  <c r="G330" i="3"/>
  <c r="E331" i="3"/>
  <c r="G331" i="3"/>
  <c r="E332" i="3"/>
  <c r="G332" i="3"/>
  <c r="E333" i="3"/>
  <c r="G333" i="3"/>
  <c r="E334" i="3"/>
  <c r="G334" i="3"/>
  <c r="E335" i="3"/>
  <c r="G335" i="3"/>
  <c r="E336" i="3"/>
  <c r="G336" i="3"/>
  <c r="E337" i="3"/>
  <c r="G337" i="3"/>
  <c r="E338" i="3"/>
  <c r="G338" i="3"/>
  <c r="E339" i="3"/>
  <c r="G339" i="3"/>
  <c r="E340" i="3"/>
  <c r="G340" i="3"/>
  <c r="E341" i="3"/>
  <c r="G341" i="3"/>
  <c r="E342" i="3"/>
  <c r="G342" i="3"/>
  <c r="E343" i="3"/>
  <c r="G343" i="3"/>
  <c r="E344" i="3"/>
  <c r="G344" i="3"/>
  <c r="E345" i="3"/>
  <c r="G345" i="3"/>
  <c r="E346" i="3"/>
  <c r="G346" i="3"/>
  <c r="E347" i="3"/>
  <c r="G347" i="3"/>
  <c r="E348" i="3"/>
  <c r="G348" i="3"/>
  <c r="E349" i="3"/>
  <c r="G349" i="3"/>
  <c r="E350" i="3"/>
  <c r="G350" i="3"/>
  <c r="E351" i="3"/>
  <c r="G351" i="3"/>
  <c r="E352" i="3"/>
  <c r="G352" i="3"/>
  <c r="E353" i="3"/>
  <c r="G353" i="3"/>
  <c r="E354" i="3"/>
  <c r="G354" i="3"/>
  <c r="E355" i="3"/>
  <c r="G355" i="3"/>
  <c r="E356" i="3"/>
  <c r="G356" i="3"/>
  <c r="E357" i="3"/>
  <c r="G357" i="3"/>
  <c r="E358" i="3"/>
  <c r="G358" i="3"/>
  <c r="E359" i="3"/>
  <c r="G359" i="3"/>
  <c r="E360" i="3"/>
  <c r="G360" i="3"/>
  <c r="E361" i="3"/>
  <c r="G361" i="3"/>
  <c r="E362" i="3"/>
  <c r="G362" i="3"/>
  <c r="E363" i="3"/>
  <c r="G363" i="3"/>
  <c r="E364" i="3"/>
  <c r="G364" i="3"/>
  <c r="E365" i="3"/>
  <c r="G365" i="3"/>
  <c r="E366" i="3"/>
  <c r="G366" i="3"/>
  <c r="E367" i="3"/>
  <c r="G367" i="3"/>
  <c r="E368" i="3"/>
  <c r="G368" i="3"/>
  <c r="E369" i="3"/>
  <c r="G369" i="3"/>
  <c r="E370" i="3"/>
  <c r="G370" i="3"/>
  <c r="E371" i="3"/>
  <c r="G371" i="3"/>
  <c r="E372" i="3"/>
  <c r="G372" i="3"/>
  <c r="E373" i="3"/>
  <c r="G373" i="3"/>
  <c r="E374" i="3"/>
  <c r="G374" i="3"/>
  <c r="E375" i="3"/>
  <c r="G375" i="3"/>
  <c r="E376" i="3"/>
  <c r="G376" i="3"/>
  <c r="E377" i="3"/>
  <c r="G377" i="3"/>
  <c r="E378" i="3"/>
  <c r="G378" i="3"/>
  <c r="E379" i="3"/>
  <c r="G379" i="3"/>
  <c r="E380" i="3"/>
  <c r="G380" i="3"/>
  <c r="E381" i="3"/>
  <c r="G381" i="3"/>
  <c r="E382" i="3"/>
  <c r="G382" i="3"/>
  <c r="E383" i="3"/>
  <c r="G383" i="3"/>
  <c r="E384" i="3"/>
  <c r="G384" i="3"/>
  <c r="E385" i="3"/>
  <c r="G385" i="3"/>
  <c r="E386" i="3"/>
  <c r="G386" i="3"/>
  <c r="E387" i="3"/>
  <c r="G387" i="3"/>
  <c r="E388" i="3"/>
  <c r="G388" i="3"/>
  <c r="E389" i="3"/>
  <c r="G389" i="3"/>
  <c r="E390" i="3"/>
  <c r="G390" i="3"/>
  <c r="E391" i="3"/>
  <c r="G391" i="3"/>
  <c r="E392" i="3"/>
  <c r="G392" i="3"/>
  <c r="E393" i="3"/>
  <c r="G393" i="3"/>
  <c r="E394" i="3"/>
  <c r="G394" i="3"/>
  <c r="E395" i="3"/>
  <c r="G395" i="3"/>
  <c r="E396" i="3"/>
  <c r="G396" i="3"/>
  <c r="E397" i="3"/>
  <c r="G397" i="3"/>
  <c r="E398" i="3"/>
  <c r="G398" i="3"/>
  <c r="E399" i="3"/>
  <c r="G399" i="3"/>
  <c r="E400" i="3"/>
  <c r="G400" i="3"/>
  <c r="E401" i="3"/>
  <c r="G401" i="3"/>
  <c r="E402" i="3"/>
  <c r="G402" i="3"/>
  <c r="E403" i="3"/>
  <c r="G403" i="3"/>
  <c r="E404" i="3"/>
  <c r="G404" i="3"/>
  <c r="E405" i="3"/>
  <c r="G405" i="3"/>
  <c r="E406" i="3"/>
  <c r="G406" i="3"/>
  <c r="E407" i="3"/>
  <c r="G407" i="3"/>
  <c r="E408" i="3"/>
  <c r="G408" i="3"/>
  <c r="E409" i="3"/>
  <c r="G409" i="3"/>
  <c r="E410" i="3"/>
  <c r="G410" i="3"/>
  <c r="E411" i="3"/>
  <c r="G411" i="3"/>
  <c r="E412" i="3"/>
  <c r="G412" i="3"/>
  <c r="E413" i="3"/>
  <c r="G413" i="3"/>
  <c r="E414" i="3"/>
  <c r="G414" i="3"/>
  <c r="E415" i="3"/>
  <c r="G415" i="3"/>
  <c r="E416" i="3"/>
  <c r="G416" i="3"/>
  <c r="E417" i="3"/>
  <c r="G417" i="3"/>
  <c r="E418" i="3"/>
  <c r="G418" i="3"/>
  <c r="E419" i="3"/>
  <c r="G419" i="3"/>
  <c r="E420" i="3"/>
  <c r="G420" i="3"/>
  <c r="E421" i="3"/>
  <c r="G421" i="3"/>
  <c r="E422" i="3"/>
  <c r="G422" i="3"/>
  <c r="E423" i="3"/>
  <c r="G423" i="3"/>
  <c r="E424" i="3"/>
  <c r="G424" i="3"/>
  <c r="E425" i="3"/>
  <c r="G425" i="3"/>
  <c r="E426" i="3"/>
  <c r="G426" i="3"/>
  <c r="E427" i="3"/>
  <c r="G427" i="3"/>
  <c r="E428" i="3"/>
  <c r="G428" i="3"/>
  <c r="E429" i="3"/>
  <c r="G429" i="3"/>
  <c r="E430" i="3"/>
  <c r="G430" i="3"/>
  <c r="E431" i="3"/>
  <c r="G431" i="3"/>
  <c r="E432" i="3"/>
  <c r="G432" i="3"/>
  <c r="E433" i="3"/>
  <c r="G433" i="3"/>
  <c r="E434" i="3"/>
  <c r="G434" i="3"/>
  <c r="E435" i="3"/>
  <c r="G435" i="3"/>
  <c r="E436" i="3"/>
  <c r="G436" i="3"/>
  <c r="E437" i="3"/>
  <c r="G437" i="3"/>
  <c r="E438" i="3"/>
  <c r="G438" i="3"/>
  <c r="E439" i="3"/>
  <c r="G439" i="3"/>
  <c r="E440" i="3"/>
  <c r="G440" i="3"/>
  <c r="E441" i="3"/>
  <c r="G441" i="3"/>
  <c r="E442" i="3"/>
  <c r="G442" i="3"/>
  <c r="E443" i="3"/>
  <c r="G443" i="3"/>
  <c r="E444" i="3"/>
  <c r="G444" i="3"/>
  <c r="E445" i="3"/>
  <c r="G445" i="3"/>
  <c r="E446" i="3"/>
  <c r="G446" i="3"/>
  <c r="E447" i="3"/>
  <c r="G447" i="3"/>
  <c r="E448" i="3"/>
  <c r="G448" i="3"/>
  <c r="E449" i="3"/>
  <c r="G449" i="3"/>
  <c r="E450" i="3"/>
  <c r="G450" i="3"/>
  <c r="E451" i="3"/>
  <c r="G451" i="3"/>
  <c r="E452" i="3"/>
  <c r="G452" i="3"/>
  <c r="E453" i="3"/>
  <c r="G453" i="3"/>
  <c r="E454" i="3"/>
  <c r="G454" i="3"/>
  <c r="E455" i="3"/>
  <c r="G455" i="3"/>
  <c r="E456" i="3"/>
  <c r="G456" i="3"/>
  <c r="E457" i="3"/>
  <c r="G457" i="3"/>
  <c r="E458" i="3"/>
  <c r="G458" i="3"/>
  <c r="E459" i="3"/>
  <c r="G459" i="3"/>
  <c r="E460" i="3"/>
  <c r="G460" i="3"/>
  <c r="E461" i="3"/>
  <c r="G461" i="3"/>
  <c r="E462" i="3"/>
  <c r="G462" i="3"/>
  <c r="E463" i="3"/>
  <c r="G463" i="3"/>
  <c r="E464" i="3"/>
  <c r="G464" i="3"/>
  <c r="E465" i="3"/>
  <c r="G465" i="3"/>
  <c r="E466" i="3"/>
  <c r="G466" i="3"/>
  <c r="E467" i="3"/>
  <c r="G467" i="3"/>
  <c r="E468" i="3"/>
  <c r="G468" i="3"/>
  <c r="E469" i="3"/>
  <c r="G469" i="3"/>
  <c r="E470" i="3"/>
  <c r="G470" i="3"/>
  <c r="E471" i="3"/>
  <c r="G471" i="3"/>
  <c r="E472" i="3"/>
  <c r="G472" i="3"/>
  <c r="E473" i="3"/>
  <c r="G473" i="3"/>
  <c r="E474" i="3"/>
  <c r="G474" i="3"/>
  <c r="E475" i="3"/>
  <c r="G475" i="3"/>
  <c r="E476" i="3"/>
  <c r="G476" i="3"/>
  <c r="E477" i="3"/>
  <c r="G477" i="3"/>
  <c r="E478" i="3"/>
  <c r="G478" i="3"/>
  <c r="E479" i="3"/>
  <c r="G479" i="3"/>
  <c r="E480" i="3"/>
  <c r="G480" i="3"/>
  <c r="E481" i="3"/>
  <c r="G481" i="3"/>
  <c r="E482" i="3"/>
  <c r="G482" i="3"/>
  <c r="E483" i="3"/>
  <c r="G483" i="3"/>
  <c r="E484" i="3"/>
  <c r="G484" i="3"/>
  <c r="E485" i="3"/>
  <c r="G485" i="3"/>
  <c r="E486" i="3"/>
  <c r="G486" i="3"/>
  <c r="E487" i="3"/>
  <c r="G487" i="3"/>
  <c r="E488" i="3"/>
  <c r="G488" i="3"/>
  <c r="E489" i="3"/>
  <c r="G489" i="3"/>
  <c r="E490" i="3"/>
  <c r="G490" i="3"/>
  <c r="E491" i="3"/>
  <c r="G491" i="3"/>
  <c r="E492" i="3"/>
  <c r="G492" i="3"/>
  <c r="E493" i="3"/>
  <c r="G493" i="3"/>
  <c r="E494" i="3"/>
  <c r="G494" i="3"/>
  <c r="E495" i="3"/>
  <c r="G495" i="3"/>
  <c r="E496" i="3"/>
  <c r="G496" i="3"/>
  <c r="E497" i="3"/>
  <c r="G497" i="3"/>
  <c r="E498" i="3"/>
  <c r="G498" i="3"/>
  <c r="E499" i="3"/>
  <c r="G499" i="3"/>
  <c r="E500" i="3"/>
  <c r="G500" i="3"/>
  <c r="E501" i="3"/>
  <c r="G501" i="3"/>
  <c r="E502" i="3"/>
  <c r="G502" i="3"/>
  <c r="E503" i="3"/>
  <c r="G503" i="3"/>
  <c r="E504" i="3"/>
  <c r="G504" i="3"/>
  <c r="E505" i="3"/>
  <c r="G505" i="3"/>
  <c r="E506" i="3"/>
  <c r="G506" i="3"/>
  <c r="E507" i="3"/>
  <c r="G507" i="3"/>
  <c r="E508" i="3"/>
  <c r="G508" i="3"/>
  <c r="E509" i="3"/>
  <c r="G509" i="3"/>
  <c r="E510" i="3"/>
  <c r="G510" i="3"/>
  <c r="E511" i="3"/>
  <c r="G511" i="3"/>
  <c r="E512" i="3"/>
  <c r="G512" i="3"/>
  <c r="E513" i="3"/>
  <c r="G513" i="3"/>
  <c r="E514" i="3"/>
  <c r="G514" i="3"/>
  <c r="E515" i="3"/>
  <c r="G515" i="3"/>
  <c r="E516" i="3"/>
  <c r="G516" i="3"/>
  <c r="E517" i="3"/>
  <c r="G517" i="3"/>
  <c r="E518" i="3"/>
  <c r="G518" i="3"/>
  <c r="E519" i="3"/>
  <c r="G519" i="3"/>
  <c r="E520" i="3"/>
  <c r="G520" i="3"/>
  <c r="E521" i="3"/>
  <c r="G521" i="3"/>
  <c r="E522" i="3"/>
  <c r="G522" i="3"/>
  <c r="E523" i="3"/>
  <c r="G523" i="3"/>
  <c r="E524" i="3"/>
  <c r="G524" i="3"/>
  <c r="E525" i="3"/>
  <c r="G525" i="3"/>
  <c r="E526" i="3"/>
  <c r="G526" i="3"/>
  <c r="E527" i="3"/>
  <c r="G527" i="3"/>
  <c r="E528" i="3"/>
  <c r="G528" i="3"/>
  <c r="E529" i="3"/>
  <c r="G529" i="3"/>
  <c r="E530" i="3"/>
  <c r="G530" i="3"/>
  <c r="E531" i="3"/>
  <c r="G531" i="3"/>
  <c r="E532" i="3"/>
  <c r="G532" i="3"/>
  <c r="E533" i="3"/>
  <c r="G533" i="3"/>
  <c r="E534" i="3"/>
  <c r="G534" i="3"/>
  <c r="E535" i="3"/>
  <c r="G535" i="3"/>
  <c r="E536" i="3"/>
  <c r="G536" i="3"/>
  <c r="E537" i="3"/>
  <c r="G537" i="3"/>
  <c r="E538" i="3"/>
  <c r="G538" i="3"/>
  <c r="E539" i="3"/>
  <c r="G539" i="3"/>
  <c r="E540" i="3"/>
  <c r="G540" i="3"/>
  <c r="E541" i="3"/>
  <c r="G541" i="3"/>
  <c r="E542" i="3"/>
  <c r="G542" i="3"/>
  <c r="E543" i="3"/>
  <c r="G543" i="3"/>
  <c r="E544" i="3"/>
  <c r="G544" i="3"/>
  <c r="E545" i="3"/>
  <c r="G545" i="3"/>
  <c r="E546" i="3"/>
  <c r="G546" i="3"/>
  <c r="E547" i="3"/>
  <c r="G547" i="3"/>
  <c r="E548" i="3"/>
  <c r="G548" i="3"/>
  <c r="E549" i="3"/>
  <c r="G549" i="3"/>
  <c r="E550" i="3"/>
  <c r="G550" i="3"/>
  <c r="E551" i="3"/>
  <c r="G551" i="3"/>
  <c r="E552" i="3"/>
  <c r="G552" i="3"/>
  <c r="E553" i="3"/>
  <c r="G553" i="3"/>
  <c r="E554" i="3"/>
  <c r="G554" i="3"/>
  <c r="E555" i="3"/>
  <c r="G555" i="3"/>
  <c r="E556" i="3"/>
  <c r="G556" i="3"/>
  <c r="E557" i="3"/>
  <c r="G557" i="3"/>
  <c r="E558" i="3"/>
  <c r="G558" i="3"/>
  <c r="E559" i="3"/>
  <c r="G559" i="3"/>
  <c r="E560" i="3"/>
  <c r="G560" i="3"/>
  <c r="E561" i="3"/>
  <c r="G561" i="3"/>
  <c r="E562" i="3"/>
  <c r="G562" i="3"/>
  <c r="E563" i="3"/>
  <c r="G563" i="3"/>
  <c r="E564" i="3"/>
  <c r="G564" i="3"/>
  <c r="E565" i="3"/>
  <c r="G565" i="3"/>
  <c r="E566" i="3"/>
  <c r="G566" i="3"/>
  <c r="E567" i="3"/>
  <c r="G567" i="3"/>
  <c r="E568" i="3"/>
  <c r="G568" i="3"/>
  <c r="E569" i="3"/>
  <c r="G569" i="3"/>
  <c r="E570" i="3"/>
  <c r="G570" i="3"/>
  <c r="E571" i="3"/>
  <c r="G571" i="3"/>
  <c r="E572" i="3"/>
  <c r="G572" i="3"/>
  <c r="E573" i="3"/>
  <c r="G573" i="3"/>
  <c r="E574" i="3"/>
  <c r="G574" i="3"/>
  <c r="E575" i="3"/>
  <c r="G575" i="3"/>
  <c r="E576" i="3"/>
  <c r="G576" i="3"/>
  <c r="E577" i="3"/>
  <c r="G577" i="3"/>
  <c r="E578" i="3"/>
  <c r="G578" i="3"/>
  <c r="E579" i="3"/>
  <c r="G579" i="3"/>
  <c r="E580" i="3"/>
  <c r="G580" i="3"/>
  <c r="E581" i="3"/>
  <c r="G581" i="3"/>
  <c r="E582" i="3"/>
  <c r="G582" i="3"/>
  <c r="E583" i="3"/>
  <c r="G583" i="3"/>
  <c r="E584" i="3"/>
  <c r="G584" i="3"/>
  <c r="E585" i="3"/>
  <c r="G585" i="3"/>
  <c r="E586" i="3"/>
  <c r="G586" i="3"/>
  <c r="E587" i="3"/>
  <c r="G587" i="3"/>
  <c r="E588" i="3"/>
  <c r="G588" i="3"/>
  <c r="E589" i="3"/>
  <c r="G589" i="3"/>
  <c r="E590" i="3"/>
  <c r="G590" i="3"/>
  <c r="E591" i="3"/>
  <c r="G591" i="3"/>
  <c r="E592" i="3"/>
  <c r="G592" i="3"/>
  <c r="E593" i="3"/>
  <c r="G593" i="3"/>
  <c r="E594" i="3"/>
  <c r="G594" i="3"/>
  <c r="E595" i="3"/>
  <c r="G595" i="3"/>
  <c r="E596" i="3"/>
  <c r="G596" i="3"/>
  <c r="E597" i="3"/>
  <c r="G597" i="3"/>
  <c r="E598" i="3"/>
  <c r="G598" i="3"/>
  <c r="E599" i="3"/>
  <c r="G599" i="3"/>
  <c r="E600" i="3"/>
  <c r="G600" i="3"/>
  <c r="E601" i="3"/>
  <c r="G601" i="3"/>
  <c r="E602" i="3"/>
  <c r="G602" i="3"/>
  <c r="E603" i="3"/>
  <c r="G603" i="3"/>
  <c r="E604" i="3"/>
  <c r="G604" i="3"/>
  <c r="E605" i="3"/>
  <c r="G605" i="3"/>
  <c r="E606" i="3"/>
  <c r="G606" i="3"/>
  <c r="E607" i="3"/>
  <c r="G607" i="3"/>
  <c r="E608" i="3"/>
  <c r="G608" i="3"/>
  <c r="E609" i="3"/>
  <c r="G609" i="3"/>
  <c r="E610" i="3"/>
  <c r="G610" i="3"/>
  <c r="E611" i="3"/>
  <c r="G611" i="3"/>
  <c r="E612" i="3"/>
  <c r="G612" i="3"/>
  <c r="E613" i="3"/>
  <c r="G613" i="3"/>
  <c r="E614" i="3"/>
  <c r="G614" i="3"/>
  <c r="E615" i="3"/>
  <c r="G615" i="3"/>
  <c r="E616" i="3"/>
  <c r="G616" i="3"/>
  <c r="E617" i="3"/>
  <c r="G617" i="3"/>
  <c r="E618" i="3"/>
  <c r="G618" i="3"/>
  <c r="E619" i="3"/>
  <c r="G619" i="3"/>
  <c r="E620" i="3"/>
  <c r="G620" i="3"/>
  <c r="E621" i="3"/>
  <c r="G621" i="3"/>
  <c r="E622" i="3"/>
  <c r="G622" i="3"/>
  <c r="E623" i="3"/>
  <c r="G623" i="3"/>
  <c r="E624" i="3"/>
  <c r="G624" i="3"/>
  <c r="E625" i="3"/>
  <c r="G625" i="3"/>
  <c r="E626" i="3"/>
  <c r="G626" i="3"/>
  <c r="E627" i="3"/>
  <c r="G627" i="3"/>
  <c r="E628" i="3"/>
  <c r="G628" i="3"/>
  <c r="E629" i="3"/>
  <c r="G629" i="3"/>
  <c r="E630" i="3"/>
  <c r="G630" i="3"/>
  <c r="E631" i="3"/>
  <c r="G631" i="3"/>
  <c r="E632" i="3"/>
  <c r="G632" i="3"/>
  <c r="E633" i="3"/>
  <c r="G633" i="3"/>
  <c r="E634" i="3"/>
  <c r="G634" i="3"/>
  <c r="E635" i="3"/>
  <c r="G635" i="3"/>
  <c r="E636" i="3"/>
  <c r="G636" i="3"/>
  <c r="E637" i="3"/>
  <c r="G637" i="3"/>
  <c r="E638" i="3"/>
  <c r="G638" i="3"/>
  <c r="E639" i="3"/>
  <c r="G639" i="3"/>
  <c r="E640" i="3"/>
  <c r="G640" i="3"/>
  <c r="E641" i="3"/>
  <c r="G641" i="3"/>
  <c r="E642" i="3"/>
  <c r="G642" i="3"/>
  <c r="E643" i="3"/>
  <c r="G643" i="3"/>
  <c r="E644" i="3"/>
  <c r="G644" i="3"/>
  <c r="E645" i="3"/>
  <c r="G645" i="3"/>
  <c r="E646" i="3"/>
  <c r="G646" i="3"/>
  <c r="E647" i="3"/>
  <c r="G647" i="3"/>
  <c r="E648" i="3"/>
  <c r="G648" i="3"/>
  <c r="E649" i="3"/>
  <c r="G649" i="3"/>
  <c r="E650" i="3"/>
  <c r="G650" i="3"/>
  <c r="E651" i="3"/>
  <c r="G651" i="3"/>
  <c r="E652" i="3"/>
  <c r="G652" i="3"/>
  <c r="E653" i="3"/>
  <c r="G653" i="3"/>
  <c r="E654" i="3"/>
  <c r="G654" i="3"/>
  <c r="E655" i="3"/>
  <c r="G655" i="3"/>
  <c r="E656" i="3"/>
  <c r="G656" i="3"/>
  <c r="E657" i="3"/>
  <c r="G657" i="3"/>
  <c r="E658" i="3"/>
  <c r="G658" i="3"/>
  <c r="E659" i="3"/>
  <c r="G659" i="3"/>
  <c r="E660" i="3"/>
  <c r="G660" i="3"/>
  <c r="E661" i="3"/>
  <c r="G661" i="3"/>
  <c r="E662" i="3"/>
  <c r="G662" i="3"/>
  <c r="E663" i="3"/>
  <c r="G663" i="3"/>
  <c r="E664" i="3"/>
  <c r="G664" i="3"/>
  <c r="E665" i="3"/>
  <c r="G665" i="3"/>
  <c r="E666" i="3"/>
  <c r="G666" i="3"/>
  <c r="E667" i="3"/>
  <c r="G667" i="3"/>
  <c r="E668" i="3"/>
  <c r="G668" i="3"/>
  <c r="E669" i="3"/>
  <c r="G669" i="3"/>
  <c r="E670" i="3"/>
  <c r="G670" i="3"/>
  <c r="E671" i="3"/>
  <c r="G671" i="3"/>
  <c r="E672" i="3"/>
  <c r="G672" i="3"/>
  <c r="E673" i="3"/>
  <c r="G673" i="3"/>
  <c r="E674" i="3"/>
  <c r="G674" i="3"/>
  <c r="E675" i="3"/>
  <c r="G675" i="3"/>
  <c r="E676" i="3"/>
  <c r="G676" i="3"/>
  <c r="E677" i="3"/>
  <c r="G677" i="3"/>
  <c r="E678" i="3"/>
  <c r="G678" i="3"/>
  <c r="E679" i="3"/>
  <c r="G679" i="3"/>
  <c r="E680" i="3"/>
  <c r="G680" i="3"/>
  <c r="E681" i="3"/>
  <c r="G681" i="3"/>
  <c r="E682" i="3"/>
  <c r="G682" i="3"/>
  <c r="E683" i="3"/>
  <c r="G683" i="3"/>
  <c r="E684" i="3"/>
  <c r="G684" i="3"/>
  <c r="E685" i="3"/>
  <c r="G685" i="3"/>
  <c r="E686" i="3"/>
  <c r="G686" i="3"/>
  <c r="E687" i="3"/>
  <c r="G687" i="3"/>
  <c r="E688" i="3"/>
  <c r="G688" i="3"/>
  <c r="E689" i="3"/>
  <c r="G689" i="3"/>
  <c r="E690" i="3"/>
  <c r="G690" i="3"/>
  <c r="E691" i="3"/>
  <c r="G691" i="3"/>
  <c r="E692" i="3"/>
  <c r="G692" i="3"/>
  <c r="E693" i="3"/>
  <c r="G693" i="3"/>
  <c r="E694" i="3"/>
  <c r="G694" i="3"/>
  <c r="E695" i="3"/>
  <c r="G695" i="3"/>
  <c r="E696" i="3"/>
  <c r="G696" i="3"/>
  <c r="E697" i="3"/>
  <c r="G697" i="3"/>
  <c r="E698" i="3"/>
  <c r="G698" i="3"/>
  <c r="E699" i="3"/>
  <c r="G699" i="3"/>
  <c r="E700" i="3"/>
  <c r="G700" i="3"/>
  <c r="E701" i="3"/>
  <c r="G701" i="3"/>
  <c r="E702" i="3"/>
  <c r="G702" i="3"/>
  <c r="E703" i="3"/>
  <c r="G703" i="3"/>
  <c r="E704" i="3"/>
  <c r="G704" i="3"/>
  <c r="E705" i="3"/>
  <c r="G705" i="3"/>
  <c r="E706" i="3"/>
  <c r="G706" i="3"/>
  <c r="E707" i="3"/>
  <c r="G707" i="3"/>
  <c r="E708" i="3"/>
  <c r="G708" i="3"/>
  <c r="E709" i="3"/>
  <c r="G709" i="3"/>
  <c r="E710" i="3"/>
  <c r="G710" i="3"/>
  <c r="E711" i="3"/>
  <c r="G711" i="3"/>
  <c r="E712" i="3"/>
  <c r="G712" i="3"/>
  <c r="E713" i="3"/>
  <c r="G713" i="3"/>
  <c r="E714" i="3"/>
  <c r="G714" i="3"/>
  <c r="E715" i="3"/>
  <c r="G715" i="3"/>
  <c r="E716" i="3"/>
  <c r="G716" i="3"/>
  <c r="E717" i="3"/>
  <c r="G717" i="3"/>
  <c r="E718" i="3"/>
  <c r="G718" i="3"/>
  <c r="E719" i="3"/>
  <c r="G719" i="3"/>
  <c r="E720" i="3"/>
  <c r="G720" i="3"/>
  <c r="E721" i="3"/>
  <c r="G721" i="3"/>
  <c r="E722" i="3"/>
  <c r="G722" i="3"/>
  <c r="E723" i="3"/>
  <c r="G723" i="3"/>
  <c r="E724" i="3"/>
  <c r="G724" i="3"/>
  <c r="E725" i="3"/>
  <c r="G725" i="3"/>
  <c r="E726" i="3"/>
  <c r="G726" i="3"/>
  <c r="E727" i="3"/>
  <c r="G727" i="3"/>
  <c r="E728" i="3"/>
  <c r="G728" i="3"/>
  <c r="E729" i="3"/>
  <c r="G729" i="3"/>
  <c r="E730" i="3"/>
  <c r="G730" i="3"/>
  <c r="E731" i="3"/>
  <c r="G731" i="3"/>
  <c r="E732" i="3"/>
  <c r="G732" i="3"/>
  <c r="E733" i="3"/>
  <c r="G733" i="3"/>
  <c r="E734" i="3"/>
  <c r="G734" i="3"/>
  <c r="E735" i="3"/>
  <c r="G735" i="3"/>
  <c r="E736" i="3"/>
  <c r="G736" i="3"/>
  <c r="E737" i="3"/>
  <c r="G737" i="3"/>
  <c r="E738" i="3"/>
  <c r="G738" i="3"/>
  <c r="E739" i="3"/>
  <c r="G739" i="3"/>
  <c r="E740" i="3"/>
  <c r="G740" i="3"/>
  <c r="E741" i="3"/>
  <c r="G741" i="3"/>
  <c r="E742" i="3"/>
  <c r="G742" i="3"/>
  <c r="E743" i="3"/>
  <c r="G743" i="3"/>
  <c r="E744" i="3"/>
  <c r="G744" i="3"/>
  <c r="E745" i="3"/>
  <c r="G745" i="3"/>
  <c r="E746" i="3"/>
  <c r="G746" i="3"/>
  <c r="E747" i="3"/>
  <c r="G747" i="3"/>
  <c r="E748" i="3"/>
  <c r="G748" i="3"/>
  <c r="E749" i="3"/>
  <c r="G749" i="3"/>
  <c r="E750" i="3"/>
  <c r="G750" i="3"/>
  <c r="E751" i="3"/>
  <c r="G751" i="3"/>
  <c r="E752" i="3"/>
  <c r="G752" i="3"/>
  <c r="E753" i="3"/>
  <c r="G753" i="3"/>
  <c r="E754" i="3"/>
  <c r="G754" i="3"/>
  <c r="E755" i="3"/>
  <c r="G755" i="3"/>
  <c r="E756" i="3"/>
  <c r="G756" i="3"/>
  <c r="E757" i="3"/>
  <c r="G757" i="3"/>
  <c r="E758" i="3"/>
  <c r="G758" i="3"/>
  <c r="E759" i="3"/>
  <c r="G759" i="3"/>
  <c r="E760" i="3"/>
  <c r="G760" i="3"/>
  <c r="E761" i="3"/>
  <c r="G761" i="3"/>
  <c r="E762" i="3"/>
  <c r="G762" i="3"/>
  <c r="E763" i="3"/>
  <c r="G763" i="3"/>
  <c r="E764" i="3"/>
  <c r="G764" i="3"/>
  <c r="E765" i="3"/>
  <c r="G765" i="3"/>
  <c r="E766" i="3"/>
  <c r="G766" i="3"/>
  <c r="E767" i="3"/>
  <c r="G767" i="3"/>
  <c r="E768" i="3"/>
  <c r="G768" i="3"/>
  <c r="E769" i="3"/>
  <c r="G769" i="3"/>
  <c r="E770" i="3"/>
  <c r="G770" i="3"/>
  <c r="E771" i="3"/>
  <c r="G771" i="3"/>
  <c r="E772" i="3"/>
  <c r="G772" i="3"/>
  <c r="E773" i="3"/>
  <c r="G773" i="3"/>
  <c r="E774" i="3"/>
  <c r="G774" i="3"/>
  <c r="E775" i="3"/>
  <c r="G775" i="3"/>
  <c r="E776" i="3"/>
  <c r="G776" i="3"/>
  <c r="E777" i="3"/>
  <c r="G777" i="3"/>
  <c r="E778" i="3"/>
  <c r="G778" i="3"/>
  <c r="E779" i="3"/>
  <c r="G779" i="3"/>
  <c r="E780" i="3"/>
  <c r="G780" i="3"/>
  <c r="E781" i="3"/>
  <c r="G781" i="3"/>
  <c r="E782" i="3"/>
  <c r="G782" i="3"/>
  <c r="E783" i="3"/>
  <c r="G783" i="3"/>
  <c r="E784" i="3"/>
  <c r="G784" i="3"/>
  <c r="E785" i="3"/>
  <c r="G785" i="3"/>
  <c r="E786" i="3"/>
  <c r="G786" i="3"/>
  <c r="E787" i="3"/>
  <c r="G787" i="3"/>
  <c r="E788" i="3"/>
  <c r="G788" i="3"/>
  <c r="E789" i="3"/>
  <c r="G789" i="3"/>
  <c r="E790" i="3"/>
  <c r="G790" i="3"/>
  <c r="E791" i="3"/>
  <c r="G791" i="3"/>
  <c r="E792" i="3"/>
  <c r="G792" i="3"/>
  <c r="E793" i="3"/>
  <c r="G793" i="3"/>
  <c r="E794" i="3"/>
  <c r="G794" i="3"/>
  <c r="E795" i="3"/>
  <c r="G795" i="3"/>
  <c r="E796" i="3"/>
  <c r="G796" i="3"/>
  <c r="E797" i="3"/>
  <c r="G797" i="3"/>
  <c r="E798" i="3"/>
  <c r="G798" i="3"/>
  <c r="E799" i="3"/>
  <c r="G799" i="3"/>
  <c r="E800" i="3"/>
  <c r="G800" i="3"/>
  <c r="E801" i="3"/>
  <c r="E802" i="3"/>
  <c r="G802" i="3"/>
  <c r="E803" i="3"/>
  <c r="G803" i="3"/>
  <c r="E804" i="3"/>
  <c r="G804" i="3"/>
  <c r="E805" i="3"/>
  <c r="G805" i="3"/>
  <c r="E806" i="3"/>
  <c r="G806" i="3"/>
  <c r="E807" i="3"/>
  <c r="G807" i="3"/>
  <c r="E808" i="3"/>
  <c r="G808" i="3"/>
  <c r="E809" i="3"/>
  <c r="G809" i="3"/>
  <c r="E810" i="3"/>
  <c r="G810" i="3"/>
  <c r="E811" i="3"/>
  <c r="G811" i="3"/>
  <c r="E812" i="3"/>
  <c r="G812" i="3"/>
  <c r="E813" i="3"/>
  <c r="G813" i="3"/>
  <c r="E814" i="3"/>
  <c r="G814" i="3"/>
  <c r="E815" i="3"/>
  <c r="G815" i="3"/>
  <c r="E816" i="3"/>
  <c r="G816" i="3"/>
  <c r="E817" i="3"/>
  <c r="E818" i="3"/>
  <c r="G818" i="3"/>
  <c r="E819" i="3"/>
  <c r="G819" i="3"/>
  <c r="E820" i="3"/>
  <c r="G820" i="3"/>
  <c r="E821" i="3"/>
  <c r="G821" i="3"/>
  <c r="E822" i="3"/>
  <c r="G822" i="3"/>
  <c r="E823" i="3"/>
  <c r="G823" i="3"/>
  <c r="E824" i="3"/>
  <c r="G824" i="3"/>
  <c r="E825" i="3"/>
  <c r="G825" i="3"/>
  <c r="E826" i="3"/>
  <c r="G826" i="3"/>
  <c r="E827" i="3"/>
  <c r="G827" i="3"/>
  <c r="E828" i="3"/>
  <c r="G828" i="3"/>
  <c r="E829" i="3"/>
  <c r="G829" i="3"/>
  <c r="E830" i="3"/>
  <c r="G830" i="3"/>
  <c r="E831" i="3"/>
  <c r="G831" i="3"/>
  <c r="E832" i="3"/>
  <c r="G832" i="3"/>
  <c r="E833" i="3"/>
  <c r="G833" i="3"/>
  <c r="E834" i="3"/>
  <c r="G834" i="3"/>
  <c r="E835" i="3"/>
  <c r="G835" i="3"/>
  <c r="E836" i="3"/>
  <c r="G836" i="3"/>
  <c r="E837" i="3"/>
  <c r="G837" i="3"/>
  <c r="E838" i="3"/>
  <c r="G838" i="3"/>
  <c r="E839" i="3"/>
  <c r="G839" i="3"/>
  <c r="E840" i="3"/>
  <c r="G840" i="3"/>
  <c r="E841" i="3"/>
  <c r="G841" i="3"/>
  <c r="E842" i="3"/>
  <c r="G842" i="3"/>
  <c r="E843" i="3"/>
  <c r="G843" i="3"/>
  <c r="E844" i="3"/>
  <c r="G844" i="3"/>
  <c r="E845" i="3"/>
  <c r="G845" i="3"/>
  <c r="E846" i="3"/>
  <c r="G846" i="3"/>
  <c r="E847" i="3"/>
  <c r="G847" i="3"/>
  <c r="E848" i="3"/>
  <c r="G848" i="3"/>
  <c r="E849" i="3"/>
  <c r="G849" i="3"/>
  <c r="E850" i="3"/>
  <c r="G850" i="3"/>
  <c r="E851" i="3"/>
  <c r="G851" i="3"/>
  <c r="E852" i="3"/>
  <c r="G852" i="3"/>
  <c r="E853" i="3"/>
  <c r="G853" i="3"/>
  <c r="E854" i="3"/>
  <c r="G854" i="3"/>
  <c r="E855" i="3"/>
  <c r="G855" i="3"/>
  <c r="E856" i="3"/>
  <c r="G856" i="3"/>
  <c r="E857" i="3"/>
  <c r="G857" i="3"/>
  <c r="E858" i="3"/>
  <c r="G858" i="3"/>
  <c r="E859" i="3"/>
  <c r="G859" i="3"/>
  <c r="E860" i="3"/>
  <c r="G860" i="3"/>
  <c r="E861" i="3"/>
  <c r="G861" i="3"/>
  <c r="E862" i="3"/>
  <c r="G862" i="3"/>
  <c r="E863" i="3"/>
  <c r="G863" i="3"/>
  <c r="E864" i="3"/>
  <c r="G864" i="3"/>
  <c r="E865" i="3"/>
  <c r="G865" i="3"/>
  <c r="E866" i="3"/>
  <c r="G866" i="3"/>
  <c r="E867" i="3"/>
  <c r="G867" i="3"/>
  <c r="E868" i="3"/>
  <c r="G868" i="3"/>
  <c r="E869" i="3"/>
  <c r="G869" i="3"/>
  <c r="E870" i="3"/>
  <c r="G870" i="3"/>
  <c r="E871" i="3"/>
  <c r="G871" i="3"/>
  <c r="E872" i="3"/>
  <c r="G872" i="3"/>
  <c r="E873" i="3"/>
  <c r="G873" i="3"/>
  <c r="E874" i="3"/>
  <c r="G874" i="3"/>
  <c r="E875" i="3"/>
  <c r="G875" i="3"/>
  <c r="E876" i="3"/>
  <c r="G876" i="3"/>
  <c r="E877" i="3"/>
  <c r="G877" i="3"/>
  <c r="E878" i="3"/>
  <c r="G878" i="3"/>
  <c r="E879" i="3"/>
  <c r="G879" i="3"/>
  <c r="E880" i="3"/>
  <c r="G880" i="3"/>
  <c r="E881" i="3"/>
  <c r="G881" i="3"/>
  <c r="E882" i="3"/>
  <c r="G882" i="3"/>
  <c r="E883" i="3"/>
  <c r="G883" i="3"/>
  <c r="E884" i="3"/>
  <c r="G884" i="3"/>
  <c r="E885" i="3"/>
  <c r="G885" i="3"/>
  <c r="E886" i="3"/>
  <c r="G886" i="3"/>
  <c r="E887" i="3"/>
  <c r="G887" i="3"/>
  <c r="E888" i="3"/>
  <c r="G888" i="3"/>
  <c r="E889" i="3"/>
  <c r="G889" i="3"/>
  <c r="E890" i="3"/>
  <c r="G890" i="3"/>
  <c r="E891" i="3"/>
  <c r="G891" i="3"/>
  <c r="E892" i="3"/>
  <c r="G892" i="3"/>
  <c r="E893" i="3"/>
  <c r="G893" i="3"/>
  <c r="E894" i="3"/>
  <c r="G894" i="3"/>
  <c r="E895" i="3"/>
  <c r="G895" i="3"/>
  <c r="E896" i="3"/>
  <c r="G896" i="3"/>
  <c r="E897" i="3"/>
  <c r="G897" i="3"/>
  <c r="E898" i="3"/>
  <c r="G898" i="3"/>
  <c r="E899" i="3"/>
  <c r="G899" i="3"/>
  <c r="E900" i="3"/>
  <c r="G900" i="3"/>
  <c r="E901" i="3"/>
  <c r="G901" i="3"/>
  <c r="E902" i="3"/>
  <c r="G902" i="3"/>
  <c r="E903" i="3"/>
  <c r="G903" i="3"/>
  <c r="E904" i="3"/>
  <c r="G904" i="3"/>
  <c r="E905" i="3"/>
  <c r="G905" i="3"/>
  <c r="E906" i="3"/>
  <c r="G906" i="3"/>
  <c r="E907" i="3"/>
  <c r="G907" i="3"/>
  <c r="E908" i="3"/>
  <c r="G908" i="3"/>
  <c r="E909" i="3"/>
  <c r="G909" i="3"/>
  <c r="E910" i="3"/>
  <c r="G910" i="3"/>
  <c r="E911" i="3"/>
  <c r="G911" i="3"/>
  <c r="E912" i="3"/>
  <c r="G912" i="3"/>
  <c r="E913" i="3"/>
  <c r="G913" i="3"/>
  <c r="E914" i="3"/>
  <c r="G914" i="3"/>
  <c r="E915" i="3"/>
  <c r="G915" i="3"/>
  <c r="E916" i="3"/>
  <c r="G916" i="3"/>
  <c r="E917" i="3"/>
  <c r="G917" i="3"/>
  <c r="E918" i="3"/>
  <c r="G918" i="3"/>
  <c r="E919" i="3"/>
  <c r="G919" i="3"/>
  <c r="E920" i="3"/>
  <c r="G920" i="3"/>
  <c r="E921" i="3"/>
  <c r="G921" i="3"/>
  <c r="E922" i="3"/>
  <c r="G922" i="3"/>
  <c r="E923" i="3"/>
  <c r="G923" i="3"/>
  <c r="E924" i="3"/>
  <c r="G924" i="3"/>
  <c r="E925" i="3"/>
  <c r="G925" i="3"/>
  <c r="E926" i="3"/>
  <c r="G926" i="3"/>
  <c r="E927" i="3"/>
  <c r="G927" i="3"/>
  <c r="E928" i="3"/>
  <c r="G928" i="3"/>
  <c r="E929" i="3"/>
  <c r="G929" i="3"/>
  <c r="E930" i="3"/>
  <c r="G930" i="3"/>
  <c r="E931" i="3"/>
  <c r="G931" i="3"/>
  <c r="E932" i="3"/>
  <c r="G932" i="3"/>
  <c r="E933" i="3"/>
  <c r="G933" i="3"/>
  <c r="E934" i="3"/>
  <c r="G934" i="3"/>
  <c r="E935" i="3"/>
  <c r="G935" i="3"/>
  <c r="E936" i="3"/>
  <c r="G936" i="3"/>
  <c r="E937" i="3"/>
  <c r="G937" i="3"/>
  <c r="E938" i="3"/>
  <c r="G938" i="3"/>
  <c r="E939" i="3"/>
  <c r="G939" i="3"/>
  <c r="E940" i="3"/>
  <c r="G940" i="3"/>
  <c r="E941" i="3"/>
  <c r="G941" i="3"/>
  <c r="E942" i="3"/>
  <c r="G942" i="3"/>
  <c r="E943" i="3"/>
  <c r="G943" i="3"/>
  <c r="E944" i="3"/>
  <c r="G944" i="3"/>
  <c r="E945" i="3"/>
  <c r="G945" i="3"/>
  <c r="E946" i="3"/>
  <c r="G946" i="3"/>
  <c r="E947" i="3"/>
  <c r="G947" i="3"/>
  <c r="E948" i="3"/>
  <c r="G948" i="3"/>
  <c r="E949" i="3"/>
  <c r="G949" i="3"/>
  <c r="E950" i="3"/>
  <c r="G950" i="3"/>
  <c r="E951" i="3"/>
  <c r="G951" i="3"/>
  <c r="E952" i="3"/>
  <c r="G952" i="3"/>
  <c r="E953" i="3"/>
  <c r="G953" i="3"/>
  <c r="E954" i="3"/>
  <c r="G954" i="3"/>
  <c r="E955" i="3"/>
  <c r="G955" i="3"/>
  <c r="E956" i="3"/>
  <c r="G956" i="3"/>
  <c r="E957" i="3"/>
  <c r="G957" i="3"/>
  <c r="E958" i="3"/>
  <c r="G958" i="3"/>
  <c r="E959" i="3"/>
  <c r="G959" i="3"/>
  <c r="E960" i="3"/>
  <c r="G960" i="3"/>
  <c r="E961" i="3"/>
  <c r="G961" i="3"/>
  <c r="E962" i="3"/>
  <c r="G962" i="3"/>
  <c r="E963" i="3"/>
  <c r="G963" i="3"/>
  <c r="E964" i="3"/>
  <c r="G964" i="3"/>
  <c r="E965" i="3"/>
  <c r="G965" i="3"/>
  <c r="E966" i="3"/>
  <c r="G966" i="3"/>
  <c r="E967" i="3"/>
  <c r="G967" i="3"/>
  <c r="E968" i="3"/>
  <c r="G968" i="3"/>
  <c r="E969" i="3"/>
  <c r="G969" i="3"/>
  <c r="E970" i="3"/>
  <c r="G970" i="3"/>
  <c r="E971" i="3"/>
  <c r="G971" i="3"/>
  <c r="E972" i="3"/>
  <c r="G972" i="3"/>
  <c r="E973" i="3"/>
  <c r="G973" i="3"/>
  <c r="E974" i="3"/>
  <c r="G974" i="3"/>
  <c r="E975" i="3"/>
  <c r="G975" i="3"/>
  <c r="E976" i="3"/>
  <c r="G976" i="3"/>
  <c r="E977" i="3"/>
  <c r="G977" i="3"/>
  <c r="E978" i="3"/>
  <c r="G978" i="3"/>
  <c r="E979" i="3"/>
  <c r="G979" i="3"/>
  <c r="E980" i="3"/>
  <c r="G980" i="3"/>
  <c r="E981" i="3"/>
  <c r="G981" i="3"/>
  <c r="E982" i="3"/>
  <c r="G982" i="3"/>
  <c r="E983" i="3"/>
  <c r="G983" i="3"/>
  <c r="E984" i="3"/>
  <c r="G984" i="3"/>
  <c r="E985" i="3"/>
  <c r="G985" i="3"/>
  <c r="E986" i="3"/>
  <c r="G986" i="3"/>
  <c r="E987" i="3"/>
  <c r="G987" i="3"/>
  <c r="E988" i="3"/>
  <c r="G988" i="3"/>
  <c r="E989" i="3"/>
  <c r="G989" i="3"/>
  <c r="E990" i="3"/>
  <c r="G990" i="3"/>
  <c r="E991" i="3"/>
  <c r="G991" i="3"/>
  <c r="E992" i="3"/>
  <c r="G992" i="3"/>
  <c r="E993" i="3"/>
  <c r="G993" i="3"/>
  <c r="E994" i="3"/>
  <c r="G994" i="3"/>
  <c r="E995" i="3"/>
  <c r="G995" i="3"/>
  <c r="E996" i="3"/>
  <c r="G996" i="3"/>
  <c r="E997" i="3"/>
  <c r="G997" i="3"/>
  <c r="E998" i="3"/>
  <c r="G998" i="3"/>
  <c r="E999" i="3"/>
  <c r="G999" i="3"/>
  <c r="E1000" i="3"/>
  <c r="G1000" i="3"/>
  <c r="E1001" i="3"/>
  <c r="G1001" i="3"/>
  <c r="E1002" i="3"/>
  <c r="G1002" i="3"/>
  <c r="E1003" i="3"/>
  <c r="G1003" i="3"/>
  <c r="E1004" i="3"/>
  <c r="G1004" i="3"/>
  <c r="E1005" i="3"/>
  <c r="G1005" i="3"/>
  <c r="E1006" i="3"/>
  <c r="G1006" i="3"/>
  <c r="E1007" i="3"/>
  <c r="G1007" i="3"/>
  <c r="E1008" i="3"/>
  <c r="G1008" i="3"/>
  <c r="E1009" i="3"/>
  <c r="G1009" i="3"/>
  <c r="E1010" i="3"/>
  <c r="G1010" i="3"/>
  <c r="E1011" i="3"/>
  <c r="G1011" i="3"/>
  <c r="E1012" i="3"/>
  <c r="G1012" i="3"/>
  <c r="E1013" i="3"/>
  <c r="G1013" i="3"/>
  <c r="E1014" i="3"/>
  <c r="G1014" i="3"/>
  <c r="E1015" i="3"/>
  <c r="G1015" i="3"/>
  <c r="E1016" i="3"/>
  <c r="G1016" i="3"/>
  <c r="E1017" i="3"/>
  <c r="G1017" i="3"/>
  <c r="E1018" i="3"/>
  <c r="G1018" i="3"/>
  <c r="E1019" i="3"/>
  <c r="G1019" i="3"/>
  <c r="E1020" i="3"/>
  <c r="G1020" i="3"/>
  <c r="E1021" i="3"/>
  <c r="G1021" i="3"/>
  <c r="E1022" i="3"/>
  <c r="G1022" i="3"/>
  <c r="E1023" i="3"/>
  <c r="G1023" i="3"/>
  <c r="E1024" i="3"/>
  <c r="G1024" i="3"/>
  <c r="E1025" i="3"/>
  <c r="G1025" i="3"/>
  <c r="E1026" i="3"/>
  <c r="G1026" i="3"/>
  <c r="E1027" i="3"/>
  <c r="G1027" i="3"/>
  <c r="E1028" i="3"/>
  <c r="G1028" i="3"/>
  <c r="E1029" i="3"/>
  <c r="G1029" i="3"/>
  <c r="E1030" i="3"/>
  <c r="G1030" i="3"/>
  <c r="E1031" i="3"/>
  <c r="G1031" i="3"/>
  <c r="E1032" i="3"/>
  <c r="G1032" i="3"/>
  <c r="E1033" i="3"/>
  <c r="G1033" i="3"/>
  <c r="E1034" i="3"/>
  <c r="G1034" i="3"/>
  <c r="E1035" i="3"/>
  <c r="G1035" i="3"/>
  <c r="E1036" i="3"/>
  <c r="G1036" i="3"/>
  <c r="E1037" i="3"/>
  <c r="G1037" i="3"/>
  <c r="E1038" i="3"/>
  <c r="G1038" i="3"/>
  <c r="E1039" i="3"/>
  <c r="G1039" i="3"/>
  <c r="E1040" i="3"/>
  <c r="G1040" i="3"/>
  <c r="E1041" i="3"/>
  <c r="G1041" i="3"/>
  <c r="E1042" i="3"/>
  <c r="G1042" i="3"/>
  <c r="E1043" i="3"/>
  <c r="G1043" i="3"/>
  <c r="E1044" i="3"/>
  <c r="G1044" i="3"/>
  <c r="E1045" i="3"/>
  <c r="G1045" i="3"/>
  <c r="E1046" i="3"/>
  <c r="G1046" i="3"/>
  <c r="E1047" i="3"/>
  <c r="G1047" i="3"/>
  <c r="E1048" i="3"/>
  <c r="G1048" i="3"/>
  <c r="E1049" i="3"/>
  <c r="G1049" i="3"/>
  <c r="E1050" i="3"/>
  <c r="G1050" i="3"/>
  <c r="E1051" i="3"/>
  <c r="G1051" i="3"/>
  <c r="E1052" i="3"/>
  <c r="G1052" i="3"/>
  <c r="E1053" i="3"/>
  <c r="G1053" i="3"/>
  <c r="E1054" i="3"/>
  <c r="G1054" i="3"/>
  <c r="E1055" i="3"/>
  <c r="G1055" i="3"/>
  <c r="E1056" i="3"/>
  <c r="G1056" i="3"/>
  <c r="E1057" i="3"/>
  <c r="G1057" i="3"/>
  <c r="E1058" i="3"/>
  <c r="G1058" i="3"/>
  <c r="E1059" i="3"/>
  <c r="G1059" i="3"/>
  <c r="E1060" i="3"/>
  <c r="G1060" i="3"/>
  <c r="E1061" i="3"/>
  <c r="G1061" i="3"/>
  <c r="E1062" i="3"/>
  <c r="G1062" i="3"/>
  <c r="E1063" i="3"/>
  <c r="G1063" i="3"/>
  <c r="E1064" i="3"/>
  <c r="G1064" i="3"/>
  <c r="E1065" i="3"/>
  <c r="G1065" i="3"/>
  <c r="E1066" i="3"/>
  <c r="G1066" i="3"/>
  <c r="E1067" i="3"/>
  <c r="G1067" i="3"/>
  <c r="E1068" i="3"/>
  <c r="G1068" i="3"/>
  <c r="E1069" i="3"/>
  <c r="G1069" i="3"/>
  <c r="E1070" i="3"/>
  <c r="G1070" i="3"/>
  <c r="E1071" i="3"/>
  <c r="G1071" i="3"/>
  <c r="E1072" i="3"/>
  <c r="G1072" i="3"/>
  <c r="E1073" i="3"/>
  <c r="G1073" i="3"/>
  <c r="E1074" i="3"/>
  <c r="G1074" i="3"/>
  <c r="E1075" i="3"/>
  <c r="G1075" i="3"/>
  <c r="E1076" i="3"/>
  <c r="G1076" i="3"/>
  <c r="E1077" i="3"/>
  <c r="G1077" i="3"/>
  <c r="E1078" i="3"/>
  <c r="G1078" i="3"/>
  <c r="E1079" i="3"/>
  <c r="G1079" i="3"/>
  <c r="E1080" i="3"/>
  <c r="G1080" i="3"/>
  <c r="E1081" i="3"/>
  <c r="G1081" i="3"/>
  <c r="E1082" i="3"/>
  <c r="G1082" i="3"/>
  <c r="E1083" i="3"/>
  <c r="G1083" i="3"/>
  <c r="E1084" i="3"/>
  <c r="G1084" i="3"/>
  <c r="E1085" i="3"/>
  <c r="G1085" i="3"/>
  <c r="E1086" i="3"/>
  <c r="G1086" i="3"/>
  <c r="E1087" i="3"/>
  <c r="G1087" i="3"/>
  <c r="E1088" i="3"/>
  <c r="G1088" i="3"/>
  <c r="E1089" i="3"/>
  <c r="G1089" i="3"/>
  <c r="E1090" i="3"/>
  <c r="G1090" i="3"/>
  <c r="E1091" i="3"/>
  <c r="G1091" i="3"/>
  <c r="E1092" i="3"/>
  <c r="G1092" i="3"/>
  <c r="E1093" i="3"/>
  <c r="G1093" i="3"/>
  <c r="E1094" i="3"/>
  <c r="G1094" i="3"/>
  <c r="E1095" i="3"/>
  <c r="G1095" i="3"/>
  <c r="E1096" i="3"/>
  <c r="G1096" i="3"/>
  <c r="E1097" i="3"/>
  <c r="G1097" i="3"/>
  <c r="E1098" i="3"/>
  <c r="G1098" i="3"/>
  <c r="E1099" i="3"/>
  <c r="G1099" i="3"/>
  <c r="E1100" i="3"/>
  <c r="G1100" i="3"/>
  <c r="E1101" i="3"/>
  <c r="G1101" i="3"/>
  <c r="E1102" i="3"/>
  <c r="G1102" i="3"/>
  <c r="E1103" i="3"/>
  <c r="G1103" i="3"/>
  <c r="E1104" i="3"/>
  <c r="G1104" i="3"/>
  <c r="E1105" i="3"/>
  <c r="G1105" i="3"/>
  <c r="E1106" i="3"/>
  <c r="G1106" i="3"/>
  <c r="E1107" i="3"/>
  <c r="G1107" i="3"/>
  <c r="E1108" i="3"/>
  <c r="G1108" i="3"/>
  <c r="E1109" i="3"/>
  <c r="G1109" i="3"/>
  <c r="E1110" i="3"/>
  <c r="G1110" i="3"/>
  <c r="E1111" i="3"/>
  <c r="G1111" i="3"/>
  <c r="E1112" i="3"/>
  <c r="G1112" i="3"/>
  <c r="E1113" i="3"/>
  <c r="G1113" i="3"/>
  <c r="E1114" i="3"/>
  <c r="G1114" i="3"/>
  <c r="E1115" i="3"/>
  <c r="G1115" i="3"/>
  <c r="E1116" i="3"/>
  <c r="G1116" i="3"/>
  <c r="E1117" i="3"/>
  <c r="G1117" i="3"/>
  <c r="E1118" i="3"/>
  <c r="G1118" i="3"/>
  <c r="E1119" i="3"/>
  <c r="G1119" i="3"/>
  <c r="E1120" i="3"/>
  <c r="G1120" i="3"/>
  <c r="E1121" i="3"/>
  <c r="G1121" i="3"/>
  <c r="E1122" i="3"/>
  <c r="G1122" i="3"/>
  <c r="E1123" i="3"/>
  <c r="G1123" i="3"/>
  <c r="E1124" i="3"/>
  <c r="G1124" i="3"/>
  <c r="E1125" i="3"/>
  <c r="G1125" i="3"/>
  <c r="E1126" i="3"/>
  <c r="G1126" i="3"/>
  <c r="E1127" i="3"/>
  <c r="G1127" i="3"/>
  <c r="E1128" i="3"/>
  <c r="G1128" i="3"/>
  <c r="E1129" i="3"/>
  <c r="G1129" i="3"/>
  <c r="E1130" i="3"/>
  <c r="G1130" i="3"/>
  <c r="E1131" i="3"/>
  <c r="G1131" i="3"/>
  <c r="E1132" i="3"/>
  <c r="G1132" i="3"/>
  <c r="E1133" i="3"/>
  <c r="G1133" i="3"/>
  <c r="E1134" i="3"/>
  <c r="G1134" i="3"/>
  <c r="E1135" i="3"/>
  <c r="G1135" i="3"/>
  <c r="E1136" i="3"/>
  <c r="G1136" i="3"/>
  <c r="E1137" i="3"/>
  <c r="G1137" i="3"/>
  <c r="E1138" i="3"/>
  <c r="G1138" i="3"/>
  <c r="E1139" i="3"/>
  <c r="G1139" i="3"/>
  <c r="E1140" i="3"/>
  <c r="G1140" i="3"/>
  <c r="E1141" i="3"/>
  <c r="G1141" i="3"/>
  <c r="E1142" i="3"/>
  <c r="G1142" i="3"/>
  <c r="E1143" i="3"/>
  <c r="G1143" i="3"/>
  <c r="E1144" i="3"/>
  <c r="G1144" i="3"/>
  <c r="E1145" i="3"/>
  <c r="G1145" i="3"/>
  <c r="E1146" i="3"/>
  <c r="G1146" i="3"/>
  <c r="E1147" i="3"/>
  <c r="G1147" i="3"/>
  <c r="E1148" i="3"/>
  <c r="G1148" i="3"/>
  <c r="E1149" i="3"/>
  <c r="G1149" i="3"/>
  <c r="E1150" i="3"/>
  <c r="G1150" i="3"/>
  <c r="E1151" i="3"/>
  <c r="G1151" i="3"/>
  <c r="E1152" i="3"/>
  <c r="G1152" i="3"/>
  <c r="E1153" i="3"/>
  <c r="G1153" i="3"/>
  <c r="E1154" i="3"/>
  <c r="G1154" i="3"/>
  <c r="E1155" i="3"/>
  <c r="G1155" i="3"/>
  <c r="E1156" i="3"/>
  <c r="G1156" i="3"/>
  <c r="E1157" i="3"/>
  <c r="G1157" i="3"/>
  <c r="E1158" i="3"/>
  <c r="G1158" i="3"/>
  <c r="E1159" i="3"/>
  <c r="G1159" i="3"/>
  <c r="E1160" i="3"/>
  <c r="G1160" i="3"/>
  <c r="E1161" i="3"/>
  <c r="G1161" i="3"/>
  <c r="E1162" i="3"/>
  <c r="G1162" i="3"/>
  <c r="E1163" i="3"/>
  <c r="G1163" i="3"/>
  <c r="E1164" i="3"/>
  <c r="G1164" i="3"/>
  <c r="E1165" i="3"/>
  <c r="G1165" i="3"/>
  <c r="E1166" i="3"/>
  <c r="G1166" i="3"/>
  <c r="E1167" i="3"/>
  <c r="G1167" i="3"/>
  <c r="E1168" i="3"/>
  <c r="G1168" i="3"/>
  <c r="E1169" i="3"/>
  <c r="G1169" i="3"/>
  <c r="E1170" i="3"/>
  <c r="G1170" i="3"/>
  <c r="E1171" i="3"/>
  <c r="G1171" i="3"/>
  <c r="E1172" i="3"/>
  <c r="G1172" i="3"/>
  <c r="E1173" i="3"/>
  <c r="G1173" i="3"/>
  <c r="E1174" i="3"/>
  <c r="G1174" i="3"/>
  <c r="E1175" i="3"/>
  <c r="G1175" i="3"/>
  <c r="E1176" i="3"/>
  <c r="G1176" i="3"/>
  <c r="E1177" i="3"/>
  <c r="G1177" i="3"/>
  <c r="E1178" i="3"/>
  <c r="G1178" i="3"/>
  <c r="E1179" i="3"/>
  <c r="G1179" i="3"/>
  <c r="E1180" i="3"/>
  <c r="G1180" i="3"/>
  <c r="E1181" i="3"/>
  <c r="G1181" i="3"/>
  <c r="E1182" i="3"/>
  <c r="G1182" i="3"/>
  <c r="E1183" i="3"/>
  <c r="G1183" i="3"/>
  <c r="E1184" i="3"/>
  <c r="G1184" i="3"/>
  <c r="E1185" i="3"/>
  <c r="G1185" i="3"/>
  <c r="E1186" i="3"/>
  <c r="G1186" i="3"/>
  <c r="E1187" i="3"/>
  <c r="G1187" i="3"/>
  <c r="E1188" i="3"/>
  <c r="G1188" i="3"/>
  <c r="E1189" i="3"/>
  <c r="G1189" i="3"/>
  <c r="E1190" i="3"/>
  <c r="G1190" i="3"/>
  <c r="E1191" i="3"/>
  <c r="G1191" i="3"/>
  <c r="E1192" i="3"/>
  <c r="G1192" i="3"/>
  <c r="E1193" i="3"/>
  <c r="G1193" i="3"/>
  <c r="E1194" i="3"/>
  <c r="G1194" i="3"/>
  <c r="E1195" i="3"/>
  <c r="G1195" i="3"/>
  <c r="E1196" i="3"/>
  <c r="G1196" i="3"/>
  <c r="E1197" i="3"/>
  <c r="G1197" i="3"/>
  <c r="E1198" i="3"/>
  <c r="G1198" i="3"/>
  <c r="E1199" i="3"/>
  <c r="G1199" i="3"/>
  <c r="E1200" i="3"/>
  <c r="G1200" i="3"/>
  <c r="E1201" i="3"/>
  <c r="G1201" i="3"/>
  <c r="E1202" i="3"/>
  <c r="G1202" i="3"/>
  <c r="E1203" i="3"/>
  <c r="G1203" i="3"/>
  <c r="E1204" i="3"/>
  <c r="G1204" i="3"/>
  <c r="G1205" i="3"/>
  <c r="H16" i="3"/>
  <c r="H15" i="3"/>
  <c r="D21" i="3"/>
  <c r="H21" i="3" s="1"/>
  <c r="D22" i="3"/>
  <c r="J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J30" i="3"/>
  <c r="D31" i="3"/>
  <c r="H31" i="3"/>
  <c r="D32" i="3"/>
  <c r="H32" i="3"/>
  <c r="D33" i="3"/>
  <c r="H33" i="3"/>
  <c r="D34" i="3"/>
  <c r="I34" i="3"/>
  <c r="D35" i="3"/>
  <c r="H35" i="3"/>
  <c r="D36" i="3"/>
  <c r="H36" i="3"/>
  <c r="D37" i="3"/>
  <c r="H37" i="3"/>
  <c r="D38" i="3"/>
  <c r="J38" i="3"/>
  <c r="D39" i="3"/>
  <c r="H39" i="3"/>
  <c r="D40" i="3"/>
  <c r="H40" i="3"/>
  <c r="D41" i="3"/>
  <c r="H41" i="3"/>
  <c r="D42" i="3"/>
  <c r="H42" i="3"/>
  <c r="D43" i="3"/>
  <c r="D44" i="3"/>
  <c r="H44" i="3"/>
  <c r="D45" i="3"/>
  <c r="H45" i="3"/>
  <c r="D46" i="3"/>
  <c r="J46" i="3"/>
  <c r="D47" i="3"/>
  <c r="H47" i="3"/>
  <c r="D48" i="3"/>
  <c r="D49" i="3"/>
  <c r="H49" i="3"/>
  <c r="D50" i="3"/>
  <c r="H50" i="3"/>
  <c r="D51" i="3"/>
  <c r="H51" i="3"/>
  <c r="D52" i="3"/>
  <c r="H52" i="3"/>
  <c r="D53" i="3"/>
  <c r="H53" i="3"/>
  <c r="D54" i="3"/>
  <c r="J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D61" i="3"/>
  <c r="H61" i="3"/>
  <c r="D62" i="3"/>
  <c r="J62" i="3"/>
  <c r="D63" i="3"/>
  <c r="H63" i="3"/>
  <c r="D64" i="3"/>
  <c r="H64" i="3"/>
  <c r="D65" i="3"/>
  <c r="H65" i="3"/>
  <c r="D66" i="3"/>
  <c r="I66" i="3"/>
  <c r="D67" i="3"/>
  <c r="H67" i="3"/>
  <c r="D68" i="3"/>
  <c r="H68" i="3"/>
  <c r="D69" i="3"/>
  <c r="H69" i="3"/>
  <c r="D70" i="3"/>
  <c r="J70" i="3"/>
  <c r="H70" i="3"/>
  <c r="D71" i="3"/>
  <c r="H71" i="3"/>
  <c r="D72" i="3"/>
  <c r="H72" i="3"/>
  <c r="D73" i="3"/>
  <c r="H73" i="3"/>
  <c r="D74" i="3"/>
  <c r="H74" i="3"/>
  <c r="D75" i="3"/>
  <c r="D76" i="3"/>
  <c r="H76" i="3"/>
  <c r="D77" i="3"/>
  <c r="H77" i="3"/>
  <c r="D78" i="3"/>
  <c r="J78" i="3"/>
  <c r="D79" i="3"/>
  <c r="H79" i="3"/>
  <c r="D80" i="3"/>
  <c r="H80" i="3"/>
  <c r="D81" i="3"/>
  <c r="H81" i="3"/>
  <c r="D82" i="3"/>
  <c r="H82" i="3"/>
  <c r="D83" i="3"/>
  <c r="D84" i="3"/>
  <c r="H84" i="3"/>
  <c r="D85" i="3"/>
  <c r="H85" i="3"/>
  <c r="D86" i="3"/>
  <c r="J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J94" i="3"/>
  <c r="D95" i="3"/>
  <c r="H95" i="3"/>
  <c r="D96" i="3"/>
  <c r="H96" i="3"/>
  <c r="D97" i="3"/>
  <c r="H97" i="3"/>
  <c r="D98" i="3"/>
  <c r="I98" i="3"/>
  <c r="D99" i="3"/>
  <c r="H99" i="3"/>
  <c r="D100" i="3"/>
  <c r="H100" i="3"/>
  <c r="D101" i="3"/>
  <c r="H101" i="3"/>
  <c r="D102" i="3"/>
  <c r="J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D111" i="3"/>
  <c r="H111" i="3"/>
  <c r="D112" i="3"/>
  <c r="H112" i="3"/>
  <c r="D113" i="3"/>
  <c r="H113" i="3"/>
  <c r="D114" i="3"/>
  <c r="H114" i="3"/>
  <c r="D115" i="3"/>
  <c r="H115" i="3"/>
  <c r="D116" i="3"/>
  <c r="H116" i="3"/>
  <c r="D117" i="3"/>
  <c r="H117" i="3"/>
  <c r="D118" i="3"/>
  <c r="D119" i="3"/>
  <c r="H119" i="3"/>
  <c r="D120" i="3"/>
  <c r="H120" i="3"/>
  <c r="D121" i="3"/>
  <c r="H121" i="3"/>
  <c r="D122" i="3"/>
  <c r="D123" i="3"/>
  <c r="H123" i="3"/>
  <c r="D124" i="3"/>
  <c r="H124" i="3"/>
  <c r="D125" i="3"/>
  <c r="H125" i="3"/>
  <c r="D126" i="3"/>
  <c r="J126" i="3"/>
  <c r="D127" i="3"/>
  <c r="H127" i="3"/>
  <c r="D128" i="3"/>
  <c r="H128" i="3"/>
  <c r="D129" i="3"/>
  <c r="H129" i="3"/>
  <c r="D130" i="3"/>
  <c r="I130" i="3"/>
  <c r="D131" i="3"/>
  <c r="H131" i="3"/>
  <c r="D132" i="3"/>
  <c r="H132" i="3"/>
  <c r="D133" i="3"/>
  <c r="H133" i="3"/>
  <c r="D134" i="3"/>
  <c r="J134" i="3"/>
  <c r="D135" i="3"/>
  <c r="H135" i="3"/>
  <c r="D136" i="3"/>
  <c r="H136" i="3"/>
  <c r="D137" i="3"/>
  <c r="D138" i="3"/>
  <c r="H138" i="3"/>
  <c r="D139" i="3"/>
  <c r="H139" i="3"/>
  <c r="D140" i="3"/>
  <c r="H140" i="3"/>
  <c r="D141" i="3"/>
  <c r="H141" i="3"/>
  <c r="D142" i="3"/>
  <c r="J142" i="3"/>
  <c r="D143" i="3"/>
  <c r="H143" i="3"/>
  <c r="D144" i="3"/>
  <c r="H144" i="3"/>
  <c r="D145" i="3"/>
  <c r="H145" i="3"/>
  <c r="D146" i="3"/>
  <c r="H146" i="3"/>
  <c r="D147" i="3"/>
  <c r="H147" i="3"/>
  <c r="D148" i="3"/>
  <c r="H148" i="3"/>
  <c r="D149" i="3"/>
  <c r="D150" i="3"/>
  <c r="J150" i="3"/>
  <c r="H150" i="3"/>
  <c r="D151" i="3"/>
  <c r="H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D159" i="3"/>
  <c r="H159" i="3"/>
  <c r="D160" i="3"/>
  <c r="H160" i="3"/>
  <c r="D161" i="3"/>
  <c r="H161" i="3"/>
  <c r="D162" i="3"/>
  <c r="D163" i="3"/>
  <c r="H163" i="3"/>
  <c r="D164" i="3"/>
  <c r="H164" i="3"/>
  <c r="D165" i="3"/>
  <c r="H165" i="3"/>
  <c r="D166" i="3"/>
  <c r="D167" i="3"/>
  <c r="H167" i="3"/>
  <c r="D168" i="3"/>
  <c r="D169" i="3"/>
  <c r="H169" i="3"/>
  <c r="D170" i="3"/>
  <c r="H170" i="3"/>
  <c r="D171" i="3"/>
  <c r="H171" i="3"/>
  <c r="D172" i="3"/>
  <c r="H172" i="3"/>
  <c r="D173" i="3"/>
  <c r="H173" i="3"/>
  <c r="D174" i="3"/>
  <c r="J174" i="3"/>
  <c r="D175" i="3"/>
  <c r="H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J182" i="3"/>
  <c r="H182" i="3"/>
  <c r="D183" i="3"/>
  <c r="H183" i="3"/>
  <c r="D184" i="3"/>
  <c r="D185" i="3"/>
  <c r="H185" i="3"/>
  <c r="D186" i="3"/>
  <c r="H186" i="3"/>
  <c r="D187" i="3"/>
  <c r="H187" i="3"/>
  <c r="D188" i="3"/>
  <c r="D189" i="3"/>
  <c r="H189" i="3"/>
  <c r="D190" i="3"/>
  <c r="J190" i="3"/>
  <c r="D191" i="3"/>
  <c r="H191" i="3"/>
  <c r="D192" i="3"/>
  <c r="H192" i="3"/>
  <c r="D193" i="3"/>
  <c r="H193" i="3"/>
  <c r="D194" i="3"/>
  <c r="I194" i="3"/>
  <c r="D195" i="3"/>
  <c r="H195" i="3"/>
  <c r="D196" i="3"/>
  <c r="H196" i="3"/>
  <c r="D197" i="3"/>
  <c r="H197" i="3"/>
  <c r="D198" i="3"/>
  <c r="J198" i="3"/>
  <c r="H198" i="3"/>
  <c r="D199" i="3"/>
  <c r="H199" i="3"/>
  <c r="D200" i="3"/>
  <c r="H200" i="3"/>
  <c r="D201" i="3"/>
  <c r="H201" i="3"/>
  <c r="D202" i="3"/>
  <c r="H202" i="3"/>
  <c r="D203" i="3"/>
  <c r="H203" i="3"/>
  <c r="D204" i="3"/>
  <c r="H204" i="3"/>
  <c r="D205" i="3"/>
  <c r="H205" i="3"/>
  <c r="D206" i="3"/>
  <c r="J206" i="3"/>
  <c r="D207" i="3"/>
  <c r="H207" i="3"/>
  <c r="D208" i="3"/>
  <c r="H208" i="3"/>
  <c r="D209" i="3"/>
  <c r="H209" i="3"/>
  <c r="D210" i="3"/>
  <c r="D211" i="3"/>
  <c r="H211" i="3"/>
  <c r="D212" i="3"/>
  <c r="H212" i="3"/>
  <c r="D213" i="3"/>
  <c r="H213" i="3"/>
  <c r="D214" i="3"/>
  <c r="H214" i="3"/>
  <c r="D215" i="3"/>
  <c r="H215" i="3"/>
  <c r="D216" i="3"/>
  <c r="H216" i="3"/>
  <c r="D217" i="3"/>
  <c r="H217" i="3"/>
  <c r="D218" i="3"/>
  <c r="H218" i="3"/>
  <c r="D219" i="3"/>
  <c r="H219" i="3"/>
  <c r="D220" i="3"/>
  <c r="D221" i="3"/>
  <c r="H221" i="3"/>
  <c r="D222" i="3"/>
  <c r="J222" i="3"/>
  <c r="D223" i="3"/>
  <c r="H223" i="3"/>
  <c r="D224" i="3"/>
  <c r="D225" i="3"/>
  <c r="H225" i="3"/>
  <c r="D226" i="3"/>
  <c r="I226" i="3"/>
  <c r="D227" i="3"/>
  <c r="H227" i="3"/>
  <c r="D228" i="3"/>
  <c r="H228" i="3"/>
  <c r="D229" i="3"/>
  <c r="H229" i="3"/>
  <c r="D230" i="3"/>
  <c r="H230" i="3"/>
  <c r="J230" i="3"/>
  <c r="D231" i="3"/>
  <c r="H231" i="3"/>
  <c r="D232" i="3"/>
  <c r="H232" i="3"/>
  <c r="D233" i="3"/>
  <c r="H233" i="3"/>
  <c r="D234" i="3"/>
  <c r="H234" i="3"/>
  <c r="D235" i="3"/>
  <c r="H235" i="3"/>
  <c r="D236" i="3"/>
  <c r="H236" i="3"/>
  <c r="D237" i="3"/>
  <c r="H237" i="3"/>
  <c r="D238" i="3"/>
  <c r="D239" i="3"/>
  <c r="H239" i="3"/>
  <c r="D240" i="3"/>
  <c r="H240" i="3"/>
  <c r="D241" i="3"/>
  <c r="H241" i="3"/>
  <c r="D242" i="3"/>
  <c r="H242" i="3"/>
  <c r="D243" i="3"/>
  <c r="H243" i="3"/>
  <c r="D244" i="3"/>
  <c r="H244" i="3"/>
  <c r="D245" i="3"/>
  <c r="H245" i="3"/>
  <c r="D246" i="3"/>
  <c r="H246" i="3"/>
  <c r="D247" i="3"/>
  <c r="D248" i="3"/>
  <c r="H248" i="3"/>
  <c r="D249" i="3"/>
  <c r="H249" i="3"/>
  <c r="D250" i="3"/>
  <c r="H250" i="3"/>
  <c r="D251" i="3"/>
  <c r="H251" i="3"/>
  <c r="D252" i="3"/>
  <c r="H252" i="3"/>
  <c r="D253" i="3"/>
  <c r="H253" i="3"/>
  <c r="D254" i="3"/>
  <c r="J254" i="3"/>
  <c r="D255" i="3"/>
  <c r="H255" i="3"/>
  <c r="D256" i="3"/>
  <c r="H256" i="3"/>
  <c r="D257" i="3"/>
  <c r="H257" i="3"/>
  <c r="D258" i="3"/>
  <c r="I258" i="3"/>
  <c r="D259" i="3"/>
  <c r="D260" i="3"/>
  <c r="H260" i="3"/>
  <c r="D261" i="3"/>
  <c r="H261" i="3"/>
  <c r="D262" i="3"/>
  <c r="J262" i="3"/>
  <c r="H262" i="3"/>
  <c r="D263" i="3"/>
  <c r="H263" i="3"/>
  <c r="D264" i="3"/>
  <c r="D265" i="3"/>
  <c r="H265" i="3"/>
  <c r="D266" i="3"/>
  <c r="H266" i="3"/>
  <c r="D267" i="3"/>
  <c r="H267" i="3"/>
  <c r="D268" i="3"/>
  <c r="H268" i="3"/>
  <c r="D269" i="3"/>
  <c r="H269" i="3"/>
  <c r="D270" i="3"/>
  <c r="J270" i="3"/>
  <c r="D271" i="3"/>
  <c r="H271" i="3"/>
  <c r="D272" i="3"/>
  <c r="D273" i="3"/>
  <c r="D274" i="3"/>
  <c r="H274" i="3"/>
  <c r="D275" i="3"/>
  <c r="H275" i="3"/>
  <c r="D276" i="3"/>
  <c r="H276" i="3"/>
  <c r="D277" i="3"/>
  <c r="H277" i="3"/>
  <c r="D278" i="3"/>
  <c r="J278" i="3"/>
  <c r="H278" i="3"/>
  <c r="D279" i="3"/>
  <c r="H279" i="3"/>
  <c r="D280" i="3"/>
  <c r="D281" i="3"/>
  <c r="D282" i="3"/>
  <c r="H282" i="3"/>
  <c r="D283" i="3"/>
  <c r="H283" i="3"/>
  <c r="D284" i="3"/>
  <c r="H284" i="3"/>
  <c r="D285" i="3"/>
  <c r="D286" i="3"/>
  <c r="J286" i="3"/>
  <c r="D287" i="3"/>
  <c r="H287" i="3"/>
  <c r="D288" i="3"/>
  <c r="H288" i="3"/>
  <c r="D289" i="3"/>
  <c r="H289" i="3"/>
  <c r="D290" i="3"/>
  <c r="I290" i="3"/>
  <c r="D291" i="3"/>
  <c r="H291" i="3"/>
  <c r="D292" i="3"/>
  <c r="D293" i="3"/>
  <c r="H293" i="3"/>
  <c r="D294" i="3"/>
  <c r="D295" i="3"/>
  <c r="H295" i="3"/>
  <c r="D296" i="3"/>
  <c r="D297" i="3"/>
  <c r="H297" i="3"/>
  <c r="D298" i="3"/>
  <c r="H298" i="3"/>
  <c r="D299" i="3"/>
  <c r="H299" i="3"/>
  <c r="D300" i="3"/>
  <c r="H300" i="3"/>
  <c r="D301" i="3"/>
  <c r="H301" i="3"/>
  <c r="D302" i="3"/>
  <c r="J302" i="3"/>
  <c r="D303" i="3"/>
  <c r="H303" i="3"/>
  <c r="D304" i="3"/>
  <c r="H304" i="3"/>
  <c r="D305" i="3"/>
  <c r="H305" i="3"/>
  <c r="D306" i="3"/>
  <c r="H306" i="3"/>
  <c r="D307" i="3"/>
  <c r="H307" i="3"/>
  <c r="D308" i="3"/>
  <c r="H308" i="3"/>
  <c r="D309" i="3"/>
  <c r="H309" i="3"/>
  <c r="D310" i="3"/>
  <c r="J310" i="3"/>
  <c r="H310" i="3"/>
  <c r="D311" i="3"/>
  <c r="H311" i="3"/>
  <c r="D312" i="3"/>
  <c r="H312" i="3"/>
  <c r="D313" i="3"/>
  <c r="H313" i="3"/>
  <c r="D314" i="3"/>
  <c r="H314" i="3"/>
  <c r="D315" i="3"/>
  <c r="H315" i="3"/>
  <c r="D316" i="3"/>
  <c r="H316" i="3"/>
  <c r="D317" i="3"/>
  <c r="H317" i="3"/>
  <c r="D318" i="3"/>
  <c r="J318" i="3"/>
  <c r="D319" i="3"/>
  <c r="H319" i="3"/>
  <c r="D320" i="3"/>
  <c r="H320" i="3"/>
  <c r="D321" i="3"/>
  <c r="D322" i="3"/>
  <c r="I322" i="3"/>
  <c r="D323" i="3"/>
  <c r="H323" i="3"/>
  <c r="D324" i="3"/>
  <c r="H324" i="3"/>
  <c r="D325" i="3"/>
  <c r="D326" i="3"/>
  <c r="J326" i="3"/>
  <c r="H326" i="3"/>
  <c r="D327" i="3"/>
  <c r="H327" i="3"/>
  <c r="D328" i="3"/>
  <c r="H328" i="3"/>
  <c r="D329" i="3"/>
  <c r="H329" i="3"/>
  <c r="D330" i="3"/>
  <c r="H330" i="3"/>
  <c r="D331" i="3"/>
  <c r="H331" i="3"/>
  <c r="D332" i="3"/>
  <c r="H332" i="3"/>
  <c r="D333" i="3"/>
  <c r="H333" i="3"/>
  <c r="D334" i="3"/>
  <c r="D335" i="3"/>
  <c r="D336" i="3"/>
  <c r="H336" i="3"/>
  <c r="D337" i="3"/>
  <c r="H337" i="3"/>
  <c r="D338" i="3"/>
  <c r="H338" i="3"/>
  <c r="D339" i="3"/>
  <c r="H339" i="3"/>
  <c r="D340" i="3"/>
  <c r="H340" i="3"/>
  <c r="D341" i="3"/>
  <c r="H341" i="3"/>
  <c r="D342" i="3"/>
  <c r="J342" i="3"/>
  <c r="H342" i="3"/>
  <c r="D343" i="3"/>
  <c r="H343" i="3"/>
  <c r="D344" i="3"/>
  <c r="D345" i="3"/>
  <c r="H345" i="3"/>
  <c r="D346" i="3"/>
  <c r="H346" i="3"/>
  <c r="D347" i="3"/>
  <c r="D348" i="3"/>
  <c r="H348" i="3"/>
  <c r="D349" i="3"/>
  <c r="H349" i="3"/>
  <c r="D350" i="3"/>
  <c r="J350" i="3"/>
  <c r="D351" i="3"/>
  <c r="H351" i="3"/>
  <c r="D352" i="3"/>
  <c r="D353" i="3"/>
  <c r="H353" i="3"/>
  <c r="D354" i="3"/>
  <c r="I354" i="3"/>
  <c r="D355" i="3"/>
  <c r="H355" i="3"/>
  <c r="D356" i="3"/>
  <c r="H356" i="3"/>
  <c r="D357" i="3"/>
  <c r="H357" i="3"/>
  <c r="D358" i="3"/>
  <c r="H358" i="3"/>
  <c r="D359" i="3"/>
  <c r="H359" i="3"/>
  <c r="D360" i="3"/>
  <c r="H360" i="3"/>
  <c r="D361" i="3"/>
  <c r="H361" i="3"/>
  <c r="D362" i="3"/>
  <c r="D363" i="3"/>
  <c r="H363" i="3"/>
  <c r="D364" i="3"/>
  <c r="H364" i="3"/>
  <c r="D365" i="3"/>
  <c r="H365" i="3"/>
  <c r="D366" i="3"/>
  <c r="H366" i="3"/>
  <c r="D367" i="3"/>
  <c r="H367" i="3"/>
  <c r="D368" i="3"/>
  <c r="H368" i="3"/>
  <c r="D369" i="3"/>
  <c r="H369" i="3"/>
  <c r="D370" i="3"/>
  <c r="D371" i="3"/>
  <c r="D372" i="3"/>
  <c r="H372" i="3"/>
  <c r="D373" i="3"/>
  <c r="H373" i="3"/>
  <c r="D374" i="3"/>
  <c r="H374" i="3"/>
  <c r="D375" i="3"/>
  <c r="H375" i="3"/>
  <c r="D376" i="3"/>
  <c r="D377" i="3"/>
  <c r="H377" i="3"/>
  <c r="D378" i="3"/>
  <c r="H378" i="3"/>
  <c r="D379" i="3"/>
  <c r="D380" i="3"/>
  <c r="H380" i="3"/>
  <c r="D381" i="3"/>
  <c r="H381" i="3"/>
  <c r="D382" i="3"/>
  <c r="H382" i="3"/>
  <c r="D383" i="3"/>
  <c r="H383" i="3"/>
  <c r="D384" i="3"/>
  <c r="D385" i="3"/>
  <c r="H385" i="3"/>
  <c r="D386" i="3"/>
  <c r="I386" i="3"/>
  <c r="D387" i="3"/>
  <c r="H387" i="3"/>
  <c r="D388" i="3"/>
  <c r="H388" i="3"/>
  <c r="D389" i="3"/>
  <c r="H389" i="3"/>
  <c r="D390" i="3"/>
  <c r="H390" i="3"/>
  <c r="D391" i="3"/>
  <c r="H391" i="3"/>
  <c r="D392" i="3"/>
  <c r="H392" i="3"/>
  <c r="D393" i="3"/>
  <c r="H393" i="3"/>
  <c r="D394" i="3"/>
  <c r="D395" i="3"/>
  <c r="H395" i="3"/>
  <c r="D396" i="3"/>
  <c r="H396" i="3"/>
  <c r="D397" i="3"/>
  <c r="H397" i="3"/>
  <c r="D398" i="3"/>
  <c r="H398" i="3"/>
  <c r="D399" i="3"/>
  <c r="H399" i="3"/>
  <c r="D400" i="3"/>
  <c r="H400" i="3"/>
  <c r="D401" i="3"/>
  <c r="H401" i="3"/>
  <c r="D402" i="3"/>
  <c r="D403" i="3"/>
  <c r="D404" i="3"/>
  <c r="H404" i="3"/>
  <c r="D405" i="3"/>
  <c r="H405" i="3"/>
  <c r="D406" i="3"/>
  <c r="H406" i="3"/>
  <c r="D407" i="3"/>
  <c r="H407" i="3"/>
  <c r="D408" i="3"/>
  <c r="D409" i="3"/>
  <c r="H409" i="3"/>
  <c r="D410" i="3"/>
  <c r="H410" i="3"/>
  <c r="D411" i="3"/>
  <c r="D412" i="3"/>
  <c r="H412" i="3"/>
  <c r="D413" i="3"/>
  <c r="H413" i="3"/>
  <c r="D414" i="3"/>
  <c r="H414" i="3"/>
  <c r="D415" i="3"/>
  <c r="H415" i="3"/>
  <c r="D416" i="3"/>
  <c r="D417" i="3"/>
  <c r="H417" i="3"/>
  <c r="D418" i="3"/>
  <c r="I418" i="3"/>
  <c r="D419" i="3"/>
  <c r="H419" i="3"/>
  <c r="D420" i="3"/>
  <c r="H420" i="3"/>
  <c r="D421" i="3"/>
  <c r="H421" i="3"/>
  <c r="D422" i="3"/>
  <c r="H422" i="3"/>
  <c r="D423" i="3"/>
  <c r="H423" i="3"/>
  <c r="D424" i="3"/>
  <c r="H424" i="3"/>
  <c r="D425" i="3"/>
  <c r="H425" i="3"/>
  <c r="D426" i="3"/>
  <c r="D427" i="3"/>
  <c r="H427" i="3"/>
  <c r="D428" i="3"/>
  <c r="H428" i="3"/>
  <c r="D429" i="3"/>
  <c r="H429" i="3"/>
  <c r="D430" i="3"/>
  <c r="H430" i="3"/>
  <c r="D431" i="3"/>
  <c r="H431" i="3"/>
  <c r="D432" i="3"/>
  <c r="H432" i="3"/>
  <c r="D433" i="3"/>
  <c r="H433" i="3"/>
  <c r="D434" i="3"/>
  <c r="D435" i="3"/>
  <c r="D436" i="3"/>
  <c r="H436" i="3"/>
  <c r="D437" i="3"/>
  <c r="H437" i="3"/>
  <c r="D438" i="3"/>
  <c r="H438" i="3"/>
  <c r="D439" i="3"/>
  <c r="H439" i="3"/>
  <c r="D440" i="3"/>
  <c r="D441" i="3"/>
  <c r="H441" i="3"/>
  <c r="D442" i="3"/>
  <c r="H442" i="3"/>
  <c r="D443" i="3"/>
  <c r="D444" i="3"/>
  <c r="H444" i="3"/>
  <c r="D445" i="3"/>
  <c r="H445" i="3"/>
  <c r="D446" i="3"/>
  <c r="H446" i="3"/>
  <c r="D447" i="3"/>
  <c r="H447" i="3"/>
  <c r="D448" i="3"/>
  <c r="D449" i="3"/>
  <c r="H449" i="3"/>
  <c r="D450" i="3"/>
  <c r="I450" i="3"/>
  <c r="D451" i="3"/>
  <c r="H451" i="3"/>
  <c r="D452" i="3"/>
  <c r="H452" i="3"/>
  <c r="D453" i="3"/>
  <c r="H453" i="3"/>
  <c r="D454" i="3"/>
  <c r="H454" i="3"/>
  <c r="D455" i="3"/>
  <c r="H455" i="3"/>
  <c r="D456" i="3"/>
  <c r="H456" i="3"/>
  <c r="D457" i="3"/>
  <c r="H457" i="3"/>
  <c r="D458" i="3"/>
  <c r="D459" i="3"/>
  <c r="H459" i="3"/>
  <c r="D460" i="3"/>
  <c r="H460" i="3"/>
  <c r="D461" i="3"/>
  <c r="H461" i="3"/>
  <c r="D462" i="3"/>
  <c r="H462" i="3"/>
  <c r="D463" i="3"/>
  <c r="H463" i="3"/>
  <c r="D464" i="3"/>
  <c r="H464" i="3"/>
  <c r="D465" i="3"/>
  <c r="H465" i="3"/>
  <c r="D466" i="3"/>
  <c r="D467" i="3"/>
  <c r="D468" i="3"/>
  <c r="H468" i="3"/>
  <c r="D469" i="3"/>
  <c r="H469" i="3"/>
  <c r="D470" i="3"/>
  <c r="H470" i="3"/>
  <c r="D471" i="3"/>
  <c r="H471" i="3"/>
  <c r="D472" i="3"/>
  <c r="D473" i="3"/>
  <c r="H473" i="3"/>
  <c r="D474" i="3"/>
  <c r="H474" i="3"/>
  <c r="D475" i="3"/>
  <c r="D476" i="3"/>
  <c r="H476" i="3"/>
  <c r="D477" i="3"/>
  <c r="H477" i="3"/>
  <c r="D478" i="3"/>
  <c r="H478" i="3"/>
  <c r="D479" i="3"/>
  <c r="H479" i="3"/>
  <c r="D480" i="3"/>
  <c r="D481" i="3"/>
  <c r="H481" i="3"/>
  <c r="D482" i="3"/>
  <c r="I482" i="3"/>
  <c r="D483" i="3"/>
  <c r="H483" i="3"/>
  <c r="D484" i="3"/>
  <c r="H484" i="3"/>
  <c r="D485" i="3"/>
  <c r="H485" i="3"/>
  <c r="D486" i="3"/>
  <c r="H486" i="3"/>
  <c r="D487" i="3"/>
  <c r="H487" i="3"/>
  <c r="D488" i="3"/>
  <c r="H488" i="3"/>
  <c r="D489" i="3"/>
  <c r="H489" i="3"/>
  <c r="D490" i="3"/>
  <c r="D491" i="3"/>
  <c r="H491" i="3"/>
  <c r="D492" i="3"/>
  <c r="H492" i="3"/>
  <c r="D493" i="3"/>
  <c r="H493" i="3"/>
  <c r="D494" i="3"/>
  <c r="H494" i="3"/>
  <c r="D495" i="3"/>
  <c r="H495" i="3"/>
  <c r="D496" i="3"/>
  <c r="H496" i="3"/>
  <c r="D497" i="3"/>
  <c r="H497" i="3"/>
  <c r="D498" i="3"/>
  <c r="H498" i="3"/>
  <c r="D499" i="3"/>
  <c r="H499" i="3"/>
  <c r="D500" i="3"/>
  <c r="H500" i="3"/>
  <c r="D501" i="3"/>
  <c r="H501" i="3"/>
  <c r="D502" i="3"/>
  <c r="H502" i="3"/>
  <c r="D503" i="3"/>
  <c r="H503" i="3"/>
  <c r="D504" i="3"/>
  <c r="H504" i="3"/>
  <c r="D505" i="3"/>
  <c r="H505" i="3"/>
  <c r="D506" i="3"/>
  <c r="H506" i="3"/>
  <c r="D507" i="3"/>
  <c r="H507" i="3"/>
  <c r="D508" i="3"/>
  <c r="H508" i="3"/>
  <c r="D509" i="3"/>
  <c r="H509" i="3"/>
  <c r="D510" i="3"/>
  <c r="H510" i="3"/>
  <c r="D511" i="3"/>
  <c r="H511" i="3"/>
  <c r="D512" i="3"/>
  <c r="H512" i="3"/>
  <c r="D513" i="3"/>
  <c r="H513" i="3"/>
  <c r="D514" i="3"/>
  <c r="I514" i="3"/>
  <c r="D515" i="3"/>
  <c r="H515" i="3"/>
  <c r="D516" i="3"/>
  <c r="H516" i="3"/>
  <c r="D517" i="3"/>
  <c r="H517" i="3"/>
  <c r="D518" i="3"/>
  <c r="H518" i="3"/>
  <c r="D519" i="3"/>
  <c r="H519" i="3"/>
  <c r="D520" i="3"/>
  <c r="H520" i="3"/>
  <c r="D521" i="3"/>
  <c r="H521" i="3"/>
  <c r="D522" i="3"/>
  <c r="H522" i="3"/>
  <c r="D523" i="3"/>
  <c r="H523" i="3"/>
  <c r="D524" i="3"/>
  <c r="H524" i="3"/>
  <c r="D525" i="3"/>
  <c r="H525" i="3"/>
  <c r="D526" i="3"/>
  <c r="H526" i="3"/>
  <c r="D527" i="3"/>
  <c r="H527" i="3"/>
  <c r="D528" i="3"/>
  <c r="H528" i="3"/>
  <c r="D529" i="3"/>
  <c r="H529" i="3"/>
  <c r="D530" i="3"/>
  <c r="H530" i="3"/>
  <c r="D531" i="3"/>
  <c r="H531" i="3"/>
  <c r="D532" i="3"/>
  <c r="H532" i="3"/>
  <c r="D533" i="3"/>
  <c r="H533" i="3"/>
  <c r="D534" i="3"/>
  <c r="H534" i="3"/>
  <c r="D535" i="3"/>
  <c r="H535" i="3"/>
  <c r="D536" i="3"/>
  <c r="H536" i="3"/>
  <c r="D537" i="3"/>
  <c r="H537" i="3"/>
  <c r="D538" i="3"/>
  <c r="H538" i="3"/>
  <c r="D539" i="3"/>
  <c r="H539" i="3"/>
  <c r="D540" i="3"/>
  <c r="H540" i="3"/>
  <c r="D541" i="3"/>
  <c r="H541" i="3"/>
  <c r="D542" i="3"/>
  <c r="H542" i="3"/>
  <c r="D543" i="3"/>
  <c r="H543" i="3"/>
  <c r="D544" i="3"/>
  <c r="H544" i="3"/>
  <c r="D545" i="3"/>
  <c r="H545" i="3"/>
  <c r="D546" i="3"/>
  <c r="I546" i="3"/>
  <c r="D547" i="3"/>
  <c r="H547" i="3"/>
  <c r="D548" i="3"/>
  <c r="H548" i="3"/>
  <c r="D549" i="3"/>
  <c r="H549" i="3"/>
  <c r="D550" i="3"/>
  <c r="H550" i="3"/>
  <c r="D551" i="3"/>
  <c r="H551" i="3"/>
  <c r="D552" i="3"/>
  <c r="H552" i="3"/>
  <c r="D553" i="3"/>
  <c r="H553" i="3"/>
  <c r="D554" i="3"/>
  <c r="H554" i="3"/>
  <c r="D555" i="3"/>
  <c r="H555" i="3"/>
  <c r="D556" i="3"/>
  <c r="H556" i="3"/>
  <c r="D557" i="3"/>
  <c r="H557" i="3"/>
  <c r="D558" i="3"/>
  <c r="H558" i="3"/>
  <c r="D559" i="3"/>
  <c r="H559" i="3"/>
  <c r="D560" i="3"/>
  <c r="H560" i="3"/>
  <c r="D561" i="3"/>
  <c r="H561" i="3"/>
  <c r="D562" i="3"/>
  <c r="H562" i="3"/>
  <c r="D563" i="3"/>
  <c r="H563" i="3"/>
  <c r="D564" i="3"/>
  <c r="H564" i="3"/>
  <c r="D565" i="3"/>
  <c r="H565" i="3"/>
  <c r="D566" i="3"/>
  <c r="H566" i="3"/>
  <c r="D567" i="3"/>
  <c r="H567" i="3"/>
  <c r="D568" i="3"/>
  <c r="H568" i="3"/>
  <c r="D569" i="3"/>
  <c r="H569" i="3"/>
  <c r="D570" i="3"/>
  <c r="H570" i="3"/>
  <c r="D571" i="3"/>
  <c r="H571" i="3"/>
  <c r="D572" i="3"/>
  <c r="H572" i="3"/>
  <c r="D573" i="3"/>
  <c r="H573" i="3"/>
  <c r="D574" i="3"/>
  <c r="H574" i="3"/>
  <c r="D575" i="3"/>
  <c r="H575" i="3"/>
  <c r="D576" i="3"/>
  <c r="H576" i="3"/>
  <c r="D577" i="3"/>
  <c r="H577" i="3"/>
  <c r="D578" i="3"/>
  <c r="I578" i="3"/>
  <c r="D579" i="3"/>
  <c r="H579" i="3"/>
  <c r="D580" i="3"/>
  <c r="H580" i="3"/>
  <c r="D581" i="3"/>
  <c r="H581" i="3"/>
  <c r="D582" i="3"/>
  <c r="H582" i="3"/>
  <c r="D583" i="3"/>
  <c r="H583" i="3"/>
  <c r="D584" i="3"/>
  <c r="H584" i="3"/>
  <c r="D585" i="3"/>
  <c r="H585" i="3"/>
  <c r="D586" i="3"/>
  <c r="H586" i="3"/>
  <c r="D587" i="3"/>
  <c r="H587" i="3"/>
  <c r="D588" i="3"/>
  <c r="H588" i="3"/>
  <c r="D589" i="3"/>
  <c r="H589" i="3"/>
  <c r="D590" i="3"/>
  <c r="H590" i="3"/>
  <c r="D591" i="3"/>
  <c r="H591" i="3"/>
  <c r="D592" i="3"/>
  <c r="H592" i="3"/>
  <c r="D593" i="3"/>
  <c r="H593" i="3"/>
  <c r="D594" i="3"/>
  <c r="H594" i="3"/>
  <c r="D595" i="3"/>
  <c r="H595" i="3"/>
  <c r="D596" i="3"/>
  <c r="H596" i="3"/>
  <c r="D597" i="3"/>
  <c r="H597" i="3"/>
  <c r="D598" i="3"/>
  <c r="H598" i="3"/>
  <c r="D599" i="3"/>
  <c r="H599" i="3"/>
  <c r="D600" i="3"/>
  <c r="H600" i="3"/>
  <c r="D601" i="3"/>
  <c r="H601" i="3"/>
  <c r="D602" i="3"/>
  <c r="H602" i="3"/>
  <c r="D603" i="3"/>
  <c r="H603" i="3"/>
  <c r="D604" i="3"/>
  <c r="H604" i="3"/>
  <c r="D605" i="3"/>
  <c r="H605" i="3"/>
  <c r="D606" i="3"/>
  <c r="H606" i="3"/>
  <c r="D607" i="3"/>
  <c r="H607" i="3"/>
  <c r="D608" i="3"/>
  <c r="H608" i="3"/>
  <c r="D609" i="3"/>
  <c r="H609" i="3"/>
  <c r="D610" i="3"/>
  <c r="I610" i="3"/>
  <c r="D611" i="3"/>
  <c r="H611" i="3"/>
  <c r="D612" i="3"/>
  <c r="H612" i="3"/>
  <c r="D613" i="3"/>
  <c r="H613" i="3"/>
  <c r="D614" i="3"/>
  <c r="H614" i="3"/>
  <c r="D615" i="3"/>
  <c r="H615" i="3"/>
  <c r="D616" i="3"/>
  <c r="H616" i="3"/>
  <c r="D617" i="3"/>
  <c r="H617" i="3"/>
  <c r="D618" i="3"/>
  <c r="H618" i="3"/>
  <c r="D619" i="3"/>
  <c r="H619" i="3"/>
  <c r="D620" i="3"/>
  <c r="H620" i="3"/>
  <c r="D621" i="3"/>
  <c r="H621" i="3"/>
  <c r="D622" i="3"/>
  <c r="H622" i="3"/>
  <c r="D623" i="3"/>
  <c r="H623" i="3"/>
  <c r="D624" i="3"/>
  <c r="H624" i="3"/>
  <c r="D625" i="3"/>
  <c r="H625" i="3"/>
  <c r="D626" i="3"/>
  <c r="H626" i="3"/>
  <c r="D627" i="3"/>
  <c r="H627" i="3"/>
  <c r="D628" i="3"/>
  <c r="H628" i="3"/>
  <c r="D629" i="3"/>
  <c r="H629" i="3"/>
  <c r="D630" i="3"/>
  <c r="H630" i="3"/>
  <c r="D631" i="3"/>
  <c r="H631" i="3"/>
  <c r="D632" i="3"/>
  <c r="H632" i="3"/>
  <c r="D633" i="3"/>
  <c r="H633" i="3"/>
  <c r="D634" i="3"/>
  <c r="H634" i="3"/>
  <c r="D635" i="3"/>
  <c r="H635" i="3"/>
  <c r="D636" i="3"/>
  <c r="H636" i="3"/>
  <c r="D637" i="3"/>
  <c r="H637" i="3"/>
  <c r="D638" i="3"/>
  <c r="H638" i="3"/>
  <c r="D639" i="3"/>
  <c r="H639" i="3"/>
  <c r="D640" i="3"/>
  <c r="H640" i="3"/>
  <c r="D641" i="3"/>
  <c r="H641" i="3"/>
  <c r="D642" i="3"/>
  <c r="I642" i="3"/>
  <c r="D643" i="3"/>
  <c r="H643" i="3"/>
  <c r="D644" i="3"/>
  <c r="H644" i="3"/>
  <c r="D645" i="3"/>
  <c r="H645" i="3"/>
  <c r="D646" i="3"/>
  <c r="H646" i="3"/>
  <c r="D647" i="3"/>
  <c r="H647" i="3"/>
  <c r="D648" i="3"/>
  <c r="H648" i="3"/>
  <c r="D649" i="3"/>
  <c r="H649" i="3"/>
  <c r="D650" i="3"/>
  <c r="H650" i="3"/>
  <c r="D651" i="3"/>
  <c r="H651" i="3"/>
  <c r="D652" i="3"/>
  <c r="H652" i="3"/>
  <c r="D653" i="3"/>
  <c r="H653" i="3"/>
  <c r="D654" i="3"/>
  <c r="H654" i="3"/>
  <c r="D655" i="3"/>
  <c r="H655" i="3"/>
  <c r="D656" i="3"/>
  <c r="H656" i="3"/>
  <c r="D657" i="3"/>
  <c r="H657" i="3"/>
  <c r="D658" i="3"/>
  <c r="H658" i="3"/>
  <c r="D659" i="3"/>
  <c r="H659" i="3"/>
  <c r="D660" i="3"/>
  <c r="H660" i="3"/>
  <c r="D661" i="3"/>
  <c r="H661" i="3"/>
  <c r="D662" i="3"/>
  <c r="H662" i="3"/>
  <c r="D663" i="3"/>
  <c r="H663" i="3"/>
  <c r="D664" i="3"/>
  <c r="H664" i="3"/>
  <c r="D665" i="3"/>
  <c r="H665" i="3"/>
  <c r="D666" i="3"/>
  <c r="H666" i="3"/>
  <c r="D667" i="3"/>
  <c r="H667" i="3"/>
  <c r="D668" i="3"/>
  <c r="H668" i="3"/>
  <c r="D669" i="3"/>
  <c r="H669" i="3"/>
  <c r="D670" i="3"/>
  <c r="H670" i="3"/>
  <c r="D671" i="3"/>
  <c r="H671" i="3"/>
  <c r="D672" i="3"/>
  <c r="H672" i="3"/>
  <c r="D673" i="3"/>
  <c r="H673" i="3"/>
  <c r="D674" i="3"/>
  <c r="I674" i="3"/>
  <c r="D675" i="3"/>
  <c r="H675" i="3"/>
  <c r="D676" i="3"/>
  <c r="H676" i="3"/>
  <c r="D677" i="3"/>
  <c r="H677" i="3"/>
  <c r="D678" i="3"/>
  <c r="H678" i="3"/>
  <c r="D679" i="3"/>
  <c r="H679" i="3"/>
  <c r="D680" i="3"/>
  <c r="H680" i="3"/>
  <c r="D681" i="3"/>
  <c r="H681" i="3"/>
  <c r="D682" i="3"/>
  <c r="H682" i="3"/>
  <c r="D683" i="3"/>
  <c r="H683" i="3"/>
  <c r="D684" i="3"/>
  <c r="H684" i="3"/>
  <c r="D685" i="3"/>
  <c r="H685" i="3"/>
  <c r="D686" i="3"/>
  <c r="H686" i="3"/>
  <c r="D687" i="3"/>
  <c r="H687" i="3"/>
  <c r="D688" i="3"/>
  <c r="H688" i="3"/>
  <c r="D689" i="3"/>
  <c r="H689" i="3"/>
  <c r="D690" i="3"/>
  <c r="H690" i="3"/>
  <c r="D691" i="3"/>
  <c r="H691" i="3"/>
  <c r="D692" i="3"/>
  <c r="H692" i="3"/>
  <c r="D693" i="3"/>
  <c r="H693" i="3"/>
  <c r="D694" i="3"/>
  <c r="H694" i="3"/>
  <c r="D695" i="3"/>
  <c r="H695" i="3"/>
  <c r="D696" i="3"/>
  <c r="H696" i="3"/>
  <c r="D697" i="3"/>
  <c r="H697" i="3"/>
  <c r="D698" i="3"/>
  <c r="H698" i="3"/>
  <c r="D699" i="3"/>
  <c r="H699" i="3"/>
  <c r="D700" i="3"/>
  <c r="H700" i="3"/>
  <c r="D701" i="3"/>
  <c r="H701" i="3"/>
  <c r="D702" i="3"/>
  <c r="H702" i="3"/>
  <c r="D703" i="3"/>
  <c r="H703" i="3"/>
  <c r="D704" i="3"/>
  <c r="H704" i="3"/>
  <c r="D705" i="3"/>
  <c r="H705" i="3"/>
  <c r="D706" i="3"/>
  <c r="I706" i="3"/>
  <c r="D707" i="3"/>
  <c r="H707" i="3"/>
  <c r="D708" i="3"/>
  <c r="H708" i="3"/>
  <c r="D709" i="3"/>
  <c r="H709" i="3"/>
  <c r="D710" i="3"/>
  <c r="H710" i="3"/>
  <c r="D711" i="3"/>
  <c r="H711" i="3"/>
  <c r="D712" i="3"/>
  <c r="H712" i="3"/>
  <c r="D713" i="3"/>
  <c r="H713" i="3"/>
  <c r="D714" i="3"/>
  <c r="H714" i="3"/>
  <c r="D715" i="3"/>
  <c r="H715" i="3"/>
  <c r="D716" i="3"/>
  <c r="H716" i="3"/>
  <c r="D717" i="3"/>
  <c r="H717" i="3"/>
  <c r="D718" i="3"/>
  <c r="H718" i="3"/>
  <c r="D719" i="3"/>
  <c r="H719" i="3"/>
  <c r="D720" i="3"/>
  <c r="H720" i="3"/>
  <c r="D721" i="3"/>
  <c r="H721" i="3"/>
  <c r="D722" i="3"/>
  <c r="H722" i="3"/>
  <c r="D723" i="3"/>
  <c r="H723" i="3"/>
  <c r="D724" i="3"/>
  <c r="H724" i="3"/>
  <c r="D725" i="3"/>
  <c r="H725" i="3"/>
  <c r="D726" i="3"/>
  <c r="H726" i="3"/>
  <c r="D727" i="3"/>
  <c r="H727" i="3"/>
  <c r="D728" i="3"/>
  <c r="H728" i="3"/>
  <c r="D729" i="3"/>
  <c r="H729" i="3"/>
  <c r="D730" i="3"/>
  <c r="H730" i="3"/>
  <c r="D731" i="3"/>
  <c r="H731" i="3"/>
  <c r="D732" i="3"/>
  <c r="H732" i="3"/>
  <c r="D733" i="3"/>
  <c r="H733" i="3"/>
  <c r="D734" i="3"/>
  <c r="H734" i="3"/>
  <c r="D735" i="3"/>
  <c r="H735" i="3"/>
  <c r="D736" i="3"/>
  <c r="H736" i="3"/>
  <c r="D737" i="3"/>
  <c r="H737" i="3"/>
  <c r="D738" i="3"/>
  <c r="I738" i="3"/>
  <c r="D739" i="3"/>
  <c r="H739" i="3"/>
  <c r="D740" i="3"/>
  <c r="H740" i="3"/>
  <c r="D741" i="3"/>
  <c r="H741" i="3"/>
  <c r="D742" i="3"/>
  <c r="H742" i="3"/>
  <c r="D743" i="3"/>
  <c r="H743" i="3"/>
  <c r="D744" i="3"/>
  <c r="H744" i="3"/>
  <c r="D745" i="3"/>
  <c r="H745" i="3"/>
  <c r="D746" i="3"/>
  <c r="H746" i="3"/>
  <c r="D747" i="3"/>
  <c r="H747" i="3"/>
  <c r="D748" i="3"/>
  <c r="H748" i="3"/>
  <c r="D749" i="3"/>
  <c r="H749" i="3"/>
  <c r="D750" i="3"/>
  <c r="H750" i="3"/>
  <c r="D751" i="3"/>
  <c r="H751" i="3"/>
  <c r="D752" i="3"/>
  <c r="H752" i="3"/>
  <c r="D753" i="3"/>
  <c r="H753" i="3"/>
  <c r="D754" i="3"/>
  <c r="H754" i="3"/>
  <c r="D755" i="3"/>
  <c r="H755" i="3"/>
  <c r="D756" i="3"/>
  <c r="H756" i="3"/>
  <c r="D757" i="3"/>
  <c r="H757" i="3"/>
  <c r="D758" i="3"/>
  <c r="H758" i="3"/>
  <c r="D759" i="3"/>
  <c r="H759" i="3"/>
  <c r="D760" i="3"/>
  <c r="H760" i="3"/>
  <c r="D761" i="3"/>
  <c r="H761" i="3"/>
  <c r="D762" i="3"/>
  <c r="H762" i="3"/>
  <c r="D763" i="3"/>
  <c r="H763" i="3"/>
  <c r="D764" i="3"/>
  <c r="H764" i="3"/>
  <c r="D765" i="3"/>
  <c r="H765" i="3"/>
  <c r="D766" i="3"/>
  <c r="H766" i="3"/>
  <c r="D767" i="3"/>
  <c r="H767" i="3"/>
  <c r="D768" i="3"/>
  <c r="H768" i="3"/>
  <c r="D769" i="3"/>
  <c r="H769" i="3"/>
  <c r="D770" i="3"/>
  <c r="I770" i="3"/>
  <c r="D771" i="3"/>
  <c r="H771" i="3"/>
  <c r="D772" i="3"/>
  <c r="H772" i="3"/>
  <c r="D773" i="3"/>
  <c r="H773" i="3"/>
  <c r="D774" i="3"/>
  <c r="H774" i="3"/>
  <c r="D775" i="3"/>
  <c r="H775" i="3"/>
  <c r="D776" i="3"/>
  <c r="H776" i="3"/>
  <c r="D777" i="3"/>
  <c r="H777" i="3"/>
  <c r="D778" i="3"/>
  <c r="H778" i="3"/>
  <c r="D779" i="3"/>
  <c r="H779" i="3"/>
  <c r="D780" i="3"/>
  <c r="H780" i="3"/>
  <c r="D781" i="3"/>
  <c r="H781" i="3"/>
  <c r="D782" i="3"/>
  <c r="H782" i="3"/>
  <c r="D783" i="3"/>
  <c r="H783" i="3"/>
  <c r="D784" i="3"/>
  <c r="H784" i="3"/>
  <c r="D785" i="3"/>
  <c r="H785" i="3"/>
  <c r="D786" i="3"/>
  <c r="H786" i="3"/>
  <c r="D787" i="3"/>
  <c r="H787" i="3"/>
  <c r="D788" i="3"/>
  <c r="H788" i="3"/>
  <c r="D789" i="3"/>
  <c r="H789" i="3"/>
  <c r="D790" i="3"/>
  <c r="H790" i="3"/>
  <c r="D791" i="3"/>
  <c r="H791" i="3"/>
  <c r="D792" i="3"/>
  <c r="H792" i="3"/>
  <c r="D793" i="3"/>
  <c r="H793" i="3"/>
  <c r="D794" i="3"/>
  <c r="H794" i="3"/>
  <c r="D795" i="3"/>
  <c r="H795" i="3"/>
  <c r="D796" i="3"/>
  <c r="H796" i="3"/>
  <c r="D797" i="3"/>
  <c r="H797" i="3"/>
  <c r="D798" i="3"/>
  <c r="H798" i="3"/>
  <c r="D799" i="3"/>
  <c r="H799" i="3"/>
  <c r="D800" i="3"/>
  <c r="H800" i="3"/>
  <c r="D801" i="3"/>
  <c r="H801" i="3"/>
  <c r="D802" i="3"/>
  <c r="I802" i="3"/>
  <c r="D803" i="3"/>
  <c r="H803" i="3"/>
  <c r="D804" i="3"/>
  <c r="H804" i="3"/>
  <c r="D805" i="3"/>
  <c r="H805" i="3"/>
  <c r="D806" i="3"/>
  <c r="H806" i="3"/>
  <c r="D807" i="3"/>
  <c r="H807" i="3"/>
  <c r="D808" i="3"/>
  <c r="H808" i="3"/>
  <c r="D809" i="3"/>
  <c r="H809" i="3"/>
  <c r="D810" i="3"/>
  <c r="H810" i="3"/>
  <c r="D811" i="3"/>
  <c r="H811" i="3"/>
  <c r="D812" i="3"/>
  <c r="H812" i="3"/>
  <c r="D813" i="3"/>
  <c r="H813" i="3"/>
  <c r="D814" i="3"/>
  <c r="H814" i="3"/>
  <c r="D815" i="3"/>
  <c r="H815" i="3"/>
  <c r="D816" i="3"/>
  <c r="H816" i="3"/>
  <c r="D817" i="3"/>
  <c r="H817" i="3"/>
  <c r="D818" i="3"/>
  <c r="H818" i="3"/>
  <c r="D819" i="3"/>
  <c r="H819" i="3"/>
  <c r="D820" i="3"/>
  <c r="H820" i="3"/>
  <c r="D821" i="3"/>
  <c r="H821" i="3"/>
  <c r="D822" i="3"/>
  <c r="H822" i="3"/>
  <c r="D823" i="3"/>
  <c r="H823" i="3"/>
  <c r="D824" i="3"/>
  <c r="H824" i="3"/>
  <c r="D825" i="3"/>
  <c r="H825" i="3"/>
  <c r="D826" i="3"/>
  <c r="H826" i="3"/>
  <c r="D827" i="3"/>
  <c r="H827" i="3"/>
  <c r="D828" i="3"/>
  <c r="H828" i="3"/>
  <c r="D829" i="3"/>
  <c r="H829" i="3"/>
  <c r="D830" i="3"/>
  <c r="H830" i="3"/>
  <c r="D831" i="3"/>
  <c r="H831" i="3"/>
  <c r="D832" i="3"/>
  <c r="H832" i="3"/>
  <c r="D833" i="3"/>
  <c r="H833" i="3"/>
  <c r="D834" i="3"/>
  <c r="I834" i="3"/>
  <c r="D835" i="3"/>
  <c r="H835" i="3"/>
  <c r="D836" i="3"/>
  <c r="H836" i="3"/>
  <c r="D837" i="3"/>
  <c r="H837" i="3"/>
  <c r="D838" i="3"/>
  <c r="H838" i="3"/>
  <c r="D839" i="3"/>
  <c r="H839" i="3"/>
  <c r="D840" i="3"/>
  <c r="H840" i="3"/>
  <c r="D841" i="3"/>
  <c r="H841" i="3"/>
  <c r="D842" i="3"/>
  <c r="H842" i="3"/>
  <c r="D843" i="3"/>
  <c r="H843" i="3"/>
  <c r="D844" i="3"/>
  <c r="H844" i="3"/>
  <c r="D845" i="3"/>
  <c r="H845" i="3"/>
  <c r="D846" i="3"/>
  <c r="H846" i="3"/>
  <c r="D847" i="3"/>
  <c r="H847" i="3"/>
  <c r="D848" i="3"/>
  <c r="H848" i="3"/>
  <c r="D849" i="3"/>
  <c r="H849" i="3"/>
  <c r="D850" i="3"/>
  <c r="H850" i="3"/>
  <c r="D851" i="3"/>
  <c r="H851" i="3"/>
  <c r="D852" i="3"/>
  <c r="H852" i="3"/>
  <c r="D853" i="3"/>
  <c r="H853" i="3"/>
  <c r="D854" i="3"/>
  <c r="H854" i="3"/>
  <c r="D855" i="3"/>
  <c r="H855" i="3"/>
  <c r="D856" i="3"/>
  <c r="H856" i="3"/>
  <c r="D857" i="3"/>
  <c r="H857" i="3"/>
  <c r="D858" i="3"/>
  <c r="H858" i="3"/>
  <c r="D859" i="3"/>
  <c r="H859" i="3"/>
  <c r="D860" i="3"/>
  <c r="H860" i="3"/>
  <c r="D861" i="3"/>
  <c r="H861" i="3"/>
  <c r="D862" i="3"/>
  <c r="H862" i="3"/>
  <c r="D863" i="3"/>
  <c r="H863" i="3"/>
  <c r="D864" i="3"/>
  <c r="H864" i="3"/>
  <c r="D865" i="3"/>
  <c r="H865" i="3"/>
  <c r="D866" i="3"/>
  <c r="I866" i="3"/>
  <c r="D867" i="3"/>
  <c r="H867" i="3"/>
  <c r="D868" i="3"/>
  <c r="H868" i="3"/>
  <c r="D869" i="3"/>
  <c r="H869" i="3"/>
  <c r="D870" i="3"/>
  <c r="H870" i="3"/>
  <c r="D871" i="3"/>
  <c r="H871" i="3"/>
  <c r="D872" i="3"/>
  <c r="H872" i="3"/>
  <c r="D873" i="3"/>
  <c r="H873" i="3"/>
  <c r="D874" i="3"/>
  <c r="H874" i="3"/>
  <c r="D875" i="3"/>
  <c r="H875" i="3"/>
  <c r="D876" i="3"/>
  <c r="H876" i="3"/>
  <c r="D877" i="3"/>
  <c r="H877" i="3"/>
  <c r="D878" i="3"/>
  <c r="H878" i="3"/>
  <c r="D879" i="3"/>
  <c r="H879" i="3"/>
  <c r="D880" i="3"/>
  <c r="H880" i="3"/>
  <c r="D881" i="3"/>
  <c r="H881" i="3"/>
  <c r="D882" i="3"/>
  <c r="H882" i="3"/>
  <c r="D883" i="3"/>
  <c r="H883" i="3"/>
  <c r="D884" i="3"/>
  <c r="H884" i="3"/>
  <c r="D885" i="3"/>
  <c r="H885" i="3"/>
  <c r="D886" i="3"/>
  <c r="H886" i="3"/>
  <c r="D887" i="3"/>
  <c r="H887" i="3"/>
  <c r="D888" i="3"/>
  <c r="H888" i="3"/>
  <c r="D889" i="3"/>
  <c r="H889" i="3"/>
  <c r="D890" i="3"/>
  <c r="H890" i="3"/>
  <c r="D891" i="3"/>
  <c r="H891" i="3"/>
  <c r="D892" i="3"/>
  <c r="H892" i="3"/>
  <c r="D893" i="3"/>
  <c r="H893" i="3"/>
  <c r="D894" i="3"/>
  <c r="H894" i="3"/>
  <c r="D895" i="3"/>
  <c r="H895" i="3"/>
  <c r="D896" i="3"/>
  <c r="H896" i="3"/>
  <c r="D897" i="3"/>
  <c r="H897" i="3"/>
  <c r="D898" i="3"/>
  <c r="I898" i="3"/>
  <c r="D899" i="3"/>
  <c r="H899" i="3"/>
  <c r="D900" i="3"/>
  <c r="H900" i="3"/>
  <c r="D901" i="3"/>
  <c r="H901" i="3"/>
  <c r="D902" i="3"/>
  <c r="H902" i="3"/>
  <c r="D903" i="3"/>
  <c r="H903" i="3"/>
  <c r="D904" i="3"/>
  <c r="H904" i="3"/>
  <c r="D905" i="3"/>
  <c r="H905" i="3"/>
  <c r="D906" i="3"/>
  <c r="H906" i="3"/>
  <c r="D907" i="3"/>
  <c r="H907" i="3"/>
  <c r="D908" i="3"/>
  <c r="H908" i="3"/>
  <c r="D909" i="3"/>
  <c r="H909" i="3"/>
  <c r="D910" i="3"/>
  <c r="H910" i="3"/>
  <c r="D911" i="3"/>
  <c r="H911" i="3"/>
  <c r="D912" i="3"/>
  <c r="H912" i="3"/>
  <c r="D913" i="3"/>
  <c r="H913" i="3"/>
  <c r="D914" i="3"/>
  <c r="H914" i="3"/>
  <c r="D915" i="3"/>
  <c r="H915" i="3"/>
  <c r="D916" i="3"/>
  <c r="H916" i="3"/>
  <c r="D917" i="3"/>
  <c r="H917" i="3"/>
  <c r="D918" i="3"/>
  <c r="H918" i="3"/>
  <c r="D919" i="3"/>
  <c r="H919" i="3"/>
  <c r="D920" i="3"/>
  <c r="H920" i="3"/>
  <c r="D921" i="3"/>
  <c r="H921" i="3"/>
  <c r="D922" i="3"/>
  <c r="H922" i="3"/>
  <c r="D923" i="3"/>
  <c r="H923" i="3"/>
  <c r="D924" i="3"/>
  <c r="H924" i="3"/>
  <c r="D925" i="3"/>
  <c r="H925" i="3"/>
  <c r="D926" i="3"/>
  <c r="H926" i="3"/>
  <c r="D927" i="3"/>
  <c r="H927" i="3"/>
  <c r="D928" i="3"/>
  <c r="H928" i="3"/>
  <c r="D929" i="3"/>
  <c r="H929" i="3"/>
  <c r="D930" i="3"/>
  <c r="I930" i="3"/>
  <c r="D931" i="3"/>
  <c r="H931" i="3"/>
  <c r="D932" i="3"/>
  <c r="H932" i="3"/>
  <c r="D933" i="3"/>
  <c r="H933" i="3"/>
  <c r="D934" i="3"/>
  <c r="H934" i="3"/>
  <c r="D935" i="3"/>
  <c r="H935" i="3"/>
  <c r="D936" i="3"/>
  <c r="H936" i="3"/>
  <c r="D937" i="3"/>
  <c r="H937" i="3"/>
  <c r="D938" i="3"/>
  <c r="H938" i="3"/>
  <c r="D939" i="3"/>
  <c r="H939" i="3"/>
  <c r="D940" i="3"/>
  <c r="H940" i="3"/>
  <c r="D941" i="3"/>
  <c r="H941" i="3"/>
  <c r="D942" i="3"/>
  <c r="H942" i="3"/>
  <c r="D943" i="3"/>
  <c r="H943" i="3"/>
  <c r="D944" i="3"/>
  <c r="H944" i="3"/>
  <c r="D945" i="3"/>
  <c r="H945" i="3"/>
  <c r="D946" i="3"/>
  <c r="H946" i="3"/>
  <c r="D947" i="3"/>
  <c r="H947" i="3"/>
  <c r="D948" i="3"/>
  <c r="H948" i="3"/>
  <c r="D949" i="3"/>
  <c r="H949" i="3"/>
  <c r="D950" i="3"/>
  <c r="H950" i="3"/>
  <c r="D951" i="3"/>
  <c r="H951" i="3"/>
  <c r="D952" i="3"/>
  <c r="H952" i="3"/>
  <c r="D953" i="3"/>
  <c r="H953" i="3"/>
  <c r="D954" i="3"/>
  <c r="H954" i="3"/>
  <c r="D955" i="3"/>
  <c r="H955" i="3"/>
  <c r="D956" i="3"/>
  <c r="H956" i="3"/>
  <c r="D957" i="3"/>
  <c r="H957" i="3"/>
  <c r="D958" i="3"/>
  <c r="H958" i="3"/>
  <c r="D959" i="3"/>
  <c r="H959" i="3"/>
  <c r="D960" i="3"/>
  <c r="H960" i="3"/>
  <c r="D961" i="3"/>
  <c r="H961" i="3"/>
  <c r="D962" i="3"/>
  <c r="I962" i="3"/>
  <c r="D963" i="3"/>
  <c r="H963" i="3"/>
  <c r="D964" i="3"/>
  <c r="H964" i="3"/>
  <c r="D965" i="3"/>
  <c r="H965" i="3"/>
  <c r="D966" i="3"/>
  <c r="H966" i="3"/>
  <c r="D967" i="3"/>
  <c r="H967" i="3"/>
  <c r="D968" i="3"/>
  <c r="H968" i="3"/>
  <c r="D969" i="3"/>
  <c r="H969" i="3"/>
  <c r="D970" i="3"/>
  <c r="H970" i="3"/>
  <c r="D971" i="3"/>
  <c r="H971" i="3"/>
  <c r="D972" i="3"/>
  <c r="H972" i="3"/>
  <c r="D973" i="3"/>
  <c r="H973" i="3"/>
  <c r="D974" i="3"/>
  <c r="H974" i="3"/>
  <c r="D975" i="3"/>
  <c r="H975" i="3"/>
  <c r="D976" i="3"/>
  <c r="H976" i="3"/>
  <c r="D977" i="3"/>
  <c r="H977" i="3"/>
  <c r="D978" i="3"/>
  <c r="H978" i="3"/>
  <c r="D979" i="3"/>
  <c r="H979" i="3"/>
  <c r="D980" i="3"/>
  <c r="H980" i="3"/>
  <c r="D981" i="3"/>
  <c r="H981" i="3"/>
  <c r="D982" i="3"/>
  <c r="H982" i="3"/>
  <c r="D983" i="3"/>
  <c r="H983" i="3"/>
  <c r="D984" i="3"/>
  <c r="H984" i="3"/>
  <c r="D985" i="3"/>
  <c r="H985" i="3"/>
  <c r="D986" i="3"/>
  <c r="H986" i="3"/>
  <c r="D987" i="3"/>
  <c r="H987" i="3"/>
  <c r="D988" i="3"/>
  <c r="H988" i="3"/>
  <c r="D989" i="3"/>
  <c r="H989" i="3"/>
  <c r="D990" i="3"/>
  <c r="H990" i="3"/>
  <c r="D991" i="3"/>
  <c r="H991" i="3"/>
  <c r="D992" i="3"/>
  <c r="H992" i="3"/>
  <c r="D993" i="3"/>
  <c r="H993" i="3"/>
  <c r="D994" i="3"/>
  <c r="I994" i="3"/>
  <c r="D995" i="3"/>
  <c r="H995" i="3"/>
  <c r="D996" i="3"/>
  <c r="H996" i="3"/>
  <c r="D997" i="3"/>
  <c r="H997" i="3"/>
  <c r="D998" i="3"/>
  <c r="H998" i="3"/>
  <c r="D999" i="3"/>
  <c r="H999" i="3"/>
  <c r="D1000" i="3"/>
  <c r="H1000" i="3"/>
  <c r="D1001" i="3"/>
  <c r="H1001" i="3"/>
  <c r="D1002" i="3"/>
  <c r="H1002" i="3"/>
  <c r="D1003" i="3"/>
  <c r="H1003" i="3"/>
  <c r="D1004" i="3"/>
  <c r="H1004" i="3"/>
  <c r="D1005" i="3"/>
  <c r="H1005" i="3"/>
  <c r="D1006" i="3"/>
  <c r="H1006" i="3"/>
  <c r="D1007" i="3"/>
  <c r="H1007" i="3"/>
  <c r="D1008" i="3"/>
  <c r="H1008" i="3"/>
  <c r="D1009" i="3"/>
  <c r="H1009" i="3"/>
  <c r="D1010" i="3"/>
  <c r="H1010" i="3"/>
  <c r="D1011" i="3"/>
  <c r="H1011" i="3"/>
  <c r="D1012" i="3"/>
  <c r="H1012" i="3"/>
  <c r="D1013" i="3"/>
  <c r="H1013" i="3"/>
  <c r="D1014" i="3"/>
  <c r="H1014" i="3"/>
  <c r="D1015" i="3"/>
  <c r="H1015" i="3"/>
  <c r="D1016" i="3"/>
  <c r="H1016" i="3"/>
  <c r="D1017" i="3"/>
  <c r="H1017" i="3"/>
  <c r="D1018" i="3"/>
  <c r="H1018" i="3"/>
  <c r="D1019" i="3"/>
  <c r="H1019" i="3"/>
  <c r="D1020" i="3"/>
  <c r="H1020" i="3"/>
  <c r="D1021" i="3"/>
  <c r="H1021" i="3"/>
  <c r="D1022" i="3"/>
  <c r="H1022" i="3"/>
  <c r="D1023" i="3"/>
  <c r="H1023" i="3"/>
  <c r="D1024" i="3"/>
  <c r="H1024" i="3"/>
  <c r="D1025" i="3"/>
  <c r="H1025" i="3"/>
  <c r="D1026" i="3"/>
  <c r="I1026" i="3"/>
  <c r="D1027" i="3"/>
  <c r="H1027" i="3"/>
  <c r="D1028" i="3"/>
  <c r="H1028" i="3"/>
  <c r="D1029" i="3"/>
  <c r="H1029" i="3"/>
  <c r="D1030" i="3"/>
  <c r="H1030" i="3"/>
  <c r="D1031" i="3"/>
  <c r="H1031" i="3"/>
  <c r="D1032" i="3"/>
  <c r="H1032" i="3"/>
  <c r="D1033" i="3"/>
  <c r="H1033" i="3"/>
  <c r="D1034" i="3"/>
  <c r="H1034" i="3"/>
  <c r="D1035" i="3"/>
  <c r="H1035" i="3"/>
  <c r="D1036" i="3"/>
  <c r="H1036" i="3"/>
  <c r="D1037" i="3"/>
  <c r="H1037" i="3"/>
  <c r="D1038" i="3"/>
  <c r="H1038" i="3"/>
  <c r="D1039" i="3"/>
  <c r="H1039" i="3"/>
  <c r="D1040" i="3"/>
  <c r="H1040" i="3"/>
  <c r="D1041" i="3"/>
  <c r="H1041" i="3"/>
  <c r="D1042" i="3"/>
  <c r="H1042" i="3"/>
  <c r="D1043" i="3"/>
  <c r="H1043" i="3"/>
  <c r="D1044" i="3"/>
  <c r="H1044" i="3"/>
  <c r="D1045" i="3"/>
  <c r="H1045" i="3"/>
  <c r="D1046" i="3"/>
  <c r="H1046" i="3"/>
  <c r="D1047" i="3"/>
  <c r="H1047" i="3"/>
  <c r="D1048" i="3"/>
  <c r="H1048" i="3"/>
  <c r="D1049" i="3"/>
  <c r="H1049" i="3"/>
  <c r="D1050" i="3"/>
  <c r="H1050" i="3"/>
  <c r="D1051" i="3"/>
  <c r="H1051" i="3"/>
  <c r="D1052" i="3"/>
  <c r="H1052" i="3"/>
  <c r="D1053" i="3"/>
  <c r="H1053" i="3"/>
  <c r="D1054" i="3"/>
  <c r="H1054" i="3"/>
  <c r="D1055" i="3"/>
  <c r="H1055" i="3"/>
  <c r="D1056" i="3"/>
  <c r="H1056" i="3"/>
  <c r="D1057" i="3"/>
  <c r="H1057" i="3"/>
  <c r="D1058" i="3"/>
  <c r="I1058" i="3"/>
  <c r="D1059" i="3"/>
  <c r="H1059" i="3"/>
  <c r="D1060" i="3"/>
  <c r="H1060" i="3"/>
  <c r="D1061" i="3"/>
  <c r="H1061" i="3"/>
  <c r="D1062" i="3"/>
  <c r="H1062" i="3"/>
  <c r="D1063" i="3"/>
  <c r="H1063" i="3"/>
  <c r="D1064" i="3"/>
  <c r="H1064" i="3"/>
  <c r="D1065" i="3"/>
  <c r="H1065" i="3"/>
  <c r="D1066" i="3"/>
  <c r="H1066" i="3"/>
  <c r="D1067" i="3"/>
  <c r="H1067" i="3"/>
  <c r="D1068" i="3"/>
  <c r="H1068" i="3"/>
  <c r="D1069" i="3"/>
  <c r="H1069" i="3"/>
  <c r="D1070" i="3"/>
  <c r="H1070" i="3"/>
  <c r="D1071" i="3"/>
  <c r="H1071" i="3"/>
  <c r="D1072" i="3"/>
  <c r="H1072" i="3"/>
  <c r="D1073" i="3"/>
  <c r="H1073" i="3"/>
  <c r="D1074" i="3"/>
  <c r="H1074" i="3"/>
  <c r="D1075" i="3"/>
  <c r="H1075" i="3"/>
  <c r="D1076" i="3"/>
  <c r="H1076" i="3"/>
  <c r="D1077" i="3"/>
  <c r="H1077" i="3"/>
  <c r="D1078" i="3"/>
  <c r="H1078" i="3"/>
  <c r="D1079" i="3"/>
  <c r="H1079" i="3"/>
  <c r="D1080" i="3"/>
  <c r="H1080" i="3"/>
  <c r="D1081" i="3"/>
  <c r="H1081" i="3"/>
  <c r="D1082" i="3"/>
  <c r="H1082" i="3"/>
  <c r="D1083" i="3"/>
  <c r="H1083" i="3"/>
  <c r="D1084" i="3"/>
  <c r="H1084" i="3"/>
  <c r="D1085" i="3"/>
  <c r="H1085" i="3"/>
  <c r="D1086" i="3"/>
  <c r="H1086" i="3"/>
  <c r="D1087" i="3"/>
  <c r="H1087" i="3"/>
  <c r="D1088" i="3"/>
  <c r="H1088" i="3"/>
  <c r="D1089" i="3"/>
  <c r="H1089" i="3"/>
  <c r="D1090" i="3"/>
  <c r="I1090" i="3"/>
  <c r="D1091" i="3"/>
  <c r="H1091" i="3"/>
  <c r="D1092" i="3"/>
  <c r="H1092" i="3"/>
  <c r="D1093" i="3"/>
  <c r="H1093" i="3"/>
  <c r="D1094" i="3"/>
  <c r="H1094" i="3"/>
  <c r="D1095" i="3"/>
  <c r="H1095" i="3"/>
  <c r="D1096" i="3"/>
  <c r="H1096" i="3"/>
  <c r="D1097" i="3"/>
  <c r="H1097" i="3"/>
  <c r="D1098" i="3"/>
  <c r="H1098" i="3"/>
  <c r="D1099" i="3"/>
  <c r="H1099" i="3"/>
  <c r="D1100" i="3"/>
  <c r="H1100" i="3"/>
  <c r="D1101" i="3"/>
  <c r="H1101" i="3"/>
  <c r="D1102" i="3"/>
  <c r="H1102" i="3"/>
  <c r="D1103" i="3"/>
  <c r="H1103" i="3"/>
  <c r="D1104" i="3"/>
  <c r="H1104" i="3"/>
  <c r="D1105" i="3"/>
  <c r="H1105" i="3"/>
  <c r="D1106" i="3"/>
  <c r="H1106" i="3"/>
  <c r="D1107" i="3"/>
  <c r="H1107" i="3"/>
  <c r="D1108" i="3"/>
  <c r="H1108" i="3"/>
  <c r="D1109" i="3"/>
  <c r="H1109" i="3"/>
  <c r="D1110" i="3"/>
  <c r="H1110" i="3"/>
  <c r="D1111" i="3"/>
  <c r="H1111" i="3"/>
  <c r="D1112" i="3"/>
  <c r="H1112" i="3"/>
  <c r="D1113" i="3"/>
  <c r="H1113" i="3"/>
  <c r="D1114" i="3"/>
  <c r="H1114" i="3"/>
  <c r="D1115" i="3"/>
  <c r="H1115" i="3"/>
  <c r="D1116" i="3"/>
  <c r="H1116" i="3"/>
  <c r="D1117" i="3"/>
  <c r="H1117" i="3"/>
  <c r="D1118" i="3"/>
  <c r="H1118" i="3"/>
  <c r="D1119" i="3"/>
  <c r="H1119" i="3"/>
  <c r="D1120" i="3"/>
  <c r="H1120" i="3"/>
  <c r="D1121" i="3"/>
  <c r="H1121" i="3"/>
  <c r="D1122" i="3"/>
  <c r="I1122" i="3"/>
  <c r="D1123" i="3"/>
  <c r="H1123" i="3"/>
  <c r="D1124" i="3"/>
  <c r="H1124" i="3"/>
  <c r="D1125" i="3"/>
  <c r="H1125" i="3"/>
  <c r="D1126" i="3"/>
  <c r="H1126" i="3"/>
  <c r="D1127" i="3"/>
  <c r="H1127" i="3"/>
  <c r="D1128" i="3"/>
  <c r="H1128" i="3"/>
  <c r="D1129" i="3"/>
  <c r="H1129" i="3"/>
  <c r="D1130" i="3"/>
  <c r="H1130" i="3"/>
  <c r="D1131" i="3"/>
  <c r="H1131" i="3"/>
  <c r="D1132" i="3"/>
  <c r="H1132" i="3"/>
  <c r="D1133" i="3"/>
  <c r="H1133" i="3"/>
  <c r="D1134" i="3"/>
  <c r="H1134" i="3"/>
  <c r="D1135" i="3"/>
  <c r="H1135" i="3"/>
  <c r="D1136" i="3"/>
  <c r="H1136" i="3"/>
  <c r="D1137" i="3"/>
  <c r="H1137" i="3"/>
  <c r="D1138" i="3"/>
  <c r="H1138" i="3"/>
  <c r="D1139" i="3"/>
  <c r="H1139" i="3"/>
  <c r="D1140" i="3"/>
  <c r="H1140" i="3"/>
  <c r="D1141" i="3"/>
  <c r="H1141" i="3"/>
  <c r="D1142" i="3"/>
  <c r="H1142" i="3"/>
  <c r="D1143" i="3"/>
  <c r="H1143" i="3"/>
  <c r="D1144" i="3"/>
  <c r="H1144" i="3"/>
  <c r="D1145" i="3"/>
  <c r="H1145" i="3"/>
  <c r="D1146" i="3"/>
  <c r="H1146" i="3"/>
  <c r="D1147" i="3"/>
  <c r="H1147" i="3"/>
  <c r="D1148" i="3"/>
  <c r="H1148" i="3"/>
  <c r="D1149" i="3"/>
  <c r="H1149" i="3"/>
  <c r="D1150" i="3"/>
  <c r="H1150" i="3"/>
  <c r="D1151" i="3"/>
  <c r="H1151" i="3"/>
  <c r="D1152" i="3"/>
  <c r="H1152" i="3"/>
  <c r="D1153" i="3"/>
  <c r="H1153" i="3"/>
  <c r="D1154" i="3"/>
  <c r="I1154" i="3"/>
  <c r="D1155" i="3"/>
  <c r="H1155" i="3"/>
  <c r="D1156" i="3"/>
  <c r="H1156" i="3"/>
  <c r="D1157" i="3"/>
  <c r="H1157" i="3"/>
  <c r="D1158" i="3"/>
  <c r="H1158" i="3"/>
  <c r="D1159" i="3"/>
  <c r="H1159" i="3"/>
  <c r="D1160" i="3"/>
  <c r="H1160" i="3"/>
  <c r="D1161" i="3"/>
  <c r="H1161" i="3"/>
  <c r="D1162" i="3"/>
  <c r="H1162" i="3"/>
  <c r="D1163" i="3"/>
  <c r="H1163" i="3"/>
  <c r="D1164" i="3"/>
  <c r="H1164" i="3"/>
  <c r="D1165" i="3"/>
  <c r="H1165" i="3"/>
  <c r="D1166" i="3"/>
  <c r="H1166" i="3"/>
  <c r="D1167" i="3"/>
  <c r="H1167" i="3"/>
  <c r="D1168" i="3"/>
  <c r="H1168" i="3"/>
  <c r="D1169" i="3"/>
  <c r="H1169" i="3"/>
  <c r="D1170" i="3"/>
  <c r="H1170" i="3"/>
  <c r="D1171" i="3"/>
  <c r="H1171" i="3"/>
  <c r="D1172" i="3"/>
  <c r="H1172" i="3"/>
  <c r="D1173" i="3"/>
  <c r="H1173" i="3"/>
  <c r="D1174" i="3"/>
  <c r="H1174" i="3"/>
  <c r="D1175" i="3"/>
  <c r="H1175" i="3"/>
  <c r="D1176" i="3"/>
  <c r="H1176" i="3"/>
  <c r="D1177" i="3"/>
  <c r="H1177" i="3"/>
  <c r="D1178" i="3"/>
  <c r="H1178" i="3"/>
  <c r="D1179" i="3"/>
  <c r="H1179" i="3"/>
  <c r="D1180" i="3"/>
  <c r="H1180" i="3"/>
  <c r="D1181" i="3"/>
  <c r="H1181" i="3"/>
  <c r="D1182" i="3"/>
  <c r="H1182" i="3"/>
  <c r="D1183" i="3"/>
  <c r="H1183" i="3"/>
  <c r="D1184" i="3"/>
  <c r="H1184" i="3"/>
  <c r="D1185" i="3"/>
  <c r="H1185" i="3"/>
  <c r="D1186" i="3"/>
  <c r="I1186" i="3"/>
  <c r="D1187" i="3"/>
  <c r="H1187" i="3"/>
  <c r="D1188" i="3"/>
  <c r="H1188" i="3"/>
  <c r="D1189" i="3"/>
  <c r="H1189" i="3"/>
  <c r="D1190" i="3"/>
  <c r="H1190" i="3"/>
  <c r="D1191" i="3"/>
  <c r="H1191" i="3"/>
  <c r="D1192" i="3"/>
  <c r="H1192" i="3"/>
  <c r="D1193" i="3"/>
  <c r="H1193" i="3"/>
  <c r="D1194" i="3"/>
  <c r="H1194" i="3"/>
  <c r="D1195" i="3"/>
  <c r="H1195" i="3"/>
  <c r="D1196" i="3"/>
  <c r="H1196" i="3"/>
  <c r="D1197" i="3"/>
  <c r="H1197" i="3"/>
  <c r="D1198" i="3"/>
  <c r="H1198" i="3"/>
  <c r="D1199" i="3"/>
  <c r="H1199" i="3"/>
  <c r="D1200" i="3"/>
  <c r="H1200" i="3"/>
  <c r="D1201" i="3"/>
  <c r="H1201" i="3"/>
  <c r="D1202" i="3"/>
  <c r="H1202" i="3"/>
  <c r="D1203" i="3"/>
  <c r="H1203" i="3"/>
  <c r="D1204" i="3"/>
  <c r="H1204" i="3"/>
  <c r="D1205" i="3"/>
  <c r="H1205" i="3"/>
  <c r="J16" i="3"/>
  <c r="J15" i="3"/>
  <c r="J21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39" i="3"/>
  <c r="J40" i="3"/>
  <c r="J41" i="3"/>
  <c r="J42" i="3"/>
  <c r="J44" i="3"/>
  <c r="J45" i="3"/>
  <c r="J47" i="3"/>
  <c r="J48" i="3"/>
  <c r="J49" i="3"/>
  <c r="J50" i="3"/>
  <c r="J51" i="3"/>
  <c r="J52" i="3"/>
  <c r="J53" i="3"/>
  <c r="J55" i="3"/>
  <c r="J56" i="3"/>
  <c r="J57" i="3"/>
  <c r="J58" i="3"/>
  <c r="J59" i="3"/>
  <c r="J60" i="3"/>
  <c r="J61" i="3"/>
  <c r="J63" i="3"/>
  <c r="J64" i="3"/>
  <c r="J65" i="3"/>
  <c r="J67" i="3"/>
  <c r="J68" i="3"/>
  <c r="J69" i="3"/>
  <c r="J71" i="3"/>
  <c r="J72" i="3"/>
  <c r="J73" i="3"/>
  <c r="J74" i="3"/>
  <c r="J76" i="3"/>
  <c r="J77" i="3"/>
  <c r="J79" i="3"/>
  <c r="J80" i="3"/>
  <c r="J81" i="3"/>
  <c r="J82" i="3"/>
  <c r="J84" i="3"/>
  <c r="J85" i="3"/>
  <c r="J87" i="3"/>
  <c r="J88" i="3"/>
  <c r="J89" i="3"/>
  <c r="J90" i="3"/>
  <c r="J91" i="3"/>
  <c r="J92" i="3"/>
  <c r="J93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1" i="3"/>
  <c r="J112" i="3"/>
  <c r="J113" i="3"/>
  <c r="J114" i="3"/>
  <c r="J115" i="3"/>
  <c r="J116" i="3"/>
  <c r="J117" i="3"/>
  <c r="J119" i="3"/>
  <c r="J120" i="3"/>
  <c r="J121" i="3"/>
  <c r="J122" i="3"/>
  <c r="J123" i="3"/>
  <c r="J124" i="3"/>
  <c r="J125" i="3"/>
  <c r="J127" i="3"/>
  <c r="J128" i="3"/>
  <c r="J129" i="3"/>
  <c r="J131" i="3"/>
  <c r="J132" i="3"/>
  <c r="J133" i="3"/>
  <c r="J135" i="3"/>
  <c r="J136" i="3"/>
  <c r="J138" i="3"/>
  <c r="J139" i="3"/>
  <c r="J140" i="3"/>
  <c r="J141" i="3"/>
  <c r="J143" i="3"/>
  <c r="J144" i="3"/>
  <c r="J145" i="3"/>
  <c r="J146" i="3"/>
  <c r="J147" i="3"/>
  <c r="J148" i="3"/>
  <c r="J151" i="3"/>
  <c r="J152" i="3"/>
  <c r="J153" i="3"/>
  <c r="J154" i="3"/>
  <c r="J155" i="3"/>
  <c r="J156" i="3"/>
  <c r="J157" i="3"/>
  <c r="J159" i="3"/>
  <c r="J160" i="3"/>
  <c r="J161" i="3"/>
  <c r="J163" i="3"/>
  <c r="J164" i="3"/>
  <c r="J165" i="3"/>
  <c r="J167" i="3"/>
  <c r="J169" i="3"/>
  <c r="J170" i="3"/>
  <c r="J171" i="3"/>
  <c r="J172" i="3"/>
  <c r="J173" i="3"/>
  <c r="J175" i="3"/>
  <c r="J176" i="3"/>
  <c r="J177" i="3"/>
  <c r="J178" i="3"/>
  <c r="J179" i="3"/>
  <c r="J181" i="3"/>
  <c r="J183" i="3"/>
  <c r="J185" i="3"/>
  <c r="J186" i="3"/>
  <c r="J187" i="3"/>
  <c r="J189" i="3"/>
  <c r="J191" i="3"/>
  <c r="J192" i="3"/>
  <c r="J193" i="3"/>
  <c r="J195" i="3"/>
  <c r="J196" i="3"/>
  <c r="J197" i="3"/>
  <c r="J199" i="3"/>
  <c r="J200" i="3"/>
  <c r="J201" i="3"/>
  <c r="J202" i="3"/>
  <c r="J203" i="3"/>
  <c r="J204" i="3"/>
  <c r="J205" i="3"/>
  <c r="J207" i="3"/>
  <c r="J208" i="3"/>
  <c r="J209" i="3"/>
  <c r="J211" i="3"/>
  <c r="J212" i="3"/>
  <c r="J213" i="3"/>
  <c r="J215" i="3"/>
  <c r="J216" i="3"/>
  <c r="J217" i="3"/>
  <c r="J218" i="3"/>
  <c r="J219" i="3"/>
  <c r="J221" i="3"/>
  <c r="J223" i="3"/>
  <c r="J225" i="3"/>
  <c r="J226" i="3"/>
  <c r="J227" i="3"/>
  <c r="J228" i="3"/>
  <c r="J229" i="3"/>
  <c r="J231" i="3"/>
  <c r="J232" i="3"/>
  <c r="J233" i="3"/>
  <c r="J234" i="3"/>
  <c r="J235" i="3"/>
  <c r="J236" i="3"/>
  <c r="J237" i="3"/>
  <c r="J239" i="3"/>
  <c r="J240" i="3"/>
  <c r="J241" i="3"/>
  <c r="J242" i="3"/>
  <c r="J243" i="3"/>
  <c r="J244" i="3"/>
  <c r="J245" i="3"/>
  <c r="J248" i="3"/>
  <c r="J249" i="3"/>
  <c r="J250" i="3"/>
  <c r="J251" i="3"/>
  <c r="J252" i="3"/>
  <c r="J253" i="3"/>
  <c r="J255" i="3"/>
  <c r="J256" i="3"/>
  <c r="J257" i="3"/>
  <c r="J260" i="3"/>
  <c r="J261" i="3"/>
  <c r="J263" i="3"/>
  <c r="J265" i="3"/>
  <c r="J266" i="3"/>
  <c r="J267" i="3"/>
  <c r="J268" i="3"/>
  <c r="J269" i="3"/>
  <c r="J271" i="3"/>
  <c r="J272" i="3"/>
  <c r="J274" i="3"/>
  <c r="J275" i="3"/>
  <c r="J276" i="3"/>
  <c r="J277" i="3"/>
  <c r="J279" i="3"/>
  <c r="J281" i="3"/>
  <c r="J282" i="3"/>
  <c r="J283" i="3"/>
  <c r="J284" i="3"/>
  <c r="J287" i="3"/>
  <c r="J288" i="3"/>
  <c r="J289" i="3"/>
  <c r="J290" i="3"/>
  <c r="J291" i="3"/>
  <c r="J293" i="3"/>
  <c r="J295" i="3"/>
  <c r="J297" i="3"/>
  <c r="J298" i="3"/>
  <c r="J299" i="3"/>
  <c r="J300" i="3"/>
  <c r="J301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9" i="3"/>
  <c r="J320" i="3"/>
  <c r="J323" i="3"/>
  <c r="J324" i="3"/>
  <c r="J327" i="3"/>
  <c r="J328" i="3"/>
  <c r="J329" i="3"/>
  <c r="J330" i="3"/>
  <c r="J331" i="3"/>
  <c r="J332" i="3"/>
  <c r="J333" i="3"/>
  <c r="J336" i="3"/>
  <c r="J337" i="3"/>
  <c r="J338" i="3"/>
  <c r="J339" i="3"/>
  <c r="J340" i="3"/>
  <c r="J341" i="3"/>
  <c r="J343" i="3"/>
  <c r="J345" i="3"/>
  <c r="J346" i="3"/>
  <c r="J348" i="3"/>
  <c r="J349" i="3"/>
  <c r="J351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2" i="3"/>
  <c r="J373" i="3"/>
  <c r="J374" i="3"/>
  <c r="J375" i="3"/>
  <c r="J377" i="3"/>
  <c r="J378" i="3"/>
  <c r="J379" i="3"/>
  <c r="J380" i="3"/>
  <c r="J381" i="3"/>
  <c r="J383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4" i="3"/>
  <c r="J405" i="3"/>
  <c r="J406" i="3"/>
  <c r="J407" i="3"/>
  <c r="J409" i="3"/>
  <c r="J410" i="3"/>
  <c r="J412" i="3"/>
  <c r="J413" i="3"/>
  <c r="J415" i="3"/>
  <c r="J417" i="3"/>
  <c r="J418" i="3"/>
  <c r="J419" i="3"/>
  <c r="J420" i="3"/>
  <c r="J421" i="3"/>
  <c r="J422" i="3"/>
  <c r="J423" i="3"/>
  <c r="J424" i="3"/>
  <c r="J425" i="3"/>
  <c r="J427" i="3"/>
  <c r="J428" i="3"/>
  <c r="J429" i="3"/>
  <c r="J430" i="3"/>
  <c r="J431" i="3"/>
  <c r="J432" i="3"/>
  <c r="J433" i="3"/>
  <c r="J435" i="3"/>
  <c r="J436" i="3"/>
  <c r="J437" i="3"/>
  <c r="J438" i="3"/>
  <c r="J439" i="3"/>
  <c r="J441" i="3"/>
  <c r="J442" i="3"/>
  <c r="J444" i="3"/>
  <c r="J445" i="3"/>
  <c r="J447" i="3"/>
  <c r="J449" i="3"/>
  <c r="J450" i="3"/>
  <c r="J451" i="3"/>
  <c r="J452" i="3"/>
  <c r="J453" i="3"/>
  <c r="J454" i="3"/>
  <c r="J455" i="3"/>
  <c r="J456" i="3"/>
  <c r="J457" i="3"/>
  <c r="J459" i="3"/>
  <c r="J460" i="3"/>
  <c r="J461" i="3"/>
  <c r="J462" i="3"/>
  <c r="J463" i="3"/>
  <c r="J464" i="3"/>
  <c r="J465" i="3"/>
  <c r="J468" i="3"/>
  <c r="J469" i="3"/>
  <c r="J470" i="3"/>
  <c r="J471" i="3"/>
  <c r="J473" i="3"/>
  <c r="J474" i="3"/>
  <c r="J476" i="3"/>
  <c r="J477" i="3"/>
  <c r="J479" i="3"/>
  <c r="J481" i="3"/>
  <c r="J482" i="3"/>
  <c r="J483" i="3"/>
  <c r="J484" i="3"/>
  <c r="J485" i="3"/>
  <c r="J486" i="3"/>
  <c r="J487" i="3"/>
  <c r="J488" i="3"/>
  <c r="J489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I16" i="3"/>
  <c r="I15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3" i="3"/>
  <c r="I64" i="3"/>
  <c r="I65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9" i="3"/>
  <c r="I100" i="3"/>
  <c r="I101" i="3"/>
  <c r="I102" i="3"/>
  <c r="I103" i="3"/>
  <c r="I104" i="3"/>
  <c r="I105" i="3"/>
  <c r="I106" i="3"/>
  <c r="I107" i="3"/>
  <c r="I108" i="3"/>
  <c r="I109" i="3"/>
  <c r="I111" i="3"/>
  <c r="I112" i="3"/>
  <c r="I113" i="3"/>
  <c r="I114" i="3"/>
  <c r="I115" i="3"/>
  <c r="I116" i="3"/>
  <c r="I117" i="3"/>
  <c r="I118" i="3"/>
  <c r="I119" i="3"/>
  <c r="I120" i="3"/>
  <c r="I121" i="3"/>
  <c r="I123" i="3"/>
  <c r="I124" i="3"/>
  <c r="I125" i="3"/>
  <c r="I127" i="3"/>
  <c r="I128" i="3"/>
  <c r="I129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50" i="3"/>
  <c r="I151" i="3"/>
  <c r="I152" i="3"/>
  <c r="I153" i="3"/>
  <c r="I154" i="3"/>
  <c r="I155" i="3"/>
  <c r="I156" i="3"/>
  <c r="I157" i="3"/>
  <c r="I159" i="3"/>
  <c r="I160" i="3"/>
  <c r="I161" i="3"/>
  <c r="I163" i="3"/>
  <c r="I164" i="3"/>
  <c r="I165" i="3"/>
  <c r="I166" i="3"/>
  <c r="I167" i="3"/>
  <c r="I169" i="3"/>
  <c r="I170" i="3"/>
  <c r="I171" i="3"/>
  <c r="I172" i="3"/>
  <c r="I173" i="3"/>
  <c r="I174" i="3"/>
  <c r="I175" i="3"/>
  <c r="I176" i="3"/>
  <c r="I177" i="3"/>
  <c r="I178" i="3"/>
  <c r="I179" i="3"/>
  <c r="I181" i="3"/>
  <c r="I182" i="3"/>
  <c r="I183" i="3"/>
  <c r="I185" i="3"/>
  <c r="I186" i="3"/>
  <c r="I187" i="3"/>
  <c r="I189" i="3"/>
  <c r="I191" i="3"/>
  <c r="I192" i="3"/>
  <c r="I193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1" i="3"/>
  <c r="I212" i="3"/>
  <c r="I213" i="3"/>
  <c r="I215" i="3"/>
  <c r="I216" i="3"/>
  <c r="I217" i="3"/>
  <c r="I218" i="3"/>
  <c r="I219" i="3"/>
  <c r="I221" i="3"/>
  <c r="I223" i="3"/>
  <c r="I225" i="3"/>
  <c r="I227" i="3"/>
  <c r="I228" i="3"/>
  <c r="I229" i="3"/>
  <c r="I230" i="3"/>
  <c r="I231" i="3"/>
  <c r="I232" i="3"/>
  <c r="I233" i="3"/>
  <c r="I234" i="3"/>
  <c r="I235" i="3"/>
  <c r="I236" i="3"/>
  <c r="I237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5" i="3"/>
  <c r="I256" i="3"/>
  <c r="I257" i="3"/>
  <c r="I260" i="3"/>
  <c r="I261" i="3"/>
  <c r="I262" i="3"/>
  <c r="I263" i="3"/>
  <c r="I265" i="3"/>
  <c r="I266" i="3"/>
  <c r="I267" i="3"/>
  <c r="I268" i="3"/>
  <c r="I269" i="3"/>
  <c r="I270" i="3"/>
  <c r="I271" i="3"/>
  <c r="I273" i="3"/>
  <c r="I274" i="3"/>
  <c r="I275" i="3"/>
  <c r="I276" i="3"/>
  <c r="I277" i="3"/>
  <c r="I278" i="3"/>
  <c r="I279" i="3"/>
  <c r="I281" i="3"/>
  <c r="I282" i="3"/>
  <c r="I283" i="3"/>
  <c r="I284" i="3"/>
  <c r="I287" i="3"/>
  <c r="I288" i="3"/>
  <c r="I289" i="3"/>
  <c r="I291" i="3"/>
  <c r="I293" i="3"/>
  <c r="I294" i="3"/>
  <c r="I295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9" i="3"/>
  <c r="I320" i="3"/>
  <c r="I323" i="3"/>
  <c r="I324" i="3"/>
  <c r="I326" i="3"/>
  <c r="I327" i="3"/>
  <c r="I328" i="3"/>
  <c r="I329" i="3"/>
  <c r="I330" i="3"/>
  <c r="I331" i="3"/>
  <c r="I332" i="3"/>
  <c r="I333" i="3"/>
  <c r="I336" i="3"/>
  <c r="I337" i="3"/>
  <c r="I338" i="3"/>
  <c r="I339" i="3"/>
  <c r="I340" i="3"/>
  <c r="I341" i="3"/>
  <c r="I342" i="3"/>
  <c r="I343" i="3"/>
  <c r="I345" i="3"/>
  <c r="I346" i="3"/>
  <c r="I347" i="3"/>
  <c r="I348" i="3"/>
  <c r="I349" i="3"/>
  <c r="I351" i="3"/>
  <c r="I353" i="3"/>
  <c r="I355" i="3"/>
  <c r="I356" i="3"/>
  <c r="I357" i="3"/>
  <c r="I358" i="3"/>
  <c r="I359" i="3"/>
  <c r="I360" i="3"/>
  <c r="I361" i="3"/>
  <c r="I363" i="3"/>
  <c r="I364" i="3"/>
  <c r="I365" i="3"/>
  <c r="I366" i="3"/>
  <c r="I367" i="3"/>
  <c r="I368" i="3"/>
  <c r="I369" i="3"/>
  <c r="I372" i="3"/>
  <c r="I373" i="3"/>
  <c r="I374" i="3"/>
  <c r="I375" i="3"/>
  <c r="I377" i="3"/>
  <c r="I378" i="3"/>
  <c r="I380" i="3"/>
  <c r="I381" i="3"/>
  <c r="I383" i="3"/>
  <c r="I384" i="3"/>
  <c r="I385" i="3"/>
  <c r="I387" i="3"/>
  <c r="I388" i="3"/>
  <c r="I389" i="3"/>
  <c r="I390" i="3"/>
  <c r="I391" i="3"/>
  <c r="I392" i="3"/>
  <c r="I393" i="3"/>
  <c r="I395" i="3"/>
  <c r="I396" i="3"/>
  <c r="I397" i="3"/>
  <c r="I398" i="3"/>
  <c r="I399" i="3"/>
  <c r="I400" i="3"/>
  <c r="I401" i="3"/>
  <c r="I404" i="3"/>
  <c r="I405" i="3"/>
  <c r="I406" i="3"/>
  <c r="I407" i="3"/>
  <c r="I409" i="3"/>
  <c r="I410" i="3"/>
  <c r="I412" i="3"/>
  <c r="I413" i="3"/>
  <c r="I415" i="3"/>
  <c r="I416" i="3"/>
  <c r="I417" i="3"/>
  <c r="I419" i="3"/>
  <c r="I420" i="3"/>
  <c r="I421" i="3"/>
  <c r="I422" i="3"/>
  <c r="I423" i="3"/>
  <c r="I424" i="3"/>
  <c r="I425" i="3"/>
  <c r="I427" i="3"/>
  <c r="I428" i="3"/>
  <c r="I429" i="3"/>
  <c r="I430" i="3"/>
  <c r="I431" i="3"/>
  <c r="I432" i="3"/>
  <c r="I433" i="3"/>
  <c r="I435" i="3"/>
  <c r="I436" i="3"/>
  <c r="I437" i="3"/>
  <c r="I438" i="3"/>
  <c r="I439" i="3"/>
  <c r="I441" i="3"/>
  <c r="I442" i="3"/>
  <c r="I444" i="3"/>
  <c r="I445" i="3"/>
  <c r="I447" i="3"/>
  <c r="I449" i="3"/>
  <c r="I451" i="3"/>
  <c r="I452" i="3"/>
  <c r="I453" i="3"/>
  <c r="I454" i="3"/>
  <c r="I455" i="3"/>
  <c r="I456" i="3"/>
  <c r="I457" i="3"/>
  <c r="I459" i="3"/>
  <c r="I460" i="3"/>
  <c r="I461" i="3"/>
  <c r="I462" i="3"/>
  <c r="I463" i="3"/>
  <c r="I464" i="3"/>
  <c r="I465" i="3"/>
  <c r="I468" i="3"/>
  <c r="I469" i="3"/>
  <c r="I470" i="3"/>
  <c r="I471" i="3"/>
  <c r="I473" i="3"/>
  <c r="I474" i="3"/>
  <c r="I475" i="3"/>
  <c r="I476" i="3"/>
  <c r="I477" i="3"/>
  <c r="I479" i="3"/>
  <c r="I481" i="3"/>
  <c r="I483" i="3"/>
  <c r="I484" i="3"/>
  <c r="I485" i="3"/>
  <c r="I486" i="3"/>
  <c r="I487" i="3"/>
  <c r="I488" i="3"/>
  <c r="I489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1" i="3"/>
  <c r="I512" i="3"/>
  <c r="I513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3" i="3"/>
  <c r="I544" i="3"/>
  <c r="I545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5" i="3"/>
  <c r="I576" i="3"/>
  <c r="I577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7" i="3"/>
  <c r="I608" i="3"/>
  <c r="I609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9" i="3"/>
  <c r="I640" i="3"/>
  <c r="I641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1" i="3"/>
  <c r="I672" i="3"/>
  <c r="I673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3" i="3"/>
  <c r="I704" i="3"/>
  <c r="I705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5" i="3"/>
  <c r="I736" i="3"/>
  <c r="I737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7" i="3"/>
  <c r="I768" i="3"/>
  <c r="I769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9" i="3"/>
  <c r="I800" i="3"/>
  <c r="I801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1" i="3"/>
  <c r="I832" i="3"/>
  <c r="I833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3" i="3"/>
  <c r="I864" i="3"/>
  <c r="I865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5" i="3"/>
  <c r="I896" i="3"/>
  <c r="I897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7" i="3"/>
  <c r="I928" i="3"/>
  <c r="I929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9" i="3"/>
  <c r="I960" i="3"/>
  <c r="I961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1" i="3"/>
  <c r="I992" i="3"/>
  <c r="I993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3" i="3"/>
  <c r="I1024" i="3"/>
  <c r="I1025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5" i="3"/>
  <c r="I1056" i="3"/>
  <c r="I1057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7" i="3"/>
  <c r="I1088" i="3"/>
  <c r="I1089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9" i="3"/>
  <c r="I1120" i="3"/>
  <c r="I1121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1" i="3"/>
  <c r="I1152" i="3"/>
  <c r="I1153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3" i="3"/>
  <c r="I1184" i="3"/>
  <c r="I1185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K16" i="3"/>
  <c r="K15" i="3"/>
  <c r="K22" i="3"/>
  <c r="K24" i="3"/>
  <c r="K25" i="3"/>
  <c r="K26" i="3"/>
  <c r="K27" i="3"/>
  <c r="K28" i="3"/>
  <c r="K29" i="3"/>
  <c r="K30" i="3"/>
  <c r="K32" i="3"/>
  <c r="K33" i="3"/>
  <c r="K35" i="3"/>
  <c r="K36" i="3"/>
  <c r="K37" i="3"/>
  <c r="K38" i="3"/>
  <c r="K40" i="3"/>
  <c r="K41" i="3"/>
  <c r="K42" i="3"/>
  <c r="K43" i="3"/>
  <c r="K44" i="3"/>
  <c r="K45" i="3"/>
  <c r="K46" i="3"/>
  <c r="K49" i="3"/>
  <c r="K50" i="3"/>
  <c r="K51" i="3"/>
  <c r="K52" i="3"/>
  <c r="K53" i="3"/>
  <c r="K54" i="3"/>
  <c r="K56" i="3"/>
  <c r="K57" i="3"/>
  <c r="K58" i="3"/>
  <c r="K59" i="3"/>
  <c r="K60" i="3"/>
  <c r="K61" i="3"/>
  <c r="K64" i="3"/>
  <c r="K65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4" i="3"/>
  <c r="K85" i="3"/>
  <c r="K86" i="3"/>
  <c r="K87" i="3"/>
  <c r="K88" i="3"/>
  <c r="K89" i="3"/>
  <c r="K90" i="3"/>
  <c r="K91" i="3"/>
  <c r="K92" i="3"/>
  <c r="K93" i="3"/>
  <c r="K95" i="3"/>
  <c r="K96" i="3"/>
  <c r="K97" i="3"/>
  <c r="K99" i="3"/>
  <c r="K100" i="3"/>
  <c r="K101" i="3"/>
  <c r="K102" i="3"/>
  <c r="K103" i="3"/>
  <c r="K104" i="3"/>
  <c r="K105" i="3"/>
  <c r="K106" i="3"/>
  <c r="K107" i="3"/>
  <c r="K108" i="3"/>
  <c r="K109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7" i="3"/>
  <c r="K128" i="3"/>
  <c r="K129" i="3"/>
  <c r="K131" i="3"/>
  <c r="K132" i="3"/>
  <c r="K133" i="3"/>
  <c r="K134" i="3"/>
  <c r="K135" i="3"/>
  <c r="K136" i="3"/>
  <c r="K138" i="3"/>
  <c r="K139" i="3"/>
  <c r="K140" i="3"/>
  <c r="K141" i="3"/>
  <c r="K142" i="3"/>
  <c r="K143" i="3"/>
  <c r="K144" i="3"/>
  <c r="K145" i="3"/>
  <c r="K146" i="3"/>
  <c r="K147" i="3"/>
  <c r="K148" i="3"/>
  <c r="K150" i="3"/>
  <c r="K151" i="3"/>
  <c r="K152" i="3"/>
  <c r="K153" i="3"/>
  <c r="K154" i="3"/>
  <c r="K155" i="3"/>
  <c r="K156" i="3"/>
  <c r="K157" i="3"/>
  <c r="K159" i="3"/>
  <c r="K160" i="3"/>
  <c r="K161" i="3"/>
  <c r="K163" i="3"/>
  <c r="K164" i="3"/>
  <c r="K165" i="3"/>
  <c r="K166" i="3"/>
  <c r="K167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1" i="3"/>
  <c r="K192" i="3"/>
  <c r="K193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5" i="3"/>
  <c r="K216" i="3"/>
  <c r="K217" i="3"/>
  <c r="K218" i="3"/>
  <c r="K219" i="3"/>
  <c r="K221" i="3"/>
  <c r="K223" i="3"/>
  <c r="K225" i="3"/>
  <c r="K227" i="3"/>
  <c r="K228" i="3"/>
  <c r="K229" i="3"/>
  <c r="K230" i="3"/>
  <c r="K231" i="3"/>
  <c r="K232" i="3"/>
  <c r="K233" i="3"/>
  <c r="K234" i="3"/>
  <c r="K235" i="3"/>
  <c r="K236" i="3"/>
  <c r="K237" i="3"/>
  <c r="K239" i="3"/>
  <c r="K240" i="3"/>
  <c r="K241" i="3"/>
  <c r="K242" i="3"/>
  <c r="K243" i="3"/>
  <c r="K244" i="3"/>
  <c r="K245" i="3"/>
  <c r="K246" i="3"/>
  <c r="K248" i="3"/>
  <c r="K249" i="3"/>
  <c r="K250" i="3"/>
  <c r="K251" i="3"/>
  <c r="K252" i="3"/>
  <c r="K253" i="3"/>
  <c r="K255" i="3"/>
  <c r="K256" i="3"/>
  <c r="K257" i="3"/>
  <c r="K260" i="3"/>
  <c r="K261" i="3"/>
  <c r="K262" i="3"/>
  <c r="K263" i="3"/>
  <c r="K265" i="3"/>
  <c r="K266" i="3"/>
  <c r="K267" i="3"/>
  <c r="K268" i="3"/>
  <c r="K269" i="3"/>
  <c r="K270" i="3"/>
  <c r="K271" i="3"/>
  <c r="K274" i="3"/>
  <c r="K275" i="3"/>
  <c r="K276" i="3"/>
  <c r="K277" i="3"/>
  <c r="K278" i="3"/>
  <c r="K279" i="3"/>
  <c r="K282" i="3"/>
  <c r="K283" i="3"/>
  <c r="K284" i="3"/>
  <c r="K287" i="3"/>
  <c r="K288" i="3"/>
  <c r="K289" i="3"/>
  <c r="K291" i="3"/>
  <c r="K292" i="3"/>
  <c r="K293" i="3"/>
  <c r="K294" i="3"/>
  <c r="K295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9" i="3"/>
  <c r="K320" i="3"/>
  <c r="K323" i="3"/>
  <c r="K324" i="3"/>
  <c r="K326" i="3"/>
  <c r="K327" i="3"/>
  <c r="K328" i="3"/>
  <c r="K329" i="3"/>
  <c r="K330" i="3"/>
  <c r="K331" i="3"/>
  <c r="K332" i="3"/>
  <c r="K333" i="3"/>
  <c r="K334" i="3"/>
  <c r="K336" i="3"/>
  <c r="K337" i="3"/>
  <c r="K338" i="3"/>
  <c r="K339" i="3"/>
  <c r="K340" i="3"/>
  <c r="K341" i="3"/>
  <c r="K342" i="3"/>
  <c r="K343" i="3"/>
  <c r="K344" i="3"/>
  <c r="K345" i="3"/>
  <c r="K346" i="3"/>
  <c r="K348" i="3"/>
  <c r="K349" i="3"/>
  <c r="K351" i="3"/>
  <c r="K353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2" i="3"/>
  <c r="K373" i="3"/>
  <c r="K374" i="3"/>
  <c r="K375" i="3"/>
  <c r="K377" i="3"/>
  <c r="K378" i="3"/>
  <c r="K380" i="3"/>
  <c r="K381" i="3"/>
  <c r="K383" i="3"/>
  <c r="K385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4" i="3"/>
  <c r="K405" i="3"/>
  <c r="K406" i="3"/>
  <c r="K407" i="3"/>
  <c r="K409" i="3"/>
  <c r="K410" i="3"/>
  <c r="K412" i="3"/>
  <c r="K413" i="3"/>
  <c r="K415" i="3"/>
  <c r="K417" i="3"/>
  <c r="K419" i="3"/>
  <c r="K420" i="3"/>
  <c r="K421" i="3"/>
  <c r="K422" i="3"/>
  <c r="K423" i="3"/>
  <c r="K424" i="3"/>
  <c r="K425" i="3"/>
  <c r="K427" i="3"/>
  <c r="K428" i="3"/>
  <c r="K429" i="3"/>
  <c r="K430" i="3"/>
  <c r="K431" i="3"/>
  <c r="K432" i="3"/>
  <c r="K433" i="3"/>
  <c r="K436" i="3"/>
  <c r="K437" i="3"/>
  <c r="K438" i="3"/>
  <c r="K439" i="3"/>
  <c r="K441" i="3"/>
  <c r="K442" i="3"/>
  <c r="K444" i="3"/>
  <c r="K445" i="3"/>
  <c r="K447" i="3"/>
  <c r="K449" i="3"/>
  <c r="K451" i="3"/>
  <c r="K452" i="3"/>
  <c r="K453" i="3"/>
  <c r="K454" i="3"/>
  <c r="K455" i="3"/>
  <c r="K456" i="3"/>
  <c r="K457" i="3"/>
  <c r="K459" i="3"/>
  <c r="K460" i="3"/>
  <c r="K461" i="3"/>
  <c r="K462" i="3"/>
  <c r="K463" i="3"/>
  <c r="K464" i="3"/>
  <c r="K465" i="3"/>
  <c r="K468" i="3"/>
  <c r="K469" i="3"/>
  <c r="K470" i="3"/>
  <c r="K471" i="3"/>
  <c r="K472" i="3"/>
  <c r="K473" i="3"/>
  <c r="K474" i="3"/>
  <c r="K476" i="3"/>
  <c r="K477" i="3"/>
  <c r="K479" i="3"/>
  <c r="K481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1" i="3"/>
  <c r="K512" i="3"/>
  <c r="K513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3" i="3"/>
  <c r="K544" i="3"/>
  <c r="K545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5" i="3"/>
  <c r="K576" i="3"/>
  <c r="K577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7" i="3"/>
  <c r="K608" i="3"/>
  <c r="K609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9" i="3"/>
  <c r="K640" i="3"/>
  <c r="K641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1" i="3"/>
  <c r="K672" i="3"/>
  <c r="K673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3" i="3"/>
  <c r="K704" i="3"/>
  <c r="K705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5" i="3"/>
  <c r="K736" i="3"/>
  <c r="K737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7" i="3"/>
  <c r="K768" i="3"/>
  <c r="K769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9" i="3"/>
  <c r="K800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1" i="3"/>
  <c r="K832" i="3"/>
  <c r="K833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3" i="3"/>
  <c r="K864" i="3"/>
  <c r="K865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5" i="3"/>
  <c r="K896" i="3"/>
  <c r="K897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7" i="3"/>
  <c r="K928" i="3"/>
  <c r="K929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9" i="3"/>
  <c r="K960" i="3"/>
  <c r="K961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1" i="3"/>
  <c r="K992" i="3"/>
  <c r="K993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3" i="3"/>
  <c r="K1024" i="3"/>
  <c r="K1025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5" i="3"/>
  <c r="K1056" i="3"/>
  <c r="K1057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7" i="3"/>
  <c r="K1088" i="3"/>
  <c r="K1089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9" i="3"/>
  <c r="K1120" i="3"/>
  <c r="K1121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1" i="3"/>
  <c r="K1152" i="3"/>
  <c r="K1153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3" i="3"/>
  <c r="K1184" i="3"/>
  <c r="K1185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F16" i="3"/>
  <c r="F15" i="3"/>
  <c r="F21" i="3"/>
  <c r="F22" i="3"/>
  <c r="F23" i="3"/>
  <c r="F24" i="3"/>
  <c r="F25" i="3"/>
  <c r="F26" i="3"/>
  <c r="F27" i="3"/>
  <c r="F28" i="3"/>
  <c r="F29" i="3"/>
  <c r="F31" i="3"/>
  <c r="F32" i="3"/>
  <c r="F33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5" i="3"/>
  <c r="F67" i="3"/>
  <c r="F68" i="3"/>
  <c r="F69" i="3"/>
  <c r="F70" i="3"/>
  <c r="F71" i="3"/>
  <c r="F72" i="3"/>
  <c r="F73" i="3"/>
  <c r="F74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5" i="3"/>
  <c r="F96" i="3"/>
  <c r="F97" i="3"/>
  <c r="F99" i="3"/>
  <c r="F100" i="3"/>
  <c r="F101" i="3"/>
  <c r="F102" i="3"/>
  <c r="F103" i="3"/>
  <c r="F104" i="3"/>
  <c r="F105" i="3"/>
  <c r="F106" i="3"/>
  <c r="F107" i="3"/>
  <c r="F108" i="3"/>
  <c r="F109" i="3"/>
  <c r="F111" i="3"/>
  <c r="F112" i="3"/>
  <c r="F113" i="3"/>
  <c r="F114" i="3"/>
  <c r="F115" i="3"/>
  <c r="F116" i="3"/>
  <c r="F117" i="3"/>
  <c r="F118" i="3"/>
  <c r="F119" i="3"/>
  <c r="F120" i="3"/>
  <c r="F121" i="3"/>
  <c r="F123" i="3"/>
  <c r="F124" i="3"/>
  <c r="F125" i="3"/>
  <c r="F127" i="3"/>
  <c r="F128" i="3"/>
  <c r="F129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50" i="3"/>
  <c r="F151" i="3"/>
  <c r="F152" i="3"/>
  <c r="F153" i="3"/>
  <c r="F154" i="3"/>
  <c r="F155" i="3"/>
  <c r="F156" i="3"/>
  <c r="F157" i="3"/>
  <c r="F159" i="3"/>
  <c r="F160" i="3"/>
  <c r="F161" i="3"/>
  <c r="F163" i="3"/>
  <c r="F164" i="3"/>
  <c r="F165" i="3"/>
  <c r="F166" i="3"/>
  <c r="F167" i="3"/>
  <c r="F169" i="3"/>
  <c r="F170" i="3"/>
  <c r="F171" i="3"/>
  <c r="F172" i="3"/>
  <c r="F173" i="3"/>
  <c r="F174" i="3"/>
  <c r="F175" i="3"/>
  <c r="F176" i="3"/>
  <c r="F177" i="3"/>
  <c r="F178" i="3"/>
  <c r="F179" i="3"/>
  <c r="F181" i="3"/>
  <c r="F182" i="3"/>
  <c r="F183" i="3"/>
  <c r="F185" i="3"/>
  <c r="F186" i="3"/>
  <c r="F187" i="3"/>
  <c r="F189" i="3"/>
  <c r="F191" i="3"/>
  <c r="F192" i="3"/>
  <c r="F193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1" i="3"/>
  <c r="F212" i="3"/>
  <c r="F213" i="3"/>
  <c r="F215" i="3"/>
  <c r="F216" i="3"/>
  <c r="F217" i="3"/>
  <c r="F218" i="3"/>
  <c r="F219" i="3"/>
  <c r="F221" i="3"/>
  <c r="F223" i="3"/>
  <c r="F224" i="3"/>
  <c r="F225" i="3"/>
  <c r="F227" i="3"/>
  <c r="F228" i="3"/>
  <c r="F229" i="3"/>
  <c r="F230" i="3"/>
  <c r="F231" i="3"/>
  <c r="F232" i="3"/>
  <c r="F233" i="3"/>
  <c r="F234" i="3"/>
  <c r="F235" i="3"/>
  <c r="F236" i="3"/>
  <c r="F237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5" i="3"/>
  <c r="F256" i="3"/>
  <c r="F257" i="3"/>
  <c r="F259" i="3"/>
  <c r="F260" i="3"/>
  <c r="F261" i="3"/>
  <c r="F262" i="3"/>
  <c r="F263" i="3"/>
  <c r="F265" i="3"/>
  <c r="F266" i="3"/>
  <c r="F267" i="3"/>
  <c r="F268" i="3"/>
  <c r="F269" i="3"/>
  <c r="F270" i="3"/>
  <c r="F271" i="3"/>
  <c r="F273" i="3"/>
  <c r="F274" i="3"/>
  <c r="F275" i="3"/>
  <c r="F276" i="3"/>
  <c r="F277" i="3"/>
  <c r="F278" i="3"/>
  <c r="F279" i="3"/>
  <c r="F281" i="3"/>
  <c r="F282" i="3"/>
  <c r="F283" i="3"/>
  <c r="F284" i="3"/>
  <c r="F287" i="3"/>
  <c r="F288" i="3"/>
  <c r="F289" i="3"/>
  <c r="F291" i="3"/>
  <c r="F293" i="3"/>
  <c r="F294" i="3"/>
  <c r="F295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9" i="3"/>
  <c r="F320" i="3"/>
  <c r="F323" i="3"/>
  <c r="F324" i="3"/>
  <c r="F326" i="3"/>
  <c r="F327" i="3"/>
  <c r="F328" i="3"/>
  <c r="F329" i="3"/>
  <c r="F330" i="3"/>
  <c r="F331" i="3"/>
  <c r="F332" i="3"/>
  <c r="F333" i="3"/>
  <c r="F336" i="3"/>
  <c r="F337" i="3"/>
  <c r="F338" i="3"/>
  <c r="F339" i="3"/>
  <c r="F340" i="3"/>
  <c r="F341" i="3"/>
  <c r="F342" i="3"/>
  <c r="F343" i="3"/>
  <c r="F345" i="3"/>
  <c r="F346" i="3"/>
  <c r="F348" i="3"/>
  <c r="F349" i="3"/>
  <c r="F351" i="3"/>
  <c r="F352" i="3"/>
  <c r="F353" i="3"/>
  <c r="F355" i="3"/>
  <c r="F356" i="3"/>
  <c r="F357" i="3"/>
  <c r="F358" i="3"/>
  <c r="F359" i="3"/>
  <c r="F360" i="3"/>
  <c r="F361" i="3"/>
  <c r="F363" i="3"/>
  <c r="F364" i="3"/>
  <c r="F365" i="3"/>
  <c r="F366" i="3"/>
  <c r="F367" i="3"/>
  <c r="F368" i="3"/>
  <c r="F369" i="3"/>
  <c r="F372" i="3"/>
  <c r="F373" i="3"/>
  <c r="F374" i="3"/>
  <c r="F375" i="3"/>
  <c r="F377" i="3"/>
  <c r="F378" i="3"/>
  <c r="F380" i="3"/>
  <c r="F381" i="3"/>
  <c r="F383" i="3"/>
  <c r="F384" i="3"/>
  <c r="F385" i="3"/>
  <c r="F387" i="3"/>
  <c r="F388" i="3"/>
  <c r="F389" i="3"/>
  <c r="F390" i="3"/>
  <c r="F391" i="3"/>
  <c r="F392" i="3"/>
  <c r="F393" i="3"/>
  <c r="F395" i="3"/>
  <c r="F396" i="3"/>
  <c r="F397" i="3"/>
  <c r="F398" i="3"/>
  <c r="F399" i="3"/>
  <c r="F400" i="3"/>
  <c r="F401" i="3"/>
  <c r="F403" i="3"/>
  <c r="F404" i="3"/>
  <c r="F405" i="3"/>
  <c r="F406" i="3"/>
  <c r="F407" i="3"/>
  <c r="F409" i="3"/>
  <c r="F410" i="3"/>
  <c r="F411" i="3"/>
  <c r="F412" i="3"/>
  <c r="F413" i="3"/>
  <c r="F415" i="3"/>
  <c r="F417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5" i="3"/>
  <c r="F436" i="3"/>
  <c r="F437" i="3"/>
  <c r="F438" i="3"/>
  <c r="F439" i="3"/>
  <c r="F441" i="3"/>
  <c r="F442" i="3"/>
  <c r="F444" i="3"/>
  <c r="F445" i="3"/>
  <c r="F447" i="3"/>
  <c r="F449" i="3"/>
  <c r="F451" i="3"/>
  <c r="F452" i="3"/>
  <c r="F453" i="3"/>
  <c r="F454" i="3"/>
  <c r="F455" i="3"/>
  <c r="F456" i="3"/>
  <c r="F457" i="3"/>
  <c r="F459" i="3"/>
  <c r="F460" i="3"/>
  <c r="F461" i="3"/>
  <c r="F462" i="3"/>
  <c r="F463" i="3"/>
  <c r="F464" i="3"/>
  <c r="F465" i="3"/>
  <c r="F468" i="3"/>
  <c r="F469" i="3"/>
  <c r="F470" i="3"/>
  <c r="F471" i="3"/>
  <c r="F473" i="3"/>
  <c r="F474" i="3"/>
  <c r="F476" i="3"/>
  <c r="F477" i="3"/>
  <c r="F479" i="3"/>
  <c r="F480" i="3"/>
  <c r="F481" i="3"/>
  <c r="F483" i="3"/>
  <c r="F484" i="3"/>
  <c r="F485" i="3"/>
  <c r="F486" i="3"/>
  <c r="F487" i="3"/>
  <c r="F488" i="3"/>
  <c r="F489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1" i="3"/>
  <c r="F512" i="3"/>
  <c r="F513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3" i="3"/>
  <c r="F544" i="3"/>
  <c r="F545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5" i="3"/>
  <c r="F576" i="3"/>
  <c r="F577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7" i="3"/>
  <c r="F608" i="3"/>
  <c r="F609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9" i="3"/>
  <c r="F640" i="3"/>
  <c r="F641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1" i="3"/>
  <c r="F672" i="3"/>
  <c r="F673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3" i="3"/>
  <c r="F704" i="3"/>
  <c r="F705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5" i="3"/>
  <c r="F736" i="3"/>
  <c r="F737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7" i="3"/>
  <c r="F768" i="3"/>
  <c r="F769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9" i="3"/>
  <c r="F800" i="3"/>
  <c r="F801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1" i="3"/>
  <c r="F832" i="3"/>
  <c r="F833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3" i="3"/>
  <c r="F864" i="3"/>
  <c r="F865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5" i="3"/>
  <c r="F896" i="3"/>
  <c r="F897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7" i="3"/>
  <c r="F928" i="3"/>
  <c r="F929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9" i="3"/>
  <c r="F960" i="3"/>
  <c r="F961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1" i="3"/>
  <c r="F992" i="3"/>
  <c r="F993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3" i="3"/>
  <c r="F1024" i="3"/>
  <c r="F1025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5" i="3"/>
  <c r="F1056" i="3"/>
  <c r="F1057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7" i="3"/>
  <c r="F1088" i="3"/>
  <c r="F1089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9" i="3"/>
  <c r="F1120" i="3"/>
  <c r="F1121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1" i="3"/>
  <c r="F1152" i="3"/>
  <c r="F1153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3" i="3"/>
  <c r="F1184" i="3"/>
  <c r="F1185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L16" i="3"/>
  <c r="L15" i="3"/>
  <c r="L22" i="3"/>
  <c r="L24" i="3"/>
  <c r="L25" i="3"/>
  <c r="L27" i="3"/>
  <c r="L28" i="3"/>
  <c r="L29" i="3"/>
  <c r="L30" i="3"/>
  <c r="L32" i="3"/>
  <c r="L33" i="3"/>
  <c r="L35" i="3"/>
  <c r="L36" i="3"/>
  <c r="L37" i="3"/>
  <c r="L38" i="3"/>
  <c r="L40" i="3"/>
  <c r="L41" i="3"/>
  <c r="L44" i="3"/>
  <c r="L45" i="3"/>
  <c r="L46" i="3"/>
  <c r="L49" i="3"/>
  <c r="L51" i="3"/>
  <c r="L52" i="3"/>
  <c r="L53" i="3"/>
  <c r="L54" i="3"/>
  <c r="L56" i="3"/>
  <c r="L57" i="3"/>
  <c r="L59" i="3"/>
  <c r="L60" i="3"/>
  <c r="L61" i="3"/>
  <c r="L62" i="3"/>
  <c r="L64" i="3"/>
  <c r="L65" i="3"/>
  <c r="L67" i="3"/>
  <c r="L68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9" i="3"/>
  <c r="L160" i="3"/>
  <c r="L161" i="3"/>
  <c r="L163" i="3"/>
  <c r="L164" i="3"/>
  <c r="L165" i="3"/>
  <c r="L166" i="3"/>
  <c r="L167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8" i="3"/>
  <c r="L249" i="3"/>
  <c r="L250" i="3"/>
  <c r="L251" i="3"/>
  <c r="L252" i="3"/>
  <c r="L253" i="3"/>
  <c r="L254" i="3"/>
  <c r="L255" i="3"/>
  <c r="L256" i="3"/>
  <c r="L257" i="3"/>
  <c r="L258" i="3"/>
  <c r="L260" i="3"/>
  <c r="L261" i="3"/>
  <c r="L262" i="3"/>
  <c r="L263" i="3"/>
  <c r="L265" i="3"/>
  <c r="L266" i="3"/>
  <c r="L267" i="3"/>
  <c r="L268" i="3"/>
  <c r="L269" i="3"/>
  <c r="L270" i="3"/>
  <c r="L271" i="3"/>
  <c r="L274" i="3"/>
  <c r="L275" i="3"/>
  <c r="L276" i="3"/>
  <c r="L277" i="3"/>
  <c r="L278" i="3"/>
  <c r="L279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2" i="3"/>
  <c r="L323" i="3"/>
  <c r="L324" i="3"/>
  <c r="L326" i="3"/>
  <c r="L327" i="3"/>
  <c r="L328" i="3"/>
  <c r="L329" i="3"/>
  <c r="L330" i="3"/>
  <c r="L331" i="3"/>
  <c r="L332" i="3"/>
  <c r="L333" i="3"/>
  <c r="L334" i="3"/>
  <c r="L336" i="3"/>
  <c r="L337" i="3"/>
  <c r="L338" i="3"/>
  <c r="L339" i="3"/>
  <c r="L340" i="3"/>
  <c r="L341" i="3"/>
  <c r="L342" i="3"/>
  <c r="L343" i="3"/>
  <c r="L345" i="3"/>
  <c r="L346" i="3"/>
  <c r="L348" i="3"/>
  <c r="L349" i="3"/>
  <c r="L350" i="3"/>
  <c r="L351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2" i="3"/>
  <c r="L373" i="3"/>
  <c r="L374" i="3"/>
  <c r="L375" i="3"/>
  <c r="L377" i="3"/>
  <c r="L378" i="3"/>
  <c r="L380" i="3"/>
  <c r="L381" i="3"/>
  <c r="L382" i="3"/>
  <c r="L383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4" i="3"/>
  <c r="L405" i="3"/>
  <c r="L406" i="3"/>
  <c r="L407" i="3"/>
  <c r="L409" i="3"/>
  <c r="L410" i="3"/>
  <c r="L412" i="3"/>
  <c r="L413" i="3"/>
  <c r="L414" i="3"/>
  <c r="L415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1" i="3"/>
  <c r="L442" i="3"/>
  <c r="L444" i="3"/>
  <c r="L445" i="3"/>
  <c r="L446" i="3"/>
  <c r="L447" i="3"/>
  <c r="L449" i="3"/>
  <c r="L450" i="3"/>
  <c r="L451" i="3"/>
  <c r="L452" i="3"/>
  <c r="L453" i="3"/>
  <c r="L454" i="3"/>
  <c r="L455" i="3"/>
  <c r="L456" i="3"/>
  <c r="L457" i="3"/>
  <c r="L459" i="3"/>
  <c r="L460" i="3"/>
  <c r="L461" i="3"/>
  <c r="L462" i="3"/>
  <c r="L463" i="3"/>
  <c r="L464" i="3"/>
  <c r="L465" i="3"/>
  <c r="L466" i="3"/>
  <c r="L468" i="3"/>
  <c r="L469" i="3"/>
  <c r="L470" i="3"/>
  <c r="L471" i="3"/>
  <c r="L473" i="3"/>
  <c r="L474" i="3"/>
  <c r="L476" i="3"/>
  <c r="L477" i="3"/>
  <c r="L478" i="3"/>
  <c r="L479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C16" i="3"/>
  <c r="C15" i="3"/>
  <c r="Q16" i="3"/>
  <c r="Q15" i="3"/>
  <c r="Q12" i="3"/>
  <c r="P16" i="3"/>
  <c r="P15" i="3"/>
  <c r="P12" i="3"/>
  <c r="O16" i="3"/>
  <c r="O15" i="3"/>
  <c r="N16" i="3"/>
  <c r="N15" i="3"/>
  <c r="E16" i="3"/>
  <c r="E15" i="3"/>
  <c r="D16" i="3"/>
  <c r="D15" i="3"/>
  <c r="M16" i="3"/>
  <c r="M15" i="3"/>
  <c r="G6" i="3"/>
  <c r="G7" i="3"/>
  <c r="G5" i="3"/>
  <c r="G4" i="3"/>
  <c r="E67" i="1"/>
  <c r="E56" i="5" s="1"/>
  <c r="Q148" i="1"/>
  <c r="Q146" i="1"/>
  <c r="Q207" i="1"/>
  <c r="Q205" i="1"/>
  <c r="Q204" i="1"/>
  <c r="Q189" i="1"/>
  <c r="Q180" i="1"/>
  <c r="Q178" i="1"/>
  <c r="Q177" i="1"/>
  <c r="Q174" i="1"/>
  <c r="Q172" i="1"/>
  <c r="Q154" i="1"/>
  <c r="Q145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6" i="1"/>
  <c r="Q125" i="1"/>
  <c r="Q124" i="1"/>
  <c r="Q123" i="1"/>
  <c r="Q122" i="1"/>
  <c r="Q120" i="1"/>
  <c r="Q119" i="1"/>
  <c r="Q118" i="1"/>
  <c r="Q117" i="1"/>
  <c r="Q116" i="1"/>
  <c r="Q115" i="1"/>
  <c r="Q113" i="1"/>
  <c r="Q109" i="1"/>
  <c r="Q108" i="1"/>
  <c r="Q107" i="1"/>
  <c r="Q104" i="1"/>
  <c r="Q101" i="1"/>
  <c r="Q97" i="1"/>
  <c r="Q215" i="1"/>
  <c r="Q198" i="1"/>
  <c r="Q195" i="1"/>
  <c r="Q194" i="1"/>
  <c r="Q128" i="1"/>
  <c r="Q114" i="1"/>
  <c r="Q112" i="1"/>
  <c r="Q111" i="1"/>
  <c r="Q110" i="1"/>
  <c r="Q103" i="1"/>
  <c r="Q99" i="1"/>
  <c r="Q98" i="1"/>
  <c r="Q95" i="1"/>
  <c r="Q94" i="1"/>
  <c r="Q93" i="1"/>
  <c r="Q89" i="1"/>
  <c r="Q88" i="1"/>
  <c r="Q87" i="1"/>
  <c r="Q86" i="1"/>
  <c r="Q66" i="1"/>
  <c r="Q65" i="1"/>
  <c r="Q64" i="1"/>
  <c r="Q63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135" i="2"/>
  <c r="E136" i="2"/>
  <c r="E137" i="2"/>
  <c r="E138" i="2"/>
  <c r="E139" i="2"/>
  <c r="E140" i="2"/>
  <c r="E141" i="2"/>
  <c r="E142" i="2"/>
  <c r="E143" i="2"/>
  <c r="E146" i="2"/>
  <c r="E37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38" i="2"/>
  <c r="E177" i="2"/>
  <c r="E39" i="2"/>
  <c r="E40" i="2"/>
  <c r="E41" i="2"/>
  <c r="E42" i="2"/>
  <c r="E43" i="2"/>
  <c r="E178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179" i="2"/>
  <c r="E180" i="2"/>
  <c r="E58" i="2"/>
  <c r="E181" i="2"/>
  <c r="E182" i="2"/>
  <c r="E59" i="2"/>
  <c r="E183" i="2"/>
  <c r="E60" i="2"/>
  <c r="E61" i="2"/>
  <c r="E62" i="2"/>
  <c r="E63" i="2"/>
  <c r="E64" i="2"/>
  <c r="E65" i="2"/>
  <c r="E66" i="2"/>
  <c r="E184" i="2"/>
  <c r="E67" i="2"/>
  <c r="E68" i="2"/>
  <c r="E69" i="2"/>
  <c r="E70" i="2"/>
  <c r="E74" i="2"/>
  <c r="E185" i="2"/>
  <c r="E186" i="2"/>
  <c r="E75" i="2"/>
  <c r="E187" i="2"/>
  <c r="E76" i="2"/>
  <c r="E77" i="2"/>
  <c r="E80" i="2"/>
  <c r="E81" i="2"/>
  <c r="E188" i="2"/>
  <c r="E189" i="2"/>
  <c r="E71" i="2"/>
  <c r="E72" i="2"/>
  <c r="E73" i="2"/>
  <c r="E78" i="2"/>
  <c r="E79" i="2"/>
  <c r="Q212" i="1"/>
  <c r="Q211" i="1"/>
  <c r="Q200" i="1"/>
  <c r="Q201" i="1"/>
  <c r="Q199" i="1"/>
  <c r="Q214" i="1"/>
  <c r="Q213" i="1"/>
  <c r="Q209" i="1"/>
  <c r="Q208" i="1"/>
  <c r="Q206" i="1"/>
  <c r="Q203" i="1"/>
  <c r="Q197" i="1"/>
  <c r="Q210" i="1"/>
  <c r="Q150" i="1"/>
  <c r="Q151" i="1"/>
  <c r="Q152" i="1"/>
  <c r="Q153" i="1"/>
  <c r="Q155" i="1"/>
  <c r="Q156" i="1"/>
  <c r="Q162" i="1"/>
  <c r="Q163" i="1"/>
  <c r="Q164" i="1"/>
  <c r="Q165" i="1"/>
  <c r="Q166" i="1"/>
  <c r="Q167" i="1"/>
  <c r="Q168" i="1"/>
  <c r="Q169" i="1"/>
  <c r="Q170" i="1"/>
  <c r="Q171" i="1"/>
  <c r="Q176" i="1"/>
  <c r="Q184" i="1"/>
  <c r="Q185" i="1"/>
  <c r="Q186" i="1"/>
  <c r="Q193" i="1"/>
  <c r="Q196" i="1"/>
  <c r="Q202" i="1"/>
  <c r="Q157" i="1"/>
  <c r="Q179" i="1"/>
  <c r="Q187" i="1"/>
  <c r="Q188" i="1"/>
  <c r="Q182" i="1"/>
  <c r="Q183" i="1"/>
  <c r="Q173" i="1"/>
  <c r="Q175" i="1"/>
  <c r="Q181" i="1"/>
  <c r="Q190" i="1"/>
  <c r="Q191" i="1"/>
  <c r="Q192" i="1"/>
  <c r="C17" i="1"/>
  <c r="Q161" i="1"/>
  <c r="Q147" i="1"/>
  <c r="Q144" i="1"/>
  <c r="Q43" i="1"/>
  <c r="Q62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0" i="1"/>
  <c r="Q91" i="1"/>
  <c r="Q92" i="1"/>
  <c r="Q96" i="1"/>
  <c r="Q100" i="1"/>
  <c r="Q102" i="1"/>
  <c r="Q105" i="1"/>
  <c r="Q106" i="1"/>
  <c r="Q121" i="1"/>
  <c r="Q127" i="1"/>
  <c r="Q42" i="1"/>
  <c r="J65" i="2"/>
  <c r="J66" i="2"/>
  <c r="E12" i="3"/>
  <c r="E122" i="1"/>
  <c r="F122" i="1" s="1"/>
  <c r="E110" i="1"/>
  <c r="F110" i="1" s="1"/>
  <c r="G110" i="1" s="1"/>
  <c r="I110" i="1" s="1"/>
  <c r="E118" i="1"/>
  <c r="E105" i="5" s="1"/>
  <c r="N12" i="3"/>
  <c r="E142" i="1"/>
  <c r="F142" i="1" s="1"/>
  <c r="E147" i="1"/>
  <c r="E136" i="1"/>
  <c r="E121" i="5" s="1"/>
  <c r="E134" i="1"/>
  <c r="F134" i="1" s="1"/>
  <c r="E104" i="1"/>
  <c r="E92" i="5" s="1"/>
  <c r="E112" i="1"/>
  <c r="F112" i="1" s="1"/>
  <c r="E70" i="1"/>
  <c r="E23" i="1"/>
  <c r="F23" i="1" s="1"/>
  <c r="G23" i="1" s="1"/>
  <c r="I23" i="1" s="1"/>
  <c r="E30" i="1"/>
  <c r="E91" i="2" s="1"/>
  <c r="E36" i="1"/>
  <c r="E97" i="2" s="1"/>
  <c r="E38" i="1"/>
  <c r="E99" i="2" s="1"/>
  <c r="E46" i="1"/>
  <c r="E35" i="5" s="1"/>
  <c r="E48" i="1"/>
  <c r="E54" i="1"/>
  <c r="E43" i="5" s="1"/>
  <c r="E60" i="1"/>
  <c r="E49" i="5" s="1"/>
  <c r="E63" i="1"/>
  <c r="E121" i="2" s="1"/>
  <c r="E107" i="1"/>
  <c r="F107" i="1" s="1"/>
  <c r="E113" i="1"/>
  <c r="E21" i="1"/>
  <c r="E11" i="5" s="1"/>
  <c r="E87" i="1"/>
  <c r="E76" i="5" s="1"/>
  <c r="E125" i="1"/>
  <c r="F125" i="1" s="1"/>
  <c r="G125" i="1" s="1"/>
  <c r="K125" i="1" s="1"/>
  <c r="E114" i="1"/>
  <c r="F114" i="1" s="1"/>
  <c r="G114" i="1" s="1"/>
  <c r="I114" i="1" s="1"/>
  <c r="J12" i="3"/>
  <c r="G66" i="3"/>
  <c r="L66" i="3"/>
  <c r="K66" i="3"/>
  <c r="G63" i="3"/>
  <c r="L63" i="3"/>
  <c r="K63" i="3"/>
  <c r="G50" i="3"/>
  <c r="L50" i="3"/>
  <c r="G47" i="3"/>
  <c r="L47" i="3"/>
  <c r="K47" i="3"/>
  <c r="G34" i="3"/>
  <c r="L34" i="3"/>
  <c r="K34" i="3"/>
  <c r="G31" i="3"/>
  <c r="L31" i="3"/>
  <c r="K31" i="3"/>
  <c r="G12" i="3"/>
  <c r="L12" i="3"/>
  <c r="H12" i="3"/>
  <c r="C12" i="3"/>
  <c r="K12" i="3"/>
  <c r="G58" i="3"/>
  <c r="L58" i="3"/>
  <c r="G55" i="3"/>
  <c r="L55" i="3"/>
  <c r="K55" i="3"/>
  <c r="G42" i="3"/>
  <c r="L42" i="3"/>
  <c r="G39" i="3"/>
  <c r="L39" i="3"/>
  <c r="K39" i="3"/>
  <c r="G26" i="3"/>
  <c r="L26" i="3"/>
  <c r="G23" i="3"/>
  <c r="L23" i="3"/>
  <c r="K23" i="3"/>
  <c r="E85" i="4"/>
  <c r="F85" i="4" s="1"/>
  <c r="E122" i="4"/>
  <c r="F122" i="4" s="1"/>
  <c r="G122" i="4" s="1"/>
  <c r="J122" i="4" s="1"/>
  <c r="E84" i="2"/>
  <c r="E52" i="5"/>
  <c r="F36" i="1"/>
  <c r="G36" i="1" s="1"/>
  <c r="I36" i="1" s="1"/>
  <c r="D12" i="3"/>
  <c r="F12" i="3"/>
  <c r="M12" i="3"/>
  <c r="O12" i="3"/>
  <c r="H1186" i="3"/>
  <c r="H1154" i="3"/>
  <c r="H1122" i="3"/>
  <c r="H1090" i="3"/>
  <c r="H1058" i="3"/>
  <c r="H1026" i="3"/>
  <c r="H994" i="3"/>
  <c r="H962" i="3"/>
  <c r="H930" i="3"/>
  <c r="H898" i="3"/>
  <c r="H866" i="3"/>
  <c r="H834" i="3"/>
  <c r="H802" i="3"/>
  <c r="H770" i="3"/>
  <c r="H738" i="3"/>
  <c r="H706" i="3"/>
  <c r="H674" i="3"/>
  <c r="H642" i="3"/>
  <c r="H610" i="3"/>
  <c r="H578" i="3"/>
  <c r="H546" i="3"/>
  <c r="H514" i="3"/>
  <c r="H482" i="3"/>
  <c r="H450" i="3"/>
  <c r="H418" i="3"/>
  <c r="H386" i="3"/>
  <c r="H354" i="3"/>
  <c r="H322" i="3"/>
  <c r="H290" i="3"/>
  <c r="H258" i="3"/>
  <c r="H226" i="3"/>
  <c r="H194" i="3"/>
  <c r="H162" i="3"/>
  <c r="H130" i="3"/>
  <c r="H98" i="3"/>
  <c r="H66" i="3"/>
  <c r="H34" i="3"/>
  <c r="F1182" i="3"/>
  <c r="F1150" i="3"/>
  <c r="F1118" i="3"/>
  <c r="F1086" i="3"/>
  <c r="F1054" i="3"/>
  <c r="F1022" i="3"/>
  <c r="F990" i="3"/>
  <c r="F958" i="3"/>
  <c r="F926" i="3"/>
  <c r="F894" i="3"/>
  <c r="F862" i="3"/>
  <c r="F830" i="3"/>
  <c r="F798" i="3"/>
  <c r="F766" i="3"/>
  <c r="F734" i="3"/>
  <c r="F702" i="3"/>
  <c r="F670" i="3"/>
  <c r="F638" i="3"/>
  <c r="F606" i="3"/>
  <c r="F574" i="3"/>
  <c r="F542" i="3"/>
  <c r="F510" i="3"/>
  <c r="F478" i="3"/>
  <c r="F446" i="3"/>
  <c r="F414" i="3"/>
  <c r="F382" i="3"/>
  <c r="F350" i="3"/>
  <c r="F318" i="3"/>
  <c r="F286" i="3"/>
  <c r="F254" i="3"/>
  <c r="F222" i="3"/>
  <c r="F190" i="3"/>
  <c r="F126" i="3"/>
  <c r="F94" i="3"/>
  <c r="F62" i="3"/>
  <c r="F30" i="3"/>
  <c r="I1182" i="3"/>
  <c r="I1150" i="3"/>
  <c r="I1118" i="3"/>
  <c r="I1086" i="3"/>
  <c r="I1054" i="3"/>
  <c r="I1022" i="3"/>
  <c r="I990" i="3"/>
  <c r="I958" i="3"/>
  <c r="I926" i="3"/>
  <c r="I894" i="3"/>
  <c r="I862" i="3"/>
  <c r="I830" i="3"/>
  <c r="I798" i="3"/>
  <c r="I766" i="3"/>
  <c r="I734" i="3"/>
  <c r="I702" i="3"/>
  <c r="I670" i="3"/>
  <c r="I638" i="3"/>
  <c r="I606" i="3"/>
  <c r="I574" i="3"/>
  <c r="I542" i="3"/>
  <c r="I510" i="3"/>
  <c r="I478" i="3"/>
  <c r="I446" i="3"/>
  <c r="I414" i="3"/>
  <c r="I382" i="3"/>
  <c r="I350" i="3"/>
  <c r="I318" i="3"/>
  <c r="I286" i="3"/>
  <c r="I254" i="3"/>
  <c r="I222" i="3"/>
  <c r="I190" i="3"/>
  <c r="I126" i="3"/>
  <c r="I94" i="3"/>
  <c r="I62" i="3"/>
  <c r="I30" i="3"/>
  <c r="K1186" i="3"/>
  <c r="K1154" i="3"/>
  <c r="K1122" i="3"/>
  <c r="K1090" i="3"/>
  <c r="K1058" i="3"/>
  <c r="K1026" i="3"/>
  <c r="K994" i="3"/>
  <c r="K962" i="3"/>
  <c r="K930" i="3"/>
  <c r="K898" i="3"/>
  <c r="K866" i="3"/>
  <c r="K834" i="3"/>
  <c r="K802" i="3"/>
  <c r="K770" i="3"/>
  <c r="K738" i="3"/>
  <c r="K706" i="3"/>
  <c r="K674" i="3"/>
  <c r="K642" i="3"/>
  <c r="K610" i="3"/>
  <c r="K578" i="3"/>
  <c r="K546" i="3"/>
  <c r="K514" i="3"/>
  <c r="K482" i="3"/>
  <c r="K450" i="3"/>
  <c r="K418" i="3"/>
  <c r="K386" i="3"/>
  <c r="K354" i="3"/>
  <c r="K322" i="3"/>
  <c r="K290" i="3"/>
  <c r="K258" i="3"/>
  <c r="K226" i="3"/>
  <c r="K194" i="3"/>
  <c r="K162" i="3"/>
  <c r="K130" i="3"/>
  <c r="K98" i="3"/>
  <c r="H334" i="3"/>
  <c r="H302" i="3"/>
  <c r="H270" i="3"/>
  <c r="H238" i="3"/>
  <c r="H206" i="3"/>
  <c r="H174" i="3"/>
  <c r="H142" i="3"/>
  <c r="H110" i="3"/>
  <c r="H78" i="3"/>
  <c r="H46" i="3"/>
  <c r="K62" i="3"/>
  <c r="J1182" i="3"/>
  <c r="J1150" i="3"/>
  <c r="J1118" i="3"/>
  <c r="J1086" i="3"/>
  <c r="J1054" i="3"/>
  <c r="J1022" i="3"/>
  <c r="J990" i="3"/>
  <c r="J958" i="3"/>
  <c r="J926" i="3"/>
  <c r="J894" i="3"/>
  <c r="J862" i="3"/>
  <c r="J830" i="3"/>
  <c r="J798" i="3"/>
  <c r="J766" i="3"/>
  <c r="J734" i="3"/>
  <c r="J702" i="3"/>
  <c r="J670" i="3"/>
  <c r="J638" i="3"/>
  <c r="J606" i="3"/>
  <c r="J574" i="3"/>
  <c r="J542" i="3"/>
  <c r="J510" i="3"/>
  <c r="J478" i="3"/>
  <c r="J446" i="3"/>
  <c r="J414" i="3"/>
  <c r="J382" i="3"/>
  <c r="J322" i="3"/>
  <c r="J258" i="3"/>
  <c r="J194" i="3"/>
  <c r="J130" i="3"/>
  <c r="J66" i="3"/>
  <c r="F1186" i="3"/>
  <c r="F1154" i="3"/>
  <c r="F1122" i="3"/>
  <c r="F1090" i="3"/>
  <c r="F1058" i="3"/>
  <c r="F1026" i="3"/>
  <c r="F994" i="3"/>
  <c r="F962" i="3"/>
  <c r="F930" i="3"/>
  <c r="F898" i="3"/>
  <c r="F866" i="3"/>
  <c r="F834" i="3"/>
  <c r="F802" i="3"/>
  <c r="F770" i="3"/>
  <c r="F738" i="3"/>
  <c r="F706" i="3"/>
  <c r="F674" i="3"/>
  <c r="F642" i="3"/>
  <c r="F610" i="3"/>
  <c r="F578" i="3"/>
  <c r="F546" i="3"/>
  <c r="F514" i="3"/>
  <c r="F482" i="3"/>
  <c r="F450" i="3"/>
  <c r="F418" i="3"/>
  <c r="F386" i="3"/>
  <c r="F354" i="3"/>
  <c r="F322" i="3"/>
  <c r="F290" i="3"/>
  <c r="F258" i="3"/>
  <c r="F226" i="3"/>
  <c r="F194" i="3"/>
  <c r="F162" i="3"/>
  <c r="F130" i="3"/>
  <c r="F98" i="3"/>
  <c r="F66" i="3"/>
  <c r="F34" i="3"/>
  <c r="K1182" i="3"/>
  <c r="K1150" i="3"/>
  <c r="K1118" i="3"/>
  <c r="K1086" i="3"/>
  <c r="K1054" i="3"/>
  <c r="K1022" i="3"/>
  <c r="K990" i="3"/>
  <c r="K958" i="3"/>
  <c r="K926" i="3"/>
  <c r="K894" i="3"/>
  <c r="K862" i="3"/>
  <c r="K830" i="3"/>
  <c r="K798" i="3"/>
  <c r="K766" i="3"/>
  <c r="K734" i="3"/>
  <c r="K702" i="3"/>
  <c r="K670" i="3"/>
  <c r="K638" i="3"/>
  <c r="K606" i="3"/>
  <c r="K574" i="3"/>
  <c r="K542" i="3"/>
  <c r="K510" i="3"/>
  <c r="K478" i="3"/>
  <c r="K446" i="3"/>
  <c r="K414" i="3"/>
  <c r="K382" i="3"/>
  <c r="K350" i="3"/>
  <c r="K318" i="3"/>
  <c r="K286" i="3"/>
  <c r="K254" i="3"/>
  <c r="K222" i="3"/>
  <c r="K190" i="3"/>
  <c r="K126" i="3"/>
  <c r="K94" i="3"/>
  <c r="H350" i="3"/>
  <c r="H318" i="3"/>
  <c r="H286" i="3"/>
  <c r="H254" i="3"/>
  <c r="H222" i="3"/>
  <c r="H190" i="3"/>
  <c r="H126" i="3"/>
  <c r="H94" i="3"/>
  <c r="H62" i="3"/>
  <c r="H30" i="3"/>
  <c r="E178" i="4"/>
  <c r="F178" i="4" s="1"/>
  <c r="H458" i="3"/>
  <c r="K458" i="3"/>
  <c r="F458" i="3"/>
  <c r="J458" i="3"/>
  <c r="I458" i="3"/>
  <c r="L458" i="3"/>
  <c r="L280" i="3"/>
  <c r="K280" i="3"/>
  <c r="F280" i="3"/>
  <c r="H280" i="3"/>
  <c r="J280" i="3"/>
  <c r="I280" i="3"/>
  <c r="J158" i="3"/>
  <c r="K158" i="3"/>
  <c r="L158" i="3"/>
  <c r="H158" i="3"/>
  <c r="F158" i="3"/>
  <c r="I158" i="3"/>
  <c r="K448" i="3"/>
  <c r="J448" i="3"/>
  <c r="F448" i="3"/>
  <c r="L448" i="3"/>
  <c r="I448" i="3"/>
  <c r="H448" i="3"/>
  <c r="H371" i="3"/>
  <c r="K371" i="3"/>
  <c r="F371" i="3"/>
  <c r="I371" i="3"/>
  <c r="L371" i="3"/>
  <c r="J371" i="3"/>
  <c r="H325" i="3"/>
  <c r="K325" i="3"/>
  <c r="J325" i="3"/>
  <c r="F325" i="3"/>
  <c r="I325" i="3"/>
  <c r="L325" i="3"/>
  <c r="H376" i="3"/>
  <c r="I376" i="3"/>
  <c r="L376" i="3"/>
  <c r="J376" i="3"/>
  <c r="F376" i="3"/>
  <c r="K376" i="3"/>
  <c r="H443" i="3"/>
  <c r="K443" i="3"/>
  <c r="L443" i="3"/>
  <c r="F443" i="3"/>
  <c r="J443" i="3"/>
  <c r="I443" i="3"/>
  <c r="H335" i="3"/>
  <c r="L335" i="3"/>
  <c r="I335" i="3"/>
  <c r="K335" i="3"/>
  <c r="J335" i="3"/>
  <c r="F335" i="3"/>
  <c r="F63" i="1"/>
  <c r="G63" i="1" s="1"/>
  <c r="I63" i="1" s="1"/>
  <c r="I12" i="3"/>
  <c r="F370" i="3"/>
  <c r="I370" i="3"/>
  <c r="H370" i="3"/>
  <c r="J370" i="3"/>
  <c r="I334" i="3"/>
  <c r="J334" i="3"/>
  <c r="F334" i="3"/>
  <c r="H292" i="3"/>
  <c r="I292" i="3"/>
  <c r="J292" i="3"/>
  <c r="F292" i="3"/>
  <c r="K238" i="3"/>
  <c r="F238" i="3"/>
  <c r="J238" i="3"/>
  <c r="I238" i="3"/>
  <c r="H472" i="3"/>
  <c r="F472" i="3"/>
  <c r="J472" i="3"/>
  <c r="L472" i="3"/>
  <c r="I472" i="3"/>
  <c r="H467" i="3"/>
  <c r="K467" i="3"/>
  <c r="F467" i="3"/>
  <c r="J467" i="3"/>
  <c r="L467" i="3"/>
  <c r="H426" i="3"/>
  <c r="K426" i="3"/>
  <c r="J426" i="3"/>
  <c r="F426" i="3"/>
  <c r="I426" i="3"/>
  <c r="L416" i="3"/>
  <c r="J416" i="3"/>
  <c r="K416" i="3"/>
  <c r="F416" i="3"/>
  <c r="H416" i="3"/>
  <c r="H411" i="3"/>
  <c r="I411" i="3"/>
  <c r="L411" i="3"/>
  <c r="J411" i="3"/>
  <c r="K411" i="3"/>
  <c r="H344" i="3"/>
  <c r="F344" i="3"/>
  <c r="L344" i="3"/>
  <c r="I344" i="3"/>
  <c r="H285" i="3"/>
  <c r="K285" i="3"/>
  <c r="F285" i="3"/>
  <c r="J285" i="3"/>
  <c r="I285" i="3"/>
  <c r="H264" i="3"/>
  <c r="J264" i="3"/>
  <c r="L264" i="3"/>
  <c r="K264" i="3"/>
  <c r="F264" i="3"/>
  <c r="I264" i="3"/>
  <c r="H259" i="3"/>
  <c r="I259" i="3"/>
  <c r="J259" i="3"/>
  <c r="L259" i="3"/>
  <c r="K259" i="3"/>
  <c r="K168" i="3"/>
  <c r="L168" i="3"/>
  <c r="F168" i="3"/>
  <c r="I168" i="3"/>
  <c r="H168" i="3"/>
  <c r="J168" i="3"/>
  <c r="I162" i="3"/>
  <c r="J162" i="3"/>
  <c r="L162" i="3"/>
  <c r="H83" i="3"/>
  <c r="K83" i="3"/>
  <c r="F83" i="3"/>
  <c r="L83" i="3"/>
  <c r="H43" i="3"/>
  <c r="L43" i="3"/>
  <c r="J43" i="3"/>
  <c r="G801" i="3"/>
  <c r="K801" i="3"/>
  <c r="J83" i="3"/>
  <c r="K466" i="3"/>
  <c r="F466" i="3"/>
  <c r="J466" i="3"/>
  <c r="I466" i="3"/>
  <c r="H466" i="3"/>
  <c r="H180" i="3"/>
  <c r="I180" i="3"/>
  <c r="J180" i="3"/>
  <c r="F180" i="3"/>
  <c r="H122" i="3"/>
  <c r="F122" i="3"/>
  <c r="I122" i="3"/>
  <c r="L122" i="3"/>
  <c r="J110" i="3"/>
  <c r="K110" i="3"/>
  <c r="F110" i="3"/>
  <c r="I110" i="3"/>
  <c r="H440" i="3"/>
  <c r="K440" i="3"/>
  <c r="L440" i="3"/>
  <c r="J440" i="3"/>
  <c r="F440" i="3"/>
  <c r="I440" i="3"/>
  <c r="H435" i="3"/>
  <c r="K435" i="3"/>
  <c r="L435" i="3"/>
  <c r="H394" i="3"/>
  <c r="I394" i="3"/>
  <c r="F394" i="3"/>
  <c r="L384" i="3"/>
  <c r="J384" i="3"/>
  <c r="K384" i="3"/>
  <c r="H384" i="3"/>
  <c r="H379" i="3"/>
  <c r="K379" i="3"/>
  <c r="F379" i="3"/>
  <c r="I379" i="3"/>
  <c r="L379" i="3"/>
  <c r="H247" i="3"/>
  <c r="L247" i="3"/>
  <c r="J247" i="3"/>
  <c r="K247" i="3"/>
  <c r="H210" i="3"/>
  <c r="K210" i="3"/>
  <c r="J210" i="3"/>
  <c r="F210" i="3"/>
  <c r="L210" i="3"/>
  <c r="I210" i="3"/>
  <c r="H184" i="3"/>
  <c r="K184" i="3"/>
  <c r="L184" i="3"/>
  <c r="F184" i="3"/>
  <c r="J184" i="3"/>
  <c r="I184" i="3"/>
  <c r="H75" i="3"/>
  <c r="K75" i="3"/>
  <c r="F75" i="3"/>
  <c r="L75" i="3"/>
  <c r="J75" i="3"/>
  <c r="H48" i="3"/>
  <c r="F48" i="3"/>
  <c r="K48" i="3"/>
  <c r="I48" i="3"/>
  <c r="L48" i="3"/>
  <c r="G817" i="3"/>
  <c r="K817" i="3"/>
  <c r="K434" i="3"/>
  <c r="J434" i="3"/>
  <c r="F434" i="3"/>
  <c r="H434" i="3"/>
  <c r="I434" i="3"/>
  <c r="K296" i="3"/>
  <c r="L296" i="3"/>
  <c r="F296" i="3"/>
  <c r="J296" i="3"/>
  <c r="I296" i="3"/>
  <c r="H296" i="3"/>
  <c r="H273" i="3"/>
  <c r="J273" i="3"/>
  <c r="L273" i="3"/>
  <c r="K273" i="3"/>
  <c r="H220" i="3"/>
  <c r="J220" i="3"/>
  <c r="K220" i="3"/>
  <c r="F220" i="3"/>
  <c r="I220" i="3"/>
  <c r="I467" i="3"/>
  <c r="I83" i="3"/>
  <c r="J344" i="3"/>
  <c r="H490" i="3"/>
  <c r="F490" i="3"/>
  <c r="J490" i="3"/>
  <c r="I490" i="3"/>
  <c r="J480" i="3"/>
  <c r="I480" i="3"/>
  <c r="L480" i="3"/>
  <c r="H480" i="3"/>
  <c r="K480" i="3"/>
  <c r="H475" i="3"/>
  <c r="K475" i="3"/>
  <c r="F475" i="3"/>
  <c r="J475" i="3"/>
  <c r="L475" i="3"/>
  <c r="H408" i="3"/>
  <c r="L408" i="3"/>
  <c r="J408" i="3"/>
  <c r="K408" i="3"/>
  <c r="F408" i="3"/>
  <c r="I408" i="3"/>
  <c r="H403" i="3"/>
  <c r="I403" i="3"/>
  <c r="L403" i="3"/>
  <c r="J403" i="3"/>
  <c r="K403" i="3"/>
  <c r="H362" i="3"/>
  <c r="F362" i="3"/>
  <c r="I362" i="3"/>
  <c r="J362" i="3"/>
  <c r="I352" i="3"/>
  <c r="L352" i="3"/>
  <c r="J352" i="3"/>
  <c r="H352" i="3"/>
  <c r="K352" i="3"/>
  <c r="H347" i="3"/>
  <c r="J347" i="3"/>
  <c r="K347" i="3"/>
  <c r="F347" i="3"/>
  <c r="L347" i="3"/>
  <c r="H321" i="3"/>
  <c r="K321" i="3"/>
  <c r="J321" i="3"/>
  <c r="F321" i="3"/>
  <c r="L321" i="3"/>
  <c r="I321" i="3"/>
  <c r="L272" i="3"/>
  <c r="K272" i="3"/>
  <c r="F272" i="3"/>
  <c r="H272" i="3"/>
  <c r="I272" i="3"/>
  <c r="I214" i="3"/>
  <c r="J214" i="3"/>
  <c r="F214" i="3"/>
  <c r="H188" i="3"/>
  <c r="J188" i="3"/>
  <c r="I188" i="3"/>
  <c r="F188" i="3"/>
  <c r="L137" i="3"/>
  <c r="J137" i="3"/>
  <c r="K137" i="3"/>
  <c r="H137" i="3"/>
  <c r="I402" i="3"/>
  <c r="H402" i="3"/>
  <c r="F402" i="3"/>
  <c r="H281" i="3"/>
  <c r="L281" i="3"/>
  <c r="K281" i="3"/>
  <c r="H224" i="3"/>
  <c r="I224" i="3"/>
  <c r="L224" i="3"/>
  <c r="J224" i="3"/>
  <c r="K224" i="3"/>
  <c r="H149" i="3"/>
  <c r="K149" i="3"/>
  <c r="F149" i="3"/>
  <c r="I149" i="3"/>
  <c r="J149" i="3"/>
  <c r="J246" i="3"/>
  <c r="H86" i="3"/>
  <c r="J166" i="3"/>
  <c r="H166" i="3"/>
  <c r="J294" i="3"/>
  <c r="H294" i="3"/>
  <c r="H134" i="3"/>
  <c r="J118" i="3"/>
  <c r="H118" i="3"/>
  <c r="H38" i="3"/>
  <c r="E93" i="4"/>
  <c r="F93" i="4" s="1"/>
  <c r="G93" i="4" s="1"/>
  <c r="I93" i="4" s="1"/>
  <c r="E101" i="4"/>
  <c r="F101" i="4" s="1"/>
  <c r="E268" i="1"/>
  <c r="F268" i="1" s="1"/>
  <c r="E258" i="1"/>
  <c r="F258" i="1" s="1"/>
  <c r="E262" i="1"/>
  <c r="F262" i="1" s="1"/>
  <c r="F46" i="1" l="1"/>
  <c r="G46" i="1" s="1"/>
  <c r="I46" i="1" s="1"/>
  <c r="G289" i="1"/>
  <c r="R289" i="1" s="1"/>
  <c r="T289" i="1" s="1"/>
  <c r="F5" i="1"/>
  <c r="G291" i="1"/>
  <c r="P291" i="1"/>
  <c r="G288" i="1"/>
  <c r="P288" i="1"/>
  <c r="G290" i="1"/>
  <c r="P290" i="1"/>
  <c r="G287" i="1"/>
  <c r="P287" i="1"/>
  <c r="U289" i="1"/>
  <c r="P287" i="4"/>
  <c r="G287" i="4"/>
  <c r="K287" i="4" s="1"/>
  <c r="G281" i="4"/>
  <c r="P281" i="4"/>
  <c r="G286" i="4"/>
  <c r="P286" i="4"/>
  <c r="G285" i="4"/>
  <c r="P285" i="4"/>
  <c r="G284" i="4"/>
  <c r="P284" i="4"/>
  <c r="W9" i="1"/>
  <c r="E192" i="1"/>
  <c r="F192" i="1" s="1"/>
  <c r="G192" i="1" s="1"/>
  <c r="E282" i="1"/>
  <c r="F282" i="1" s="1"/>
  <c r="P282" i="1" s="1"/>
  <c r="E285" i="1"/>
  <c r="F285" i="1" s="1"/>
  <c r="G285" i="1" s="1"/>
  <c r="K285" i="1" s="1"/>
  <c r="E159" i="1"/>
  <c r="E278" i="1"/>
  <c r="F278" i="1" s="1"/>
  <c r="G278" i="1" s="1"/>
  <c r="E284" i="1"/>
  <c r="F284" i="1" s="1"/>
  <c r="G284" i="1" s="1"/>
  <c r="E286" i="1"/>
  <c r="F286" i="1" s="1"/>
  <c r="G286" i="1" s="1"/>
  <c r="K286" i="1" s="1"/>
  <c r="E283" i="1"/>
  <c r="F283" i="1" s="1"/>
  <c r="G283" i="1" s="1"/>
  <c r="P85" i="4"/>
  <c r="P101" i="4"/>
  <c r="R101" i="4" s="1"/>
  <c r="W2" i="4"/>
  <c r="P283" i="4"/>
  <c r="G283" i="4"/>
  <c r="G282" i="4"/>
  <c r="P282" i="4"/>
  <c r="G280" i="4"/>
  <c r="P280" i="4"/>
  <c r="G279" i="4"/>
  <c r="P279" i="4"/>
  <c r="I13" i="3"/>
  <c r="P13" i="3"/>
  <c r="I21" i="3"/>
  <c r="W16" i="1"/>
  <c r="W17" i="4"/>
  <c r="W14" i="1"/>
  <c r="W8" i="1"/>
  <c r="W6" i="1"/>
  <c r="L21" i="3"/>
  <c r="K21" i="3"/>
  <c r="P278" i="1"/>
  <c r="P278" i="4"/>
  <c r="G278" i="4"/>
  <c r="G274" i="4"/>
  <c r="P274" i="4"/>
  <c r="F13" i="3"/>
  <c r="D13" i="3"/>
  <c r="O13" i="3"/>
  <c r="P262" i="1"/>
  <c r="E101" i="5"/>
  <c r="W15" i="1"/>
  <c r="W7" i="1"/>
  <c r="W13" i="1"/>
  <c r="W5" i="1"/>
  <c r="E20" i="5"/>
  <c r="W12" i="1"/>
  <c r="W4" i="1"/>
  <c r="W2" i="1"/>
  <c r="W11" i="1"/>
  <c r="W3" i="1"/>
  <c r="W18" i="1"/>
  <c r="W10" i="1"/>
  <c r="E264" i="1"/>
  <c r="F264" i="1" s="1"/>
  <c r="G264" i="1" s="1"/>
  <c r="K264" i="1" s="1"/>
  <c r="W17" i="1"/>
  <c r="E206" i="4"/>
  <c r="F206" i="4" s="1"/>
  <c r="G206" i="4" s="1"/>
  <c r="K206" i="4" s="1"/>
  <c r="E162" i="4"/>
  <c r="F162" i="4" s="1"/>
  <c r="P162" i="4" s="1"/>
  <c r="E76" i="4"/>
  <c r="F76" i="4" s="1"/>
  <c r="G76" i="4" s="1"/>
  <c r="I76" i="4" s="1"/>
  <c r="E195" i="4"/>
  <c r="F195" i="4" s="1"/>
  <c r="G195" i="4" s="1"/>
  <c r="K195" i="4" s="1"/>
  <c r="E182" i="4"/>
  <c r="F182" i="4" s="1"/>
  <c r="P182" i="4" s="1"/>
  <c r="W9" i="4"/>
  <c r="E91" i="4"/>
  <c r="F91" i="4" s="1"/>
  <c r="G91" i="4" s="1"/>
  <c r="K91" i="4" s="1"/>
  <c r="E114" i="4"/>
  <c r="F114" i="4" s="1"/>
  <c r="E172" i="4"/>
  <c r="F172" i="4" s="1"/>
  <c r="G172" i="4" s="1"/>
  <c r="K172" i="4" s="1"/>
  <c r="E165" i="4"/>
  <c r="F165" i="4" s="1"/>
  <c r="E217" i="4"/>
  <c r="F217" i="4" s="1"/>
  <c r="E99" i="4"/>
  <c r="F99" i="4" s="1"/>
  <c r="E67" i="4"/>
  <c r="F67" i="4" s="1"/>
  <c r="G67" i="4" s="1"/>
  <c r="N67" i="4" s="1"/>
  <c r="E52" i="4"/>
  <c r="F52" i="4" s="1"/>
  <c r="G52" i="4" s="1"/>
  <c r="I52" i="4" s="1"/>
  <c r="E105" i="4"/>
  <c r="F105" i="4" s="1"/>
  <c r="P105" i="4" s="1"/>
  <c r="E207" i="4"/>
  <c r="F207" i="4" s="1"/>
  <c r="W13" i="4"/>
  <c r="E118" i="4"/>
  <c r="F118" i="4" s="1"/>
  <c r="E180" i="4"/>
  <c r="F180" i="4" s="1"/>
  <c r="P180" i="4" s="1"/>
  <c r="E169" i="4"/>
  <c r="F169" i="4" s="1"/>
  <c r="D14" i="4"/>
  <c r="E22" i="4"/>
  <c r="F22" i="4" s="1"/>
  <c r="G22" i="4" s="1"/>
  <c r="I22" i="4" s="1"/>
  <c r="E146" i="4"/>
  <c r="F146" i="4" s="1"/>
  <c r="G146" i="4" s="1"/>
  <c r="K146" i="4" s="1"/>
  <c r="E159" i="4"/>
  <c r="F159" i="4" s="1"/>
  <c r="E155" i="4"/>
  <c r="F155" i="4" s="1"/>
  <c r="E138" i="4"/>
  <c r="F138" i="4" s="1"/>
  <c r="G138" i="4" s="1"/>
  <c r="J138" i="4" s="1"/>
  <c r="E98" i="4"/>
  <c r="F98" i="4" s="1"/>
  <c r="G98" i="4" s="1"/>
  <c r="I98" i="4" s="1"/>
  <c r="E49" i="4"/>
  <c r="F49" i="4" s="1"/>
  <c r="G49" i="4" s="1"/>
  <c r="I49" i="4" s="1"/>
  <c r="E37" i="4"/>
  <c r="F37" i="4" s="1"/>
  <c r="G37" i="4" s="1"/>
  <c r="I37" i="4" s="1"/>
  <c r="E202" i="4"/>
  <c r="F202" i="4" s="1"/>
  <c r="G202" i="4" s="1"/>
  <c r="K202" i="4" s="1"/>
  <c r="E130" i="4"/>
  <c r="F130" i="4" s="1"/>
  <c r="G130" i="4" s="1"/>
  <c r="J130" i="4" s="1"/>
  <c r="E174" i="4"/>
  <c r="F174" i="4" s="1"/>
  <c r="P174" i="4" s="1"/>
  <c r="E121" i="4"/>
  <c r="F121" i="4" s="1"/>
  <c r="E191" i="4"/>
  <c r="F191" i="4" s="1"/>
  <c r="E97" i="4"/>
  <c r="F97" i="4" s="1"/>
  <c r="W10" i="4"/>
  <c r="E163" i="4"/>
  <c r="F163" i="4" s="1"/>
  <c r="E144" i="4"/>
  <c r="F144" i="4" s="1"/>
  <c r="G144" i="4" s="1"/>
  <c r="K144" i="4" s="1"/>
  <c r="E137" i="4"/>
  <c r="F137" i="4" s="1"/>
  <c r="G137" i="4" s="1"/>
  <c r="J137" i="4" s="1"/>
  <c r="E61" i="4"/>
  <c r="F61" i="4" s="1"/>
  <c r="G61" i="4" s="1"/>
  <c r="I61" i="4" s="1"/>
  <c r="E34" i="4"/>
  <c r="F34" i="4" s="1"/>
  <c r="G34" i="4" s="1"/>
  <c r="I34" i="4" s="1"/>
  <c r="E194" i="4"/>
  <c r="F194" i="4" s="1"/>
  <c r="P194" i="4" s="1"/>
  <c r="E245" i="4"/>
  <c r="F245" i="4" s="1"/>
  <c r="G245" i="4" s="1"/>
  <c r="K245" i="4" s="1"/>
  <c r="E133" i="4"/>
  <c r="F133" i="4" s="1"/>
  <c r="G133" i="4" s="1"/>
  <c r="J133" i="4" s="1"/>
  <c r="E125" i="4"/>
  <c r="F125" i="4" s="1"/>
  <c r="P125" i="4" s="1"/>
  <c r="E94" i="4"/>
  <c r="F94" i="4" s="1"/>
  <c r="G94" i="4" s="1"/>
  <c r="K94" i="4" s="1"/>
  <c r="E196" i="4"/>
  <c r="F196" i="4" s="1"/>
  <c r="G196" i="4" s="1"/>
  <c r="K196" i="4" s="1"/>
  <c r="E54" i="4"/>
  <c r="F54" i="4" s="1"/>
  <c r="G54" i="4" s="1"/>
  <c r="I54" i="4" s="1"/>
  <c r="E60" i="4"/>
  <c r="F60" i="4" s="1"/>
  <c r="G60" i="4" s="1"/>
  <c r="I60" i="4" s="1"/>
  <c r="E135" i="4"/>
  <c r="F135" i="4" s="1"/>
  <c r="W12" i="4"/>
  <c r="E190" i="4"/>
  <c r="F190" i="4" s="1"/>
  <c r="G190" i="4" s="1"/>
  <c r="I190" i="4" s="1"/>
  <c r="E108" i="4"/>
  <c r="F108" i="4" s="1"/>
  <c r="G108" i="4" s="1"/>
  <c r="J108" i="4" s="1"/>
  <c r="E160" i="4"/>
  <c r="F160" i="4" s="1"/>
  <c r="E145" i="4"/>
  <c r="F145" i="4" s="1"/>
  <c r="G145" i="4" s="1"/>
  <c r="E65" i="4"/>
  <c r="F65" i="4" s="1"/>
  <c r="E30" i="4"/>
  <c r="F30" i="4" s="1"/>
  <c r="G30" i="4" s="1"/>
  <c r="I30" i="4" s="1"/>
  <c r="E81" i="4"/>
  <c r="F81" i="4" s="1"/>
  <c r="E225" i="4"/>
  <c r="F225" i="4" s="1"/>
  <c r="E275" i="4"/>
  <c r="F275" i="4" s="1"/>
  <c r="G275" i="4" s="1"/>
  <c r="E208" i="4"/>
  <c r="F208" i="4" s="1"/>
  <c r="G208" i="4" s="1"/>
  <c r="K208" i="4" s="1"/>
  <c r="E142" i="4"/>
  <c r="F142" i="4" s="1"/>
  <c r="P142" i="4" s="1"/>
  <c r="E87" i="4"/>
  <c r="F87" i="4" s="1"/>
  <c r="G87" i="4" s="1"/>
  <c r="I87" i="4" s="1"/>
  <c r="E189" i="4"/>
  <c r="F189" i="4" s="1"/>
  <c r="E139" i="4"/>
  <c r="F139" i="4" s="1"/>
  <c r="P139" i="4" s="1"/>
  <c r="E62" i="4"/>
  <c r="F62" i="4" s="1"/>
  <c r="G62" i="4" s="1"/>
  <c r="J62" i="4" s="1"/>
  <c r="E72" i="4"/>
  <c r="F72" i="4" s="1"/>
  <c r="G72" i="4" s="1"/>
  <c r="E77" i="4"/>
  <c r="F77" i="4" s="1"/>
  <c r="G77" i="4" s="1"/>
  <c r="I77" i="4" s="1"/>
  <c r="E95" i="4"/>
  <c r="F95" i="4" s="1"/>
  <c r="G95" i="4" s="1"/>
  <c r="K95" i="4" s="1"/>
  <c r="E110" i="4"/>
  <c r="F110" i="4" s="1"/>
  <c r="E164" i="4"/>
  <c r="F164" i="4" s="1"/>
  <c r="P164" i="4" s="1"/>
  <c r="E157" i="4"/>
  <c r="F157" i="4" s="1"/>
  <c r="G157" i="4" s="1"/>
  <c r="K157" i="4" s="1"/>
  <c r="E73" i="4"/>
  <c r="F73" i="4" s="1"/>
  <c r="G73" i="4" s="1"/>
  <c r="J73" i="4" s="1"/>
  <c r="E26" i="4"/>
  <c r="F26" i="4" s="1"/>
  <c r="E74" i="4"/>
  <c r="F74" i="4" s="1"/>
  <c r="G74" i="4" s="1"/>
  <c r="I74" i="4" s="1"/>
  <c r="P232" i="4"/>
  <c r="G232" i="4"/>
  <c r="E270" i="4"/>
  <c r="F270" i="4" s="1"/>
  <c r="G270" i="4" s="1"/>
  <c r="K270" i="4" s="1"/>
  <c r="E266" i="4"/>
  <c r="F266" i="4" s="1"/>
  <c r="E255" i="4"/>
  <c r="F255" i="4" s="1"/>
  <c r="E240" i="4"/>
  <c r="F240" i="4" s="1"/>
  <c r="G240" i="4" s="1"/>
  <c r="K240" i="4" s="1"/>
  <c r="J67" i="4"/>
  <c r="G217" i="4"/>
  <c r="K217" i="4" s="1"/>
  <c r="E222" i="4"/>
  <c r="F222" i="4" s="1"/>
  <c r="G222" i="4" s="1"/>
  <c r="K222" i="4" s="1"/>
  <c r="E228" i="4"/>
  <c r="F228" i="4" s="1"/>
  <c r="P228" i="4" s="1"/>
  <c r="E233" i="4"/>
  <c r="F233" i="4" s="1"/>
  <c r="G233" i="4" s="1"/>
  <c r="E236" i="4"/>
  <c r="F236" i="4" s="1"/>
  <c r="E261" i="4"/>
  <c r="F261" i="4" s="1"/>
  <c r="E264" i="4"/>
  <c r="F264" i="4" s="1"/>
  <c r="P264" i="4" s="1"/>
  <c r="E239" i="4"/>
  <c r="F239" i="4" s="1"/>
  <c r="P239" i="4" s="1"/>
  <c r="E271" i="4"/>
  <c r="F271" i="4" s="1"/>
  <c r="E75" i="4"/>
  <c r="F75" i="4" s="1"/>
  <c r="G75" i="4" s="1"/>
  <c r="I75" i="4" s="1"/>
  <c r="E197" i="4"/>
  <c r="F197" i="4" s="1"/>
  <c r="E203" i="4"/>
  <c r="F203" i="4" s="1"/>
  <c r="G203" i="4" s="1"/>
  <c r="E23" i="4"/>
  <c r="F23" i="4" s="1"/>
  <c r="G23" i="4" s="1"/>
  <c r="I23" i="4" s="1"/>
  <c r="G26" i="4"/>
  <c r="I26" i="4" s="1"/>
  <c r="E38" i="4"/>
  <c r="F38" i="4" s="1"/>
  <c r="G38" i="4" s="1"/>
  <c r="I38" i="4" s="1"/>
  <c r="G65" i="4"/>
  <c r="I65" i="4" s="1"/>
  <c r="E53" i="4"/>
  <c r="F53" i="4" s="1"/>
  <c r="G53" i="4" s="1"/>
  <c r="I53" i="4" s="1"/>
  <c r="E185" i="4"/>
  <c r="F185" i="4" s="1"/>
  <c r="G185" i="4" s="1"/>
  <c r="K185" i="4" s="1"/>
  <c r="E161" i="4"/>
  <c r="F161" i="4" s="1"/>
  <c r="P161" i="4" s="1"/>
  <c r="E96" i="4"/>
  <c r="F96" i="4" s="1"/>
  <c r="E88" i="4"/>
  <c r="F88" i="4" s="1"/>
  <c r="G88" i="4" s="1"/>
  <c r="I88" i="4" s="1"/>
  <c r="E140" i="4"/>
  <c r="F140" i="4" s="1"/>
  <c r="P140" i="4" s="1"/>
  <c r="E128" i="4"/>
  <c r="F128" i="4" s="1"/>
  <c r="G128" i="4" s="1"/>
  <c r="J128" i="4" s="1"/>
  <c r="E112" i="4"/>
  <c r="F112" i="4" s="1"/>
  <c r="E104" i="4"/>
  <c r="F104" i="4" s="1"/>
  <c r="P104" i="4" s="1"/>
  <c r="G169" i="4"/>
  <c r="K169" i="4" s="1"/>
  <c r="E51" i="4"/>
  <c r="F51" i="4" s="1"/>
  <c r="G51" i="4" s="1"/>
  <c r="I51" i="4" s="1"/>
  <c r="G178" i="4"/>
  <c r="K178" i="4" s="1"/>
  <c r="E127" i="4"/>
  <c r="F127" i="4" s="1"/>
  <c r="P127" i="4" s="1"/>
  <c r="E123" i="4"/>
  <c r="F123" i="4" s="1"/>
  <c r="E84" i="4"/>
  <c r="F84" i="4" s="1"/>
  <c r="E147" i="4"/>
  <c r="F147" i="4" s="1"/>
  <c r="P147" i="4" s="1"/>
  <c r="E46" i="4"/>
  <c r="F46" i="4" s="1"/>
  <c r="G46" i="4" s="1"/>
  <c r="I46" i="4" s="1"/>
  <c r="E150" i="4"/>
  <c r="F150" i="4" s="1"/>
  <c r="G150" i="4" s="1"/>
  <c r="K150" i="4" s="1"/>
  <c r="E192" i="4"/>
  <c r="F192" i="4" s="1"/>
  <c r="G192" i="4" s="1"/>
  <c r="E113" i="4"/>
  <c r="F113" i="4" s="1"/>
  <c r="G113" i="4" s="1"/>
  <c r="K113" i="4" s="1"/>
  <c r="E119" i="4"/>
  <c r="F119" i="4" s="1"/>
  <c r="G119" i="4" s="1"/>
  <c r="K119" i="4" s="1"/>
  <c r="E276" i="4"/>
  <c r="F276" i="4" s="1"/>
  <c r="G276" i="4" s="1"/>
  <c r="K276" i="4" s="1"/>
  <c r="E215" i="4"/>
  <c r="F215" i="4" s="1"/>
  <c r="E220" i="4"/>
  <c r="F220" i="4" s="1"/>
  <c r="P220" i="4" s="1"/>
  <c r="G225" i="4"/>
  <c r="K225" i="4" s="1"/>
  <c r="E250" i="4"/>
  <c r="F250" i="4" s="1"/>
  <c r="G250" i="4" s="1"/>
  <c r="K250" i="4" s="1"/>
  <c r="E254" i="4"/>
  <c r="F254" i="4" s="1"/>
  <c r="E259" i="4"/>
  <c r="F259" i="4" s="1"/>
  <c r="G259" i="4" s="1"/>
  <c r="K259" i="4" s="1"/>
  <c r="E267" i="4"/>
  <c r="F267" i="4" s="1"/>
  <c r="G267" i="4" s="1"/>
  <c r="K267" i="4" s="1"/>
  <c r="E111" i="4"/>
  <c r="F111" i="4" s="1"/>
  <c r="G111" i="4" s="1"/>
  <c r="I111" i="4" s="1"/>
  <c r="E43" i="4"/>
  <c r="F43" i="4" s="1"/>
  <c r="G43" i="4" s="1"/>
  <c r="H43" i="4" s="1"/>
  <c r="E59" i="4"/>
  <c r="F59" i="4" s="1"/>
  <c r="G59" i="4" s="1"/>
  <c r="I59" i="4" s="1"/>
  <c r="E70" i="4"/>
  <c r="F70" i="4" s="1"/>
  <c r="G70" i="4" s="1"/>
  <c r="J70" i="4" s="1"/>
  <c r="E82" i="4"/>
  <c r="F82" i="4" s="1"/>
  <c r="G82" i="4" s="1"/>
  <c r="E198" i="4"/>
  <c r="F198" i="4" s="1"/>
  <c r="E209" i="4"/>
  <c r="F209" i="4" s="1"/>
  <c r="P209" i="4" s="1"/>
  <c r="E27" i="4"/>
  <c r="F27" i="4" s="1"/>
  <c r="E31" i="4"/>
  <c r="F31" i="4" s="1"/>
  <c r="G31" i="4" s="1"/>
  <c r="I31" i="4" s="1"/>
  <c r="E181" i="4"/>
  <c r="F181" i="4" s="1"/>
  <c r="E141" i="4"/>
  <c r="F141" i="4" s="1"/>
  <c r="G141" i="4" s="1"/>
  <c r="E176" i="4"/>
  <c r="F176" i="4" s="1"/>
  <c r="E156" i="4"/>
  <c r="F156" i="4" s="1"/>
  <c r="G156" i="4" s="1"/>
  <c r="K156" i="4" s="1"/>
  <c r="E136" i="4"/>
  <c r="F136" i="4" s="1"/>
  <c r="P136" i="4" s="1"/>
  <c r="E120" i="4"/>
  <c r="F120" i="4" s="1"/>
  <c r="E102" i="4"/>
  <c r="F102" i="4" s="1"/>
  <c r="G102" i="4" s="1"/>
  <c r="K102" i="4" s="1"/>
  <c r="E151" i="4"/>
  <c r="F151" i="4" s="1"/>
  <c r="E103" i="4"/>
  <c r="F103" i="4" s="1"/>
  <c r="G103" i="4" s="1"/>
  <c r="J103" i="4" s="1"/>
  <c r="E158" i="4"/>
  <c r="F158" i="4" s="1"/>
  <c r="G158" i="4" s="1"/>
  <c r="K158" i="4" s="1"/>
  <c r="E107" i="4"/>
  <c r="F107" i="4" s="1"/>
  <c r="G107" i="4" s="1"/>
  <c r="J107" i="4" s="1"/>
  <c r="E117" i="4"/>
  <c r="F117" i="4" s="1"/>
  <c r="G117" i="4" s="1"/>
  <c r="J117" i="4" s="1"/>
  <c r="E211" i="4"/>
  <c r="F211" i="4" s="1"/>
  <c r="G211" i="4" s="1"/>
  <c r="E50" i="4"/>
  <c r="F50" i="4" s="1"/>
  <c r="G50" i="4" s="1"/>
  <c r="I50" i="4" s="1"/>
  <c r="E187" i="4"/>
  <c r="F187" i="4" s="1"/>
  <c r="E48" i="4"/>
  <c r="F48" i="4" s="1"/>
  <c r="G48" i="4" s="1"/>
  <c r="I48" i="4" s="1"/>
  <c r="E186" i="4"/>
  <c r="F186" i="4" s="1"/>
  <c r="E212" i="4"/>
  <c r="F212" i="4" s="1"/>
  <c r="E218" i="4"/>
  <c r="F218" i="4" s="1"/>
  <c r="P218" i="4" s="1"/>
  <c r="E223" i="4"/>
  <c r="F223" i="4" s="1"/>
  <c r="E241" i="4"/>
  <c r="F241" i="4" s="1"/>
  <c r="G241" i="4" s="1"/>
  <c r="K241" i="4" s="1"/>
  <c r="E256" i="4"/>
  <c r="F256" i="4" s="1"/>
  <c r="E248" i="4"/>
  <c r="F248" i="4" s="1"/>
  <c r="P248" i="4" s="1"/>
  <c r="G254" i="4"/>
  <c r="K254" i="4" s="1"/>
  <c r="E262" i="4"/>
  <c r="F262" i="4" s="1"/>
  <c r="P262" i="4" s="1"/>
  <c r="E78" i="4"/>
  <c r="F78" i="4" s="1"/>
  <c r="G78" i="4" s="1"/>
  <c r="I78" i="4" s="1"/>
  <c r="E83" i="4"/>
  <c r="F83" i="4" s="1"/>
  <c r="P83" i="4" s="1"/>
  <c r="E204" i="4"/>
  <c r="F204" i="4" s="1"/>
  <c r="G204" i="4" s="1"/>
  <c r="K204" i="4" s="1"/>
  <c r="E24" i="4"/>
  <c r="F24" i="4" s="1"/>
  <c r="G24" i="4" s="1"/>
  <c r="I24" i="4" s="1"/>
  <c r="E35" i="4"/>
  <c r="F35" i="4" s="1"/>
  <c r="G35" i="4" s="1"/>
  <c r="I35" i="4" s="1"/>
  <c r="E39" i="4"/>
  <c r="F39" i="4" s="1"/>
  <c r="G39" i="4" s="1"/>
  <c r="I39" i="4" s="1"/>
  <c r="G198" i="4"/>
  <c r="K198" i="4" s="1"/>
  <c r="E273" i="4"/>
  <c r="F273" i="4" s="1"/>
  <c r="G273" i="4" s="1"/>
  <c r="E277" i="4"/>
  <c r="F277" i="4" s="1"/>
  <c r="G277" i="4" s="1"/>
  <c r="E216" i="4"/>
  <c r="F216" i="4" s="1"/>
  <c r="E226" i="4"/>
  <c r="F226" i="4" s="1"/>
  <c r="E231" i="4"/>
  <c r="F231" i="4" s="1"/>
  <c r="E234" i="4"/>
  <c r="F234" i="4" s="1"/>
  <c r="P234" i="4" s="1"/>
  <c r="E237" i="4"/>
  <c r="F237" i="4" s="1"/>
  <c r="E244" i="4"/>
  <c r="F244" i="4" s="1"/>
  <c r="P244" i="4" s="1"/>
  <c r="E269" i="4"/>
  <c r="F269" i="4" s="1"/>
  <c r="E272" i="4"/>
  <c r="F272" i="4" s="1"/>
  <c r="E143" i="4"/>
  <c r="F143" i="4" s="1"/>
  <c r="E44" i="4"/>
  <c r="F44" i="4" s="1"/>
  <c r="G44" i="4" s="1"/>
  <c r="I44" i="4" s="1"/>
  <c r="E63" i="4"/>
  <c r="F63" i="4" s="1"/>
  <c r="G63" i="4" s="1"/>
  <c r="I63" i="4" s="1"/>
  <c r="E79" i="4"/>
  <c r="F79" i="4" s="1"/>
  <c r="G79" i="4" s="1"/>
  <c r="I79" i="4" s="1"/>
  <c r="E200" i="4"/>
  <c r="F200" i="4" s="1"/>
  <c r="P200" i="4" s="1"/>
  <c r="E210" i="4"/>
  <c r="F210" i="4" s="1"/>
  <c r="G210" i="4" s="1"/>
  <c r="K210" i="4" s="1"/>
  <c r="E28" i="4"/>
  <c r="F28" i="4" s="1"/>
  <c r="G28" i="4" s="1"/>
  <c r="I28" i="4" s="1"/>
  <c r="E32" i="4"/>
  <c r="F32" i="4" s="1"/>
  <c r="G32" i="4" s="1"/>
  <c r="I32" i="4" s="1"/>
  <c r="G83" i="4"/>
  <c r="E177" i="4"/>
  <c r="F177" i="4" s="1"/>
  <c r="G177" i="4" s="1"/>
  <c r="K177" i="4" s="1"/>
  <c r="E153" i="4"/>
  <c r="F153" i="4" s="1"/>
  <c r="P153" i="4" s="1"/>
  <c r="E92" i="4"/>
  <c r="F92" i="4" s="1"/>
  <c r="G92" i="4" s="1"/>
  <c r="K92" i="4" s="1"/>
  <c r="G85" i="4"/>
  <c r="R85" i="4" s="1"/>
  <c r="T85" i="4" s="1"/>
  <c r="E152" i="4"/>
  <c r="F152" i="4" s="1"/>
  <c r="G152" i="4" s="1"/>
  <c r="K152" i="4" s="1"/>
  <c r="E126" i="4"/>
  <c r="F126" i="4" s="1"/>
  <c r="G126" i="4" s="1"/>
  <c r="J126" i="4" s="1"/>
  <c r="G118" i="4"/>
  <c r="K118" i="4" s="1"/>
  <c r="E213" i="4"/>
  <c r="F213" i="4" s="1"/>
  <c r="G218" i="4"/>
  <c r="E224" i="4"/>
  <c r="F224" i="4" s="1"/>
  <c r="E229" i="4"/>
  <c r="F229" i="4" s="1"/>
  <c r="G234" i="4"/>
  <c r="K234" i="4" s="1"/>
  <c r="E242" i="4"/>
  <c r="F242" i="4" s="1"/>
  <c r="E251" i="4"/>
  <c r="F251" i="4" s="1"/>
  <c r="E252" i="4"/>
  <c r="F252" i="4" s="1"/>
  <c r="E246" i="4"/>
  <c r="F246" i="4" s="1"/>
  <c r="G246" i="4" s="1"/>
  <c r="K246" i="4" s="1"/>
  <c r="G248" i="4"/>
  <c r="K248" i="4" s="1"/>
  <c r="E257" i="4"/>
  <c r="F257" i="4" s="1"/>
  <c r="E265" i="4"/>
  <c r="F265" i="4" s="1"/>
  <c r="P265" i="4" s="1"/>
  <c r="E268" i="4"/>
  <c r="F268" i="4" s="1"/>
  <c r="P268" i="4" s="1"/>
  <c r="E71" i="4"/>
  <c r="F71" i="4" s="1"/>
  <c r="G71" i="4" s="1"/>
  <c r="E193" i="4"/>
  <c r="F193" i="4" s="1"/>
  <c r="G193" i="4" s="1"/>
  <c r="K193" i="4" s="1"/>
  <c r="E205" i="4"/>
  <c r="F205" i="4" s="1"/>
  <c r="G205" i="4" s="1"/>
  <c r="E25" i="4"/>
  <c r="F25" i="4" s="1"/>
  <c r="G25" i="4" s="1"/>
  <c r="I25" i="4" s="1"/>
  <c r="E33" i="4"/>
  <c r="F33" i="4" s="1"/>
  <c r="G33" i="4" s="1"/>
  <c r="I33" i="4" s="1"/>
  <c r="E36" i="4"/>
  <c r="F36" i="4" s="1"/>
  <c r="G36" i="4" s="1"/>
  <c r="I36" i="4" s="1"/>
  <c r="E40" i="4"/>
  <c r="F40" i="4" s="1"/>
  <c r="G40" i="4" s="1"/>
  <c r="I40" i="4" s="1"/>
  <c r="G209" i="4"/>
  <c r="K209" i="4" s="1"/>
  <c r="E69" i="4"/>
  <c r="F69" i="4" s="1"/>
  <c r="G69" i="4" s="1"/>
  <c r="E57" i="4"/>
  <c r="F57" i="4" s="1"/>
  <c r="G57" i="4" s="1"/>
  <c r="I57" i="4" s="1"/>
  <c r="E45" i="4"/>
  <c r="F45" i="4" s="1"/>
  <c r="G45" i="4" s="1"/>
  <c r="I45" i="4" s="1"/>
  <c r="E100" i="4"/>
  <c r="F100" i="4" s="1"/>
  <c r="E188" i="4"/>
  <c r="F188" i="4" s="1"/>
  <c r="P188" i="4" s="1"/>
  <c r="E168" i="4"/>
  <c r="F168" i="4" s="1"/>
  <c r="P168" i="4" s="1"/>
  <c r="E148" i="4"/>
  <c r="F148" i="4" s="1"/>
  <c r="P148" i="4" s="1"/>
  <c r="E134" i="4"/>
  <c r="F134" i="4" s="1"/>
  <c r="E116" i="4"/>
  <c r="F116" i="4" s="1"/>
  <c r="P116" i="4" s="1"/>
  <c r="E183" i="4"/>
  <c r="F183" i="4" s="1"/>
  <c r="E170" i="4"/>
  <c r="F170" i="4" s="1"/>
  <c r="G182" i="4"/>
  <c r="K182" i="4" s="1"/>
  <c r="E179" i="4"/>
  <c r="F179" i="4" s="1"/>
  <c r="G179" i="4" s="1"/>
  <c r="K179" i="4" s="1"/>
  <c r="G207" i="4"/>
  <c r="E175" i="4"/>
  <c r="F175" i="4" s="1"/>
  <c r="P175" i="4" s="1"/>
  <c r="G142" i="4"/>
  <c r="J142" i="4" s="1"/>
  <c r="E167" i="4"/>
  <c r="F167" i="4" s="1"/>
  <c r="G167" i="4" s="1"/>
  <c r="K167" i="4" s="1"/>
  <c r="E56" i="4"/>
  <c r="F56" i="4" s="1"/>
  <c r="G56" i="4" s="1"/>
  <c r="I56" i="4" s="1"/>
  <c r="G99" i="4"/>
  <c r="I99" i="4" s="1"/>
  <c r="G139" i="4"/>
  <c r="K139" i="4" s="1"/>
  <c r="E221" i="4"/>
  <c r="F221" i="4" s="1"/>
  <c r="E227" i="4"/>
  <c r="F227" i="4" s="1"/>
  <c r="E260" i="4"/>
  <c r="F260" i="4" s="1"/>
  <c r="E47" i="4"/>
  <c r="F47" i="4" s="1"/>
  <c r="G47" i="4" s="1"/>
  <c r="I47" i="4" s="1"/>
  <c r="E64" i="4"/>
  <c r="F64" i="4" s="1"/>
  <c r="G64" i="4" s="1"/>
  <c r="I64" i="4" s="1"/>
  <c r="E80" i="4"/>
  <c r="F80" i="4" s="1"/>
  <c r="P80" i="4" s="1"/>
  <c r="E201" i="4"/>
  <c r="F201" i="4" s="1"/>
  <c r="P201" i="4" s="1"/>
  <c r="E21" i="4"/>
  <c r="F21" i="4" s="1"/>
  <c r="G21" i="4" s="1"/>
  <c r="I21" i="4" s="1"/>
  <c r="E29" i="4"/>
  <c r="F29" i="4" s="1"/>
  <c r="G29" i="4" s="1"/>
  <c r="I29" i="4" s="1"/>
  <c r="E41" i="4"/>
  <c r="F41" i="4" s="1"/>
  <c r="E173" i="4"/>
  <c r="F173" i="4" s="1"/>
  <c r="G173" i="4" s="1"/>
  <c r="K173" i="4" s="1"/>
  <c r="E149" i="4"/>
  <c r="F149" i="4" s="1"/>
  <c r="G149" i="4" s="1"/>
  <c r="K149" i="4" s="1"/>
  <c r="E90" i="4"/>
  <c r="F90" i="4" s="1"/>
  <c r="G90" i="4" s="1"/>
  <c r="K90" i="4" s="1"/>
  <c r="E184" i="4"/>
  <c r="F184" i="4" s="1"/>
  <c r="G184" i="4" s="1"/>
  <c r="K184" i="4" s="1"/>
  <c r="E132" i="4"/>
  <c r="F132" i="4" s="1"/>
  <c r="G132" i="4" s="1"/>
  <c r="J132" i="4" s="1"/>
  <c r="E124" i="4"/>
  <c r="F124" i="4" s="1"/>
  <c r="E106" i="4"/>
  <c r="F106" i="4" s="1"/>
  <c r="E58" i="4"/>
  <c r="F58" i="4" s="1"/>
  <c r="G58" i="4" s="1"/>
  <c r="I58" i="4" s="1"/>
  <c r="E86" i="4"/>
  <c r="F86" i="4" s="1"/>
  <c r="G86" i="4" s="1"/>
  <c r="I86" i="4" s="1"/>
  <c r="E131" i="4"/>
  <c r="F131" i="4" s="1"/>
  <c r="G131" i="4" s="1"/>
  <c r="J131" i="4" s="1"/>
  <c r="E171" i="4"/>
  <c r="F171" i="4" s="1"/>
  <c r="G171" i="4" s="1"/>
  <c r="K171" i="4" s="1"/>
  <c r="G41" i="4"/>
  <c r="I41" i="4" s="1"/>
  <c r="G27" i="4"/>
  <c r="I27" i="4" s="1"/>
  <c r="E199" i="4"/>
  <c r="F199" i="4" s="1"/>
  <c r="G199" i="4" s="1"/>
  <c r="K199" i="4" s="1"/>
  <c r="E166" i="4"/>
  <c r="F166" i="4" s="1"/>
  <c r="E115" i="4"/>
  <c r="F115" i="4" s="1"/>
  <c r="G115" i="4" s="1"/>
  <c r="J115" i="4" s="1"/>
  <c r="E68" i="4"/>
  <c r="F68" i="4" s="1"/>
  <c r="G68" i="4" s="1"/>
  <c r="J68" i="4" s="1"/>
  <c r="E129" i="4"/>
  <c r="F129" i="4" s="1"/>
  <c r="G174" i="4"/>
  <c r="K174" i="4" s="1"/>
  <c r="E89" i="4"/>
  <c r="F89" i="4" s="1"/>
  <c r="P89" i="4" s="1"/>
  <c r="E154" i="4"/>
  <c r="F154" i="4" s="1"/>
  <c r="G154" i="4" s="1"/>
  <c r="K154" i="4" s="1"/>
  <c r="E253" i="4"/>
  <c r="F253" i="4" s="1"/>
  <c r="G253" i="4" s="1"/>
  <c r="K253" i="4" s="1"/>
  <c r="E66" i="4"/>
  <c r="F66" i="4" s="1"/>
  <c r="G66" i="4" s="1"/>
  <c r="I66" i="4" s="1"/>
  <c r="E109" i="4"/>
  <c r="F109" i="4" s="1"/>
  <c r="G109" i="4" s="1"/>
  <c r="J109" i="4" s="1"/>
  <c r="E243" i="4"/>
  <c r="F243" i="4" s="1"/>
  <c r="G243" i="4" s="1"/>
  <c r="K243" i="4" s="1"/>
  <c r="E230" i="4"/>
  <c r="F230" i="4" s="1"/>
  <c r="G230" i="4" s="1"/>
  <c r="K230" i="4" s="1"/>
  <c r="E219" i="4"/>
  <c r="F219" i="4" s="1"/>
  <c r="E214" i="4"/>
  <c r="F214" i="4" s="1"/>
  <c r="P207" i="4"/>
  <c r="W7" i="4"/>
  <c r="W18" i="4"/>
  <c r="P190" i="4"/>
  <c r="P150" i="4"/>
  <c r="R150" i="4" s="1"/>
  <c r="T150" i="4" s="1"/>
  <c r="W3" i="4"/>
  <c r="P94" i="4"/>
  <c r="R94" i="4" s="1"/>
  <c r="T94" i="4" s="1"/>
  <c r="P144" i="4"/>
  <c r="P198" i="4"/>
  <c r="W6" i="4"/>
  <c r="P193" i="4"/>
  <c r="R193" i="4" s="1"/>
  <c r="T193" i="4" s="1"/>
  <c r="P179" i="4"/>
  <c r="R179" i="4" s="1"/>
  <c r="T179" i="4" s="1"/>
  <c r="P99" i="4"/>
  <c r="P202" i="4"/>
  <c r="R202" i="4" s="1"/>
  <c r="T202" i="4" s="1"/>
  <c r="P203" i="4"/>
  <c r="W5" i="4"/>
  <c r="P172" i="4"/>
  <c r="R172" i="4" s="1"/>
  <c r="T172" i="4" s="1"/>
  <c r="P250" i="4"/>
  <c r="R250" i="4" s="1"/>
  <c r="T250" i="4" s="1"/>
  <c r="E238" i="4"/>
  <c r="F238" i="4" s="1"/>
  <c r="E263" i="4"/>
  <c r="F263" i="4" s="1"/>
  <c r="P263" i="4" s="1"/>
  <c r="E258" i="4"/>
  <c r="F258" i="4" s="1"/>
  <c r="E247" i="4"/>
  <c r="F247" i="4" s="1"/>
  <c r="E249" i="4"/>
  <c r="F249" i="4" s="1"/>
  <c r="G249" i="4" s="1"/>
  <c r="K249" i="4" s="1"/>
  <c r="E235" i="4"/>
  <c r="F235" i="4" s="1"/>
  <c r="P195" i="4"/>
  <c r="R195" i="4" s="1"/>
  <c r="T195" i="4" s="1"/>
  <c r="E42" i="4"/>
  <c r="F42" i="4" s="1"/>
  <c r="G42" i="4" s="1"/>
  <c r="N42" i="4" s="1"/>
  <c r="E55" i="4"/>
  <c r="F55" i="4" s="1"/>
  <c r="G55" i="4" s="1"/>
  <c r="I55" i="4" s="1"/>
  <c r="F17" i="4"/>
  <c r="G263" i="4"/>
  <c r="P199" i="4"/>
  <c r="N82" i="4"/>
  <c r="K82" i="4"/>
  <c r="G104" i="4"/>
  <c r="P121" i="4"/>
  <c r="G121" i="4"/>
  <c r="L121" i="4" s="1"/>
  <c r="P124" i="4"/>
  <c r="G124" i="4"/>
  <c r="P210" i="4"/>
  <c r="G159" i="4"/>
  <c r="K159" i="4" s="1"/>
  <c r="P159" i="4"/>
  <c r="G160" i="4"/>
  <c r="P160" i="4"/>
  <c r="P113" i="4"/>
  <c r="R113" i="4" s="1"/>
  <c r="T113" i="4" s="1"/>
  <c r="P82" i="4"/>
  <c r="R82" i="4" s="1"/>
  <c r="T82" i="4" s="1"/>
  <c r="N83" i="4"/>
  <c r="P126" i="4"/>
  <c r="G180" i="4"/>
  <c r="K180" i="4" s="1"/>
  <c r="P114" i="4"/>
  <c r="G114" i="4"/>
  <c r="P165" i="4"/>
  <c r="G165" i="4"/>
  <c r="K165" i="4" s="1"/>
  <c r="P205" i="4"/>
  <c r="P119" i="4"/>
  <c r="R119" i="4" s="1"/>
  <c r="T119" i="4" s="1"/>
  <c r="K192" i="4"/>
  <c r="P155" i="4"/>
  <c r="G155" i="4"/>
  <c r="K155" i="4" s="1"/>
  <c r="N85" i="4"/>
  <c r="P246" i="4"/>
  <c r="P192" i="4"/>
  <c r="R192" i="4" s="1"/>
  <c r="T192" i="4" s="1"/>
  <c r="P86" i="4"/>
  <c r="R86" i="4" s="1"/>
  <c r="T86" i="4" s="1"/>
  <c r="G110" i="4"/>
  <c r="I110" i="4" s="1"/>
  <c r="P110" i="4"/>
  <c r="G223" i="4"/>
  <c r="P223" i="4"/>
  <c r="P117" i="4"/>
  <c r="R117" i="4" s="1"/>
  <c r="T117" i="4" s="1"/>
  <c r="G162" i="4"/>
  <c r="K162" i="4" s="1"/>
  <c r="P191" i="4"/>
  <c r="G191" i="4"/>
  <c r="K191" i="4" s="1"/>
  <c r="P93" i="4"/>
  <c r="R93" i="4" s="1"/>
  <c r="T93" i="4" s="1"/>
  <c r="P177" i="4"/>
  <c r="R177" i="4" s="1"/>
  <c r="T177" i="4" s="1"/>
  <c r="K141" i="4"/>
  <c r="G161" i="4"/>
  <c r="K161" i="4" s="1"/>
  <c r="J42" i="4"/>
  <c r="P81" i="4"/>
  <c r="G81" i="4"/>
  <c r="K233" i="4"/>
  <c r="G188" i="4"/>
  <c r="P120" i="4"/>
  <c r="G120" i="4"/>
  <c r="G255" i="4"/>
  <c r="P255" i="4"/>
  <c r="P183" i="4"/>
  <c r="G183" i="4"/>
  <c r="G135" i="4"/>
  <c r="P135" i="4"/>
  <c r="P233" i="4"/>
  <c r="R233" i="4" s="1"/>
  <c r="T233" i="4" s="1"/>
  <c r="P103" i="4"/>
  <c r="R103" i="4" s="1"/>
  <c r="T103" i="4" s="1"/>
  <c r="K273" i="4"/>
  <c r="P275" i="4"/>
  <c r="P122" i="1"/>
  <c r="G122" i="1"/>
  <c r="J122" i="1" s="1"/>
  <c r="P114" i="1"/>
  <c r="R114" i="1" s="1"/>
  <c r="T114" i="1" s="1"/>
  <c r="P125" i="1"/>
  <c r="R125" i="1" s="1"/>
  <c r="T125" i="1" s="1"/>
  <c r="E269" i="1"/>
  <c r="F269" i="1" s="1"/>
  <c r="P269" i="1" s="1"/>
  <c r="E270" i="1"/>
  <c r="F270" i="1" s="1"/>
  <c r="P270" i="1" s="1"/>
  <c r="E105" i="2"/>
  <c r="E98" i="1"/>
  <c r="E121" i="1"/>
  <c r="F121" i="1" s="1"/>
  <c r="P121" i="1" s="1"/>
  <c r="E83" i="1"/>
  <c r="E72" i="5" s="1"/>
  <c r="E109" i="1"/>
  <c r="E91" i="1"/>
  <c r="F91" i="1" s="1"/>
  <c r="P91" i="1" s="1"/>
  <c r="E61" i="1"/>
  <c r="E50" i="5" s="1"/>
  <c r="E55" i="1"/>
  <c r="E47" i="1"/>
  <c r="E106" i="2" s="1"/>
  <c r="E37" i="1"/>
  <c r="E29" i="1"/>
  <c r="E22" i="1"/>
  <c r="E12" i="5" s="1"/>
  <c r="E108" i="1"/>
  <c r="E143" i="1"/>
  <c r="E140" i="1"/>
  <c r="F140" i="1" s="1"/>
  <c r="E135" i="1"/>
  <c r="E102" i="1"/>
  <c r="E36" i="2" s="1"/>
  <c r="E108" i="5"/>
  <c r="E202" i="1"/>
  <c r="E189" i="1"/>
  <c r="E171" i="5" s="1"/>
  <c r="E176" i="1"/>
  <c r="E155" i="1"/>
  <c r="E140" i="5" s="1"/>
  <c r="E245" i="1"/>
  <c r="F245" i="1" s="1"/>
  <c r="E215" i="1"/>
  <c r="E75" i="1"/>
  <c r="E200" i="1"/>
  <c r="E187" i="1"/>
  <c r="F187" i="1" s="1"/>
  <c r="E172" i="1"/>
  <c r="E154" i="1"/>
  <c r="F154" i="1" s="1"/>
  <c r="G154" i="1" s="1"/>
  <c r="E239" i="1"/>
  <c r="F239" i="1" s="1"/>
  <c r="G239" i="1" s="1"/>
  <c r="E212" i="1"/>
  <c r="E254" i="1"/>
  <c r="F254" i="1" s="1"/>
  <c r="P254" i="1" s="1"/>
  <c r="E227" i="1"/>
  <c r="F227" i="1" s="1"/>
  <c r="P227" i="1" s="1"/>
  <c r="E249" i="1"/>
  <c r="F249" i="1" s="1"/>
  <c r="P249" i="1" s="1"/>
  <c r="F38" i="1"/>
  <c r="G38" i="1" s="1"/>
  <c r="I38" i="1" s="1"/>
  <c r="F60" i="1"/>
  <c r="G60" i="1" s="1"/>
  <c r="I60" i="1" s="1"/>
  <c r="F87" i="1"/>
  <c r="E26" i="5"/>
  <c r="E77" i="1"/>
  <c r="E23" i="2" s="1"/>
  <c r="E119" i="1"/>
  <c r="E105" i="1"/>
  <c r="F105" i="1" s="1"/>
  <c r="E89" i="1"/>
  <c r="E59" i="1"/>
  <c r="E53" i="1"/>
  <c r="E45" i="1"/>
  <c r="E35" i="1"/>
  <c r="E25" i="5" s="1"/>
  <c r="E28" i="1"/>
  <c r="E80" i="1"/>
  <c r="E100" i="1"/>
  <c r="F100" i="1" s="1"/>
  <c r="P100" i="1" s="1"/>
  <c r="E128" i="1"/>
  <c r="E138" i="1"/>
  <c r="E145" i="1"/>
  <c r="E76" i="1"/>
  <c r="E13" i="2"/>
  <c r="E79" i="1"/>
  <c r="E86" i="1"/>
  <c r="E75" i="5" s="1"/>
  <c r="E126" i="1"/>
  <c r="E198" i="1"/>
  <c r="F198" i="1" s="1"/>
  <c r="P198" i="1" s="1"/>
  <c r="E186" i="1"/>
  <c r="E167" i="1"/>
  <c r="E153" i="1"/>
  <c r="E238" i="1"/>
  <c r="F238" i="1" s="1"/>
  <c r="G238" i="1" s="1"/>
  <c r="E209" i="1"/>
  <c r="E257" i="1"/>
  <c r="F257" i="1" s="1"/>
  <c r="G257" i="1" s="1"/>
  <c r="E251" i="1"/>
  <c r="F251" i="1" s="1"/>
  <c r="P251" i="1" s="1"/>
  <c r="E263" i="1"/>
  <c r="F263" i="1" s="1"/>
  <c r="F104" i="1"/>
  <c r="E28" i="5"/>
  <c r="E119" i="2"/>
  <c r="E126" i="2"/>
  <c r="E113" i="2"/>
  <c r="E127" i="5"/>
  <c r="E13" i="5"/>
  <c r="E69" i="1"/>
  <c r="F69" i="1" s="1"/>
  <c r="G69" i="1" s="1"/>
  <c r="J69" i="1" s="1"/>
  <c r="E111" i="1"/>
  <c r="E127" i="1"/>
  <c r="F127" i="1" s="1"/>
  <c r="E101" i="1"/>
  <c r="E85" i="1"/>
  <c r="E58" i="1"/>
  <c r="E52" i="1"/>
  <c r="F52" i="1" s="1"/>
  <c r="G52" i="1" s="1"/>
  <c r="I52" i="1" s="1"/>
  <c r="E44" i="1"/>
  <c r="E34" i="1"/>
  <c r="F34" i="1" s="1"/>
  <c r="G34" i="1" s="1"/>
  <c r="I34" i="1" s="1"/>
  <c r="E27" i="1"/>
  <c r="F27" i="1" s="1"/>
  <c r="G27" i="1" s="1"/>
  <c r="I27" i="1" s="1"/>
  <c r="E124" i="1"/>
  <c r="E96" i="1"/>
  <c r="E146" i="1"/>
  <c r="E131" i="1"/>
  <c r="E141" i="1"/>
  <c r="E68" i="1"/>
  <c r="F67" i="1"/>
  <c r="G67" i="1" s="1"/>
  <c r="J67" i="1" s="1"/>
  <c r="E78" i="1"/>
  <c r="E106" i="1"/>
  <c r="F106" i="1" s="1"/>
  <c r="G106" i="1" s="1"/>
  <c r="E197" i="1"/>
  <c r="F197" i="1" s="1"/>
  <c r="P197" i="1" s="1"/>
  <c r="E184" i="1"/>
  <c r="E165" i="1"/>
  <c r="F165" i="1" s="1"/>
  <c r="G165" i="1" s="1"/>
  <c r="K165" i="1" s="1"/>
  <c r="E151" i="1"/>
  <c r="E260" i="1"/>
  <c r="F260" i="1" s="1"/>
  <c r="E271" i="1"/>
  <c r="F271" i="1" s="1"/>
  <c r="P271" i="1" s="1"/>
  <c r="E111" i="5"/>
  <c r="F136" i="1"/>
  <c r="F118" i="1"/>
  <c r="F54" i="1"/>
  <c r="G54" i="1" s="1"/>
  <c r="I54" i="1" s="1"/>
  <c r="D14" i="1"/>
  <c r="E42" i="1"/>
  <c r="E32" i="5" s="1"/>
  <c r="E103" i="1"/>
  <c r="E123" i="1"/>
  <c r="E66" i="1"/>
  <c r="E57" i="1"/>
  <c r="E51" i="1"/>
  <c r="F51" i="1" s="1"/>
  <c r="G51" i="1" s="1"/>
  <c r="I51" i="1" s="1"/>
  <c r="E41" i="1"/>
  <c r="F41" i="1" s="1"/>
  <c r="G41" i="1" s="1"/>
  <c r="I41" i="1" s="1"/>
  <c r="E33" i="1"/>
  <c r="E94" i="2" s="1"/>
  <c r="E26" i="1"/>
  <c r="E16" i="5" s="1"/>
  <c r="E120" i="1"/>
  <c r="F120" i="1" s="1"/>
  <c r="G120" i="1" s="1"/>
  <c r="E92" i="1"/>
  <c r="E80" i="5" s="1"/>
  <c r="E139" i="1"/>
  <c r="E124" i="5" s="1"/>
  <c r="E137" i="1"/>
  <c r="E74" i="1"/>
  <c r="E71" i="1"/>
  <c r="F71" i="1" s="1"/>
  <c r="G71" i="1" s="1"/>
  <c r="J71" i="1" s="1"/>
  <c r="E90" i="1"/>
  <c r="F90" i="1" s="1"/>
  <c r="G90" i="1" s="1"/>
  <c r="E196" i="1"/>
  <c r="E182" i="1"/>
  <c r="F182" i="1" s="1"/>
  <c r="G182" i="1" s="1"/>
  <c r="K182" i="1" s="1"/>
  <c r="E163" i="1"/>
  <c r="F163" i="1" s="1"/>
  <c r="E149" i="1"/>
  <c r="E235" i="1"/>
  <c r="F235" i="1" s="1"/>
  <c r="E267" i="1"/>
  <c r="F267" i="1" s="1"/>
  <c r="E265" i="1"/>
  <c r="F265" i="1" s="1"/>
  <c r="F30" i="1"/>
  <c r="G30" i="1" s="1"/>
  <c r="I30" i="1" s="1"/>
  <c r="F21" i="1"/>
  <c r="G21" i="1" s="1"/>
  <c r="I21" i="1" s="1"/>
  <c r="B10" i="3"/>
  <c r="E62" i="1"/>
  <c r="E99" i="1"/>
  <c r="E117" i="1"/>
  <c r="E97" i="1"/>
  <c r="E65" i="1"/>
  <c r="E56" i="1"/>
  <c r="E115" i="2" s="1"/>
  <c r="E50" i="1"/>
  <c r="E40" i="1"/>
  <c r="E30" i="5" s="1"/>
  <c r="E32" i="1"/>
  <c r="E25" i="1"/>
  <c r="E88" i="1"/>
  <c r="E132" i="1"/>
  <c r="E133" i="1"/>
  <c r="F133" i="1" s="1"/>
  <c r="E72" i="1"/>
  <c r="F72" i="1" s="1"/>
  <c r="G72" i="1" s="1"/>
  <c r="J72" i="1" s="1"/>
  <c r="E43" i="1"/>
  <c r="F43" i="1" s="1"/>
  <c r="G43" i="1" s="1"/>
  <c r="H43" i="1" s="1"/>
  <c r="E194" i="1"/>
  <c r="E181" i="1"/>
  <c r="F181" i="1" s="1"/>
  <c r="P181" i="1" s="1"/>
  <c r="E161" i="1"/>
  <c r="E223" i="1"/>
  <c r="F223" i="1" s="1"/>
  <c r="G223" i="1" s="1"/>
  <c r="K223" i="1" s="1"/>
  <c r="E231" i="1"/>
  <c r="F231" i="1" s="1"/>
  <c r="E256" i="1"/>
  <c r="F256" i="1" s="1"/>
  <c r="P256" i="1" s="1"/>
  <c r="E253" i="1"/>
  <c r="F253" i="1" s="1"/>
  <c r="E194" i="5"/>
  <c r="E94" i="5"/>
  <c r="E99" i="5"/>
  <c r="E82" i="1"/>
  <c r="E81" i="1"/>
  <c r="E95" i="1"/>
  <c r="E115" i="1"/>
  <c r="E93" i="1"/>
  <c r="E64" i="1"/>
  <c r="F64" i="1" s="1"/>
  <c r="G64" i="1" s="1"/>
  <c r="I64" i="1" s="1"/>
  <c r="E49" i="1"/>
  <c r="E39" i="1"/>
  <c r="E31" i="1"/>
  <c r="E24" i="1"/>
  <c r="E116" i="1"/>
  <c r="E84" i="1"/>
  <c r="E130" i="1"/>
  <c r="E144" i="1"/>
  <c r="E129" i="1"/>
  <c r="E114" i="5" s="1"/>
  <c r="E94" i="1"/>
  <c r="E73" i="1"/>
  <c r="E205" i="1"/>
  <c r="E193" i="1"/>
  <c r="F193" i="1" s="1"/>
  <c r="G193" i="1" s="1"/>
  <c r="E178" i="1"/>
  <c r="E160" i="1"/>
  <c r="F160" i="1" s="1"/>
  <c r="G160" i="1" s="1"/>
  <c r="K160" i="1" s="1"/>
  <c r="E221" i="1"/>
  <c r="E198" i="5" s="1"/>
  <c r="E229" i="1"/>
  <c r="F229" i="1" s="1"/>
  <c r="P229" i="1" s="1"/>
  <c r="P120" i="1"/>
  <c r="G258" i="1"/>
  <c r="P258" i="1"/>
  <c r="G112" i="1"/>
  <c r="I112" i="1" s="1"/>
  <c r="P112" i="1"/>
  <c r="P134" i="1"/>
  <c r="G134" i="1"/>
  <c r="P142" i="1"/>
  <c r="G142" i="1"/>
  <c r="P192" i="1"/>
  <c r="G177" i="1"/>
  <c r="P177" i="1"/>
  <c r="G218" i="1"/>
  <c r="K218" i="1" s="1"/>
  <c r="P218" i="1"/>
  <c r="U218" i="1" s="1"/>
  <c r="E170" i="1"/>
  <c r="E164" i="1"/>
  <c r="E148" i="1"/>
  <c r="E246" i="1"/>
  <c r="F246" i="1" s="1"/>
  <c r="E233" i="1"/>
  <c r="F233" i="1" s="1"/>
  <c r="G233" i="1" s="1"/>
  <c r="E222" i="1"/>
  <c r="F222" i="1" s="1"/>
  <c r="E216" i="1"/>
  <c r="E210" i="1"/>
  <c r="E236" i="1"/>
  <c r="F236" i="1" s="1"/>
  <c r="E228" i="1"/>
  <c r="F228" i="1" s="1"/>
  <c r="G228" i="1" s="1"/>
  <c r="K228" i="1" s="1"/>
  <c r="E242" i="1"/>
  <c r="F242" i="1" s="1"/>
  <c r="G242" i="1" s="1"/>
  <c r="E252" i="1"/>
  <c r="F252" i="1" s="1"/>
  <c r="E274" i="1"/>
  <c r="F274" i="1" s="1"/>
  <c r="G274" i="1" s="1"/>
  <c r="E281" i="1"/>
  <c r="F281" i="1" s="1"/>
  <c r="G281" i="1" s="1"/>
  <c r="E180" i="1"/>
  <c r="E175" i="1"/>
  <c r="F175" i="1" s="1"/>
  <c r="P175" i="1" s="1"/>
  <c r="E169" i="1"/>
  <c r="E158" i="1"/>
  <c r="E244" i="1"/>
  <c r="F244" i="1" s="1"/>
  <c r="E226" i="1"/>
  <c r="F226" i="1" s="1"/>
  <c r="E220" i="1"/>
  <c r="F220" i="1" s="1"/>
  <c r="G220" i="1" s="1"/>
  <c r="E214" i="1"/>
  <c r="E234" i="1"/>
  <c r="F234" i="1" s="1"/>
  <c r="E255" i="1"/>
  <c r="F255" i="1" s="1"/>
  <c r="E280" i="1"/>
  <c r="F280" i="1" s="1"/>
  <c r="P280" i="1" s="1"/>
  <c r="E119" i="5"/>
  <c r="E97" i="5"/>
  <c r="E206" i="1"/>
  <c r="E201" i="1"/>
  <c r="F201" i="1" s="1"/>
  <c r="E195" i="1"/>
  <c r="E191" i="1"/>
  <c r="E185" i="1"/>
  <c r="E179" i="1"/>
  <c r="F179" i="1" s="1"/>
  <c r="E174" i="1"/>
  <c r="E162" i="1"/>
  <c r="E157" i="1"/>
  <c r="E142" i="5" s="1"/>
  <c r="E152" i="1"/>
  <c r="E241" i="1"/>
  <c r="F241" i="1" s="1"/>
  <c r="E225" i="1"/>
  <c r="E219" i="1"/>
  <c r="F219" i="1" s="1"/>
  <c r="E208" i="1"/>
  <c r="F208" i="1" s="1"/>
  <c r="P208" i="1" s="1"/>
  <c r="E272" i="1"/>
  <c r="F272" i="1" s="1"/>
  <c r="E261" i="1"/>
  <c r="F261" i="1" s="1"/>
  <c r="E250" i="1"/>
  <c r="F250" i="1" s="1"/>
  <c r="E276" i="1"/>
  <c r="F276" i="1" s="1"/>
  <c r="E273" i="1"/>
  <c r="F273" i="1" s="1"/>
  <c r="P110" i="1"/>
  <c r="U110" i="1" s="1"/>
  <c r="E160" i="5"/>
  <c r="E190" i="1"/>
  <c r="F190" i="1" s="1"/>
  <c r="G190" i="1" s="1"/>
  <c r="E173" i="1"/>
  <c r="F173" i="1" s="1"/>
  <c r="P173" i="1" s="1"/>
  <c r="E168" i="1"/>
  <c r="E156" i="1"/>
  <c r="E259" i="1"/>
  <c r="F259" i="1" s="1"/>
  <c r="E240" i="1"/>
  <c r="F240" i="1" s="1"/>
  <c r="E224" i="1"/>
  <c r="E213" i="1"/>
  <c r="E207" i="1"/>
  <c r="E232" i="1"/>
  <c r="F232" i="1" s="1"/>
  <c r="E266" i="1"/>
  <c r="F266" i="1" s="1"/>
  <c r="E279" i="1"/>
  <c r="F279" i="1" s="1"/>
  <c r="G279" i="1" s="1"/>
  <c r="G262" i="1"/>
  <c r="E82" i="2"/>
  <c r="E204" i="1"/>
  <c r="E199" i="1"/>
  <c r="E188" i="1"/>
  <c r="E183" i="1"/>
  <c r="E171" i="1"/>
  <c r="F171" i="1" s="1"/>
  <c r="E166" i="1"/>
  <c r="E150" i="1"/>
  <c r="E247" i="1"/>
  <c r="F247" i="1" s="1"/>
  <c r="P247" i="1" s="1"/>
  <c r="E217" i="1"/>
  <c r="E211" i="1"/>
  <c r="F211" i="1" s="1"/>
  <c r="E237" i="1"/>
  <c r="F237" i="1" s="1"/>
  <c r="E230" i="1"/>
  <c r="F230" i="1" s="1"/>
  <c r="E243" i="1"/>
  <c r="F243" i="1" s="1"/>
  <c r="E275" i="1"/>
  <c r="F275" i="1" s="1"/>
  <c r="G275" i="1" s="1"/>
  <c r="K275" i="1" s="1"/>
  <c r="E277" i="1"/>
  <c r="F277" i="1" s="1"/>
  <c r="P277" i="1" s="1"/>
  <c r="G251" i="1"/>
  <c r="P90" i="1"/>
  <c r="E83" i="2"/>
  <c r="F22" i="1"/>
  <c r="G22" i="1" s="1"/>
  <c r="I22" i="1" s="1"/>
  <c r="E61" i="5"/>
  <c r="P257" i="1"/>
  <c r="P248" i="1"/>
  <c r="G248" i="1"/>
  <c r="G107" i="1"/>
  <c r="P107" i="1"/>
  <c r="G203" i="1"/>
  <c r="P203" i="1"/>
  <c r="G268" i="1"/>
  <c r="P268" i="1"/>
  <c r="E132" i="5"/>
  <c r="F147" i="1"/>
  <c r="E125" i="5"/>
  <c r="E37" i="5"/>
  <c r="E107" i="2"/>
  <c r="F48" i="1"/>
  <c r="G48" i="1" s="1"/>
  <c r="I48" i="1" s="1"/>
  <c r="E134" i="5"/>
  <c r="F149" i="1"/>
  <c r="E197" i="5"/>
  <c r="F70" i="1"/>
  <c r="G70" i="1" s="1"/>
  <c r="J70" i="1" s="1"/>
  <c r="E59" i="5"/>
  <c r="E16" i="2"/>
  <c r="P233" i="1"/>
  <c r="F56" i="1"/>
  <c r="G56" i="1" s="1"/>
  <c r="I56" i="1" s="1"/>
  <c r="F195" i="1"/>
  <c r="E176" i="5"/>
  <c r="G121" i="1"/>
  <c r="E100" i="5"/>
  <c r="F113" i="1"/>
  <c r="F42" i="1"/>
  <c r="G42" i="1" s="1"/>
  <c r="J42" i="1" s="1"/>
  <c r="F40" i="1"/>
  <c r="G40" i="1" s="1"/>
  <c r="I40" i="1" s="1"/>
  <c r="E101" i="2"/>
  <c r="P279" i="1"/>
  <c r="G277" i="1"/>
  <c r="K281" i="1"/>
  <c r="P281" i="1"/>
  <c r="U281" i="1" s="1"/>
  <c r="P245" i="4"/>
  <c r="W8" i="4"/>
  <c r="W4" i="4"/>
  <c r="P204" i="4"/>
  <c r="P185" i="4"/>
  <c r="R185" i="4" s="1"/>
  <c r="T185" i="4" s="1"/>
  <c r="P118" i="4"/>
  <c r="P122" i="4"/>
  <c r="R122" i="4" s="1"/>
  <c r="T122" i="4" s="1"/>
  <c r="P178" i="4"/>
  <c r="R178" i="4" s="1"/>
  <c r="T178" i="4" s="1"/>
  <c r="P206" i="4"/>
  <c r="R206" i="4" s="1"/>
  <c r="T206" i="4" s="1"/>
  <c r="W16" i="4"/>
  <c r="P92" i="4"/>
  <c r="R92" i="4" s="1"/>
  <c r="T92" i="4" s="1"/>
  <c r="W15" i="4"/>
  <c r="W11" i="4"/>
  <c r="P169" i="4"/>
  <c r="R169" i="4" s="1"/>
  <c r="T169" i="4" s="1"/>
  <c r="P157" i="4"/>
  <c r="R157" i="4" s="1"/>
  <c r="T157" i="4" s="1"/>
  <c r="P88" i="4"/>
  <c r="R88" i="4" s="1"/>
  <c r="T88" i="4" s="1"/>
  <c r="P156" i="4"/>
  <c r="R156" i="4" s="1"/>
  <c r="T156" i="4" s="1"/>
  <c r="P158" i="4"/>
  <c r="R158" i="4" s="1"/>
  <c r="T158" i="4" s="1"/>
  <c r="P138" i="4"/>
  <c r="R138" i="4" s="1"/>
  <c r="T138" i="4" s="1"/>
  <c r="P225" i="4"/>
  <c r="K13" i="3"/>
  <c r="N13" i="3"/>
  <c r="M13" i="3"/>
  <c r="L13" i="3"/>
  <c r="B15" i="3"/>
  <c r="Q13" i="3"/>
  <c r="J13" i="3"/>
  <c r="H13" i="3"/>
  <c r="E13" i="3"/>
  <c r="G13" i="3"/>
  <c r="C13" i="3"/>
  <c r="P259" i="4"/>
  <c r="P240" i="4"/>
  <c r="P254" i="4"/>
  <c r="R254" i="4" s="1"/>
  <c r="T254" i="4" s="1"/>
  <c r="P217" i="4"/>
  <c r="R217" i="4" s="1"/>
  <c r="T217" i="4" s="1"/>
  <c r="P270" i="4"/>
  <c r="R270" i="4" s="1"/>
  <c r="T270" i="4" s="1"/>
  <c r="K18" i="3"/>
  <c r="D18" i="3"/>
  <c r="F18" i="3"/>
  <c r="H18" i="3"/>
  <c r="I18" i="3"/>
  <c r="C18" i="3"/>
  <c r="G18" i="3"/>
  <c r="L18" i="3"/>
  <c r="J18" i="3"/>
  <c r="F189" i="1" l="1"/>
  <c r="G280" i="1"/>
  <c r="P106" i="1"/>
  <c r="P223" i="1"/>
  <c r="U223" i="1" s="1"/>
  <c r="F139" i="1"/>
  <c r="E169" i="5"/>
  <c r="E17" i="5"/>
  <c r="P274" i="1"/>
  <c r="R274" i="1" s="1"/>
  <c r="T274" i="1" s="1"/>
  <c r="F83" i="1"/>
  <c r="E88" i="2"/>
  <c r="F47" i="1"/>
  <c r="G47" i="1" s="1"/>
  <c r="I47" i="1" s="1"/>
  <c r="E35" i="2"/>
  <c r="E36" i="5"/>
  <c r="P182" i="1"/>
  <c r="U182" i="1" s="1"/>
  <c r="G100" i="1"/>
  <c r="K100" i="1" s="1"/>
  <c r="E33" i="2"/>
  <c r="E164" i="5"/>
  <c r="P284" i="1"/>
  <c r="U284" i="1" s="1"/>
  <c r="K289" i="1"/>
  <c r="F157" i="1"/>
  <c r="F129" i="1"/>
  <c r="G208" i="1"/>
  <c r="K208" i="1" s="1"/>
  <c r="E93" i="5"/>
  <c r="E107" i="5"/>
  <c r="E88" i="5"/>
  <c r="G227" i="1"/>
  <c r="E118" i="5"/>
  <c r="G91" i="1"/>
  <c r="K91" i="1" s="1"/>
  <c r="E139" i="5"/>
  <c r="E145" i="5"/>
  <c r="P160" i="1"/>
  <c r="R160" i="1" s="1"/>
  <c r="T160" i="1" s="1"/>
  <c r="U283" i="1"/>
  <c r="G282" i="1"/>
  <c r="K282" i="1" s="1"/>
  <c r="E174" i="5"/>
  <c r="G181" i="1"/>
  <c r="K181" i="1" s="1"/>
  <c r="P283" i="1"/>
  <c r="R283" i="1" s="1"/>
  <c r="T283" i="1" s="1"/>
  <c r="P154" i="1"/>
  <c r="F155" i="1"/>
  <c r="P155" i="1" s="1"/>
  <c r="E173" i="5"/>
  <c r="P242" i="1"/>
  <c r="U242" i="1" s="1"/>
  <c r="U287" i="1"/>
  <c r="K287" i="1"/>
  <c r="R287" i="1"/>
  <c r="T287" i="1" s="1"/>
  <c r="K290" i="1"/>
  <c r="R290" i="1"/>
  <c r="T290" i="1" s="1"/>
  <c r="U290" i="1"/>
  <c r="R288" i="1"/>
  <c r="T288" i="1" s="1"/>
  <c r="U288" i="1"/>
  <c r="K288" i="1"/>
  <c r="U291" i="1"/>
  <c r="K291" i="1"/>
  <c r="R291" i="1"/>
  <c r="T291" i="1" s="1"/>
  <c r="P149" i="4"/>
  <c r="R149" i="4" s="1"/>
  <c r="T149" i="4" s="1"/>
  <c r="P167" i="4"/>
  <c r="R167" i="4" s="1"/>
  <c r="T167" i="4" s="1"/>
  <c r="P154" i="4"/>
  <c r="P130" i="4"/>
  <c r="R130" i="4" s="1"/>
  <c r="T130" i="4" s="1"/>
  <c r="P273" i="4"/>
  <c r="R273" i="4" s="1"/>
  <c r="T273" i="4" s="1"/>
  <c r="P98" i="4"/>
  <c r="R98" i="4" s="1"/>
  <c r="T98" i="4" s="1"/>
  <c r="R142" i="4"/>
  <c r="T142" i="4" s="1"/>
  <c r="P230" i="4"/>
  <c r="R230" i="4" s="1"/>
  <c r="T230" i="4" s="1"/>
  <c r="P145" i="4"/>
  <c r="P196" i="4"/>
  <c r="R196" i="4" s="1"/>
  <c r="T196" i="4" s="1"/>
  <c r="R225" i="4"/>
  <c r="T225" i="4" s="1"/>
  <c r="P87" i="4"/>
  <c r="R87" i="4" s="1"/>
  <c r="T87" i="4" s="1"/>
  <c r="P107" i="4"/>
  <c r="R107" i="4" s="1"/>
  <c r="T107" i="4" s="1"/>
  <c r="G268" i="4"/>
  <c r="K268" i="4" s="1"/>
  <c r="P90" i="4"/>
  <c r="R90" i="4" s="1"/>
  <c r="T90" i="4" s="1"/>
  <c r="R248" i="4"/>
  <c r="T248" i="4" s="1"/>
  <c r="P146" i="4"/>
  <c r="R146" i="4" s="1"/>
  <c r="T146" i="4" s="1"/>
  <c r="P277" i="4"/>
  <c r="G105" i="4"/>
  <c r="G164" i="4"/>
  <c r="K164" i="4" s="1"/>
  <c r="P152" i="4"/>
  <c r="P222" i="4"/>
  <c r="R222" i="4" s="1"/>
  <c r="T222" i="4" s="1"/>
  <c r="P137" i="4"/>
  <c r="R137" i="4" s="1"/>
  <c r="T137" i="4" s="1"/>
  <c r="P131" i="4"/>
  <c r="R131" i="4" s="1"/>
  <c r="T131" i="4" s="1"/>
  <c r="G116" i="4"/>
  <c r="J116" i="4" s="1"/>
  <c r="R287" i="4"/>
  <c r="T287" i="4" s="1"/>
  <c r="K281" i="4"/>
  <c r="R281" i="4"/>
  <c r="T281" i="4" s="1"/>
  <c r="K284" i="4"/>
  <c r="R284" i="4"/>
  <c r="T284" i="4" s="1"/>
  <c r="R285" i="4"/>
  <c r="T285" i="4" s="1"/>
  <c r="K285" i="4"/>
  <c r="R286" i="4"/>
  <c r="T286" i="4" s="1"/>
  <c r="K286" i="4"/>
  <c r="U160" i="1"/>
  <c r="P286" i="1"/>
  <c r="R286" i="1" s="1"/>
  <c r="T286" i="1" s="1"/>
  <c r="K283" i="1"/>
  <c r="F159" i="1"/>
  <c r="E144" i="5"/>
  <c r="R112" i="1"/>
  <c r="T112" i="1" s="1"/>
  <c r="U122" i="1"/>
  <c r="P285" i="1"/>
  <c r="R285" i="1" s="1"/>
  <c r="T285" i="1" s="1"/>
  <c r="R100" i="1"/>
  <c r="T100" i="1" s="1"/>
  <c r="R227" i="1"/>
  <c r="T227" i="1" s="1"/>
  <c r="R284" i="1"/>
  <c r="T284" i="1" s="1"/>
  <c r="K284" i="1"/>
  <c r="K279" i="4"/>
  <c r="R279" i="4"/>
  <c r="T279" i="4" s="1"/>
  <c r="R280" i="4"/>
  <c r="T280" i="4" s="1"/>
  <c r="K280" i="4"/>
  <c r="K282" i="4"/>
  <c r="R282" i="4"/>
  <c r="T282" i="4" s="1"/>
  <c r="R283" i="4"/>
  <c r="T283" i="4" s="1"/>
  <c r="K283" i="4"/>
  <c r="G198" i="1"/>
  <c r="I198" i="1" s="1"/>
  <c r="R192" i="1"/>
  <c r="T192" i="1" s="1"/>
  <c r="F221" i="1"/>
  <c r="P221" i="1" s="1"/>
  <c r="E58" i="5"/>
  <c r="F92" i="1"/>
  <c r="G249" i="1"/>
  <c r="R218" i="1"/>
  <c r="T218" i="1" s="1"/>
  <c r="E15" i="2"/>
  <c r="E95" i="2"/>
  <c r="U262" i="1"/>
  <c r="R134" i="1"/>
  <c r="T134" i="1" s="1"/>
  <c r="E24" i="5"/>
  <c r="E148" i="5"/>
  <c r="E189" i="5"/>
  <c r="E178" i="5"/>
  <c r="G271" i="1"/>
  <c r="K271" i="1" s="1"/>
  <c r="E122" i="2"/>
  <c r="E53" i="5"/>
  <c r="U278" i="1"/>
  <c r="K278" i="1"/>
  <c r="R278" i="1"/>
  <c r="T278" i="1" s="1"/>
  <c r="P267" i="4"/>
  <c r="R267" i="4" s="1"/>
  <c r="T267" i="4" s="1"/>
  <c r="P111" i="4"/>
  <c r="G239" i="4"/>
  <c r="G127" i="4"/>
  <c r="K127" i="4" s="1"/>
  <c r="P133" i="4"/>
  <c r="R133" i="4" s="1"/>
  <c r="T133" i="4" s="1"/>
  <c r="P132" i="4"/>
  <c r="R132" i="4" s="1"/>
  <c r="T132" i="4" s="1"/>
  <c r="P95" i="4"/>
  <c r="R95" i="4" s="1"/>
  <c r="T95" i="4" s="1"/>
  <c r="R190" i="4"/>
  <c r="T190" i="4" s="1"/>
  <c r="G125" i="4"/>
  <c r="P91" i="4"/>
  <c r="R91" i="4" s="1"/>
  <c r="T91" i="4" s="1"/>
  <c r="P208" i="4"/>
  <c r="R208" i="4" s="1"/>
  <c r="T208" i="4" s="1"/>
  <c r="G201" i="4"/>
  <c r="R121" i="4"/>
  <c r="T121" i="4" s="1"/>
  <c r="P128" i="4"/>
  <c r="R128" i="4" s="1"/>
  <c r="T128" i="4" s="1"/>
  <c r="G140" i="4"/>
  <c r="J140" i="4" s="1"/>
  <c r="G89" i="4"/>
  <c r="I89" i="4" s="1"/>
  <c r="P108" i="4"/>
  <c r="R108" i="4" s="1"/>
  <c r="T108" i="4" s="1"/>
  <c r="G264" i="4"/>
  <c r="K264" i="4" s="1"/>
  <c r="P184" i="4"/>
  <c r="R184" i="4" s="1"/>
  <c r="T184" i="4" s="1"/>
  <c r="R118" i="4"/>
  <c r="T118" i="4" s="1"/>
  <c r="P211" i="4"/>
  <c r="R211" i="4" s="1"/>
  <c r="T211" i="4" s="1"/>
  <c r="P115" i="4"/>
  <c r="R115" i="4" s="1"/>
  <c r="T115" i="4" s="1"/>
  <c r="P253" i="4"/>
  <c r="R253" i="4" s="1"/>
  <c r="T253" i="4" s="1"/>
  <c r="R144" i="4"/>
  <c r="T144" i="4" s="1"/>
  <c r="P102" i="4"/>
  <c r="P276" i="4"/>
  <c r="R276" i="4" s="1"/>
  <c r="T276" i="4" s="1"/>
  <c r="R99" i="4"/>
  <c r="T99" i="4" s="1"/>
  <c r="K274" i="4"/>
  <c r="R274" i="4"/>
  <c r="T274" i="4" s="1"/>
  <c r="R278" i="4"/>
  <c r="T278" i="4" s="1"/>
  <c r="K278" i="4"/>
  <c r="U121" i="1"/>
  <c r="R122" i="1"/>
  <c r="T122" i="1" s="1"/>
  <c r="E162" i="5"/>
  <c r="G173" i="1"/>
  <c r="U112" i="1"/>
  <c r="E120" i="2"/>
  <c r="E18" i="2"/>
  <c r="P264" i="1"/>
  <c r="R264" i="1" s="1"/>
  <c r="T264" i="1" s="1"/>
  <c r="F61" i="1"/>
  <c r="G61" i="1" s="1"/>
  <c r="I61" i="1" s="1"/>
  <c r="E150" i="5"/>
  <c r="F77" i="1"/>
  <c r="G77" i="1" s="1"/>
  <c r="I77" i="1" s="1"/>
  <c r="U114" i="1"/>
  <c r="E156" i="5"/>
  <c r="P238" i="1"/>
  <c r="U238" i="1" s="1"/>
  <c r="U125" i="1"/>
  <c r="E32" i="2"/>
  <c r="R91" i="1"/>
  <c r="T91" i="1" s="1"/>
  <c r="P220" i="1"/>
  <c r="R220" i="1" s="1"/>
  <c r="T220" i="1" s="1"/>
  <c r="G256" i="1"/>
  <c r="E110" i="2"/>
  <c r="P190" i="1"/>
  <c r="U190" i="1" s="1"/>
  <c r="F35" i="1"/>
  <c r="G35" i="1" s="1"/>
  <c r="I35" i="1" s="1"/>
  <c r="E79" i="5"/>
  <c r="U91" i="1"/>
  <c r="E17" i="2"/>
  <c r="P165" i="1"/>
  <c r="R165" i="1" s="1"/>
  <c r="T165" i="1" s="1"/>
  <c r="E66" i="5"/>
  <c r="G197" i="1"/>
  <c r="U197" i="1" s="1"/>
  <c r="E96" i="2"/>
  <c r="P239" i="1"/>
  <c r="U239" i="1" s="1"/>
  <c r="E60" i="5"/>
  <c r="G269" i="1"/>
  <c r="U269" i="1" s="1"/>
  <c r="E45" i="5"/>
  <c r="E40" i="5"/>
  <c r="J72" i="4"/>
  <c r="N72" i="4"/>
  <c r="P249" i="4"/>
  <c r="R249" i="4" s="1"/>
  <c r="T249" i="4" s="1"/>
  <c r="P109" i="4"/>
  <c r="R109" i="4" s="1"/>
  <c r="T109" i="4" s="1"/>
  <c r="G153" i="4"/>
  <c r="K153" i="4" s="1"/>
  <c r="G265" i="4"/>
  <c r="K265" i="4" s="1"/>
  <c r="P171" i="4"/>
  <c r="R171" i="4" s="1"/>
  <c r="T171" i="4" s="1"/>
  <c r="K85" i="4"/>
  <c r="P173" i="4"/>
  <c r="R173" i="4" s="1"/>
  <c r="T173" i="4" s="1"/>
  <c r="P141" i="4"/>
  <c r="R141" i="4" s="1"/>
  <c r="T141" i="4" s="1"/>
  <c r="N73" i="4"/>
  <c r="G175" i="4"/>
  <c r="R175" i="4" s="1"/>
  <c r="T175" i="4" s="1"/>
  <c r="R116" i="4"/>
  <c r="T116" i="4" s="1"/>
  <c r="G136" i="4"/>
  <c r="J136" i="4" s="1"/>
  <c r="G194" i="4"/>
  <c r="G147" i="4"/>
  <c r="K147" i="4" s="1"/>
  <c r="N62" i="4"/>
  <c r="G163" i="4"/>
  <c r="P163" i="4"/>
  <c r="R110" i="4"/>
  <c r="T110" i="4" s="1"/>
  <c r="R159" i="4"/>
  <c r="T159" i="4" s="1"/>
  <c r="R174" i="4"/>
  <c r="T174" i="4" s="1"/>
  <c r="G80" i="4"/>
  <c r="R209" i="4"/>
  <c r="T209" i="4" s="1"/>
  <c r="R268" i="4"/>
  <c r="T268" i="4" s="1"/>
  <c r="G200" i="4"/>
  <c r="R245" i="4"/>
  <c r="T245" i="4" s="1"/>
  <c r="R89" i="4"/>
  <c r="T89" i="4" s="1"/>
  <c r="G97" i="4"/>
  <c r="P97" i="4"/>
  <c r="P189" i="4"/>
  <c r="G189" i="4"/>
  <c r="N71" i="4"/>
  <c r="J71" i="4"/>
  <c r="P243" i="4"/>
  <c r="R243" i="4" s="1"/>
  <c r="T243" i="4" s="1"/>
  <c r="G168" i="4"/>
  <c r="K168" i="4" s="1"/>
  <c r="R127" i="4"/>
  <c r="T127" i="4" s="1"/>
  <c r="P170" i="4"/>
  <c r="G170" i="4"/>
  <c r="P100" i="4"/>
  <c r="G100" i="4"/>
  <c r="P257" i="4"/>
  <c r="G257" i="4"/>
  <c r="P224" i="4"/>
  <c r="G224" i="4"/>
  <c r="P272" i="4"/>
  <c r="G272" i="4"/>
  <c r="G220" i="4"/>
  <c r="K220" i="4" s="1"/>
  <c r="G256" i="4"/>
  <c r="K256" i="4" s="1"/>
  <c r="P256" i="4"/>
  <c r="R256" i="4" s="1"/>
  <c r="T256" i="4" s="1"/>
  <c r="G176" i="4"/>
  <c r="K176" i="4" s="1"/>
  <c r="P176" i="4"/>
  <c r="P215" i="4"/>
  <c r="G215" i="4"/>
  <c r="P96" i="4"/>
  <c r="G96" i="4"/>
  <c r="G261" i="4"/>
  <c r="P261" i="4"/>
  <c r="G266" i="4"/>
  <c r="K266" i="4" s="1"/>
  <c r="P266" i="4"/>
  <c r="G247" i="4"/>
  <c r="P247" i="4"/>
  <c r="P214" i="4"/>
  <c r="G214" i="4"/>
  <c r="G260" i="4"/>
  <c r="K260" i="4" s="1"/>
  <c r="P260" i="4"/>
  <c r="R218" i="4"/>
  <c r="T218" i="4" s="1"/>
  <c r="K218" i="4"/>
  <c r="G269" i="4"/>
  <c r="P269" i="4"/>
  <c r="P216" i="4"/>
  <c r="G216" i="4"/>
  <c r="G187" i="4"/>
  <c r="K187" i="4" s="1"/>
  <c r="P187" i="4"/>
  <c r="R111" i="4"/>
  <c r="T111" i="4" s="1"/>
  <c r="R102" i="4"/>
  <c r="T102" i="4" s="1"/>
  <c r="R161" i="4"/>
  <c r="T161" i="4" s="1"/>
  <c r="P241" i="4"/>
  <c r="R241" i="4" s="1"/>
  <c r="T241" i="4" s="1"/>
  <c r="R182" i="4"/>
  <c r="T182" i="4" s="1"/>
  <c r="P258" i="4"/>
  <c r="G258" i="4"/>
  <c r="K258" i="4" s="1"/>
  <c r="R198" i="4"/>
  <c r="T198" i="4" s="1"/>
  <c r="P219" i="4"/>
  <c r="G219" i="4"/>
  <c r="G148" i="4"/>
  <c r="G244" i="4"/>
  <c r="K244" i="4" s="1"/>
  <c r="G213" i="4"/>
  <c r="K213" i="4" s="1"/>
  <c r="P213" i="4"/>
  <c r="R213" i="4" s="1"/>
  <c r="T213" i="4" s="1"/>
  <c r="G228" i="4"/>
  <c r="G151" i="4"/>
  <c r="K151" i="4" s="1"/>
  <c r="P151" i="4"/>
  <c r="P181" i="4"/>
  <c r="G181" i="4"/>
  <c r="R152" i="4"/>
  <c r="T152" i="4" s="1"/>
  <c r="R164" i="4"/>
  <c r="T164" i="4" s="1"/>
  <c r="N68" i="4"/>
  <c r="P129" i="4"/>
  <c r="G129" i="4"/>
  <c r="G227" i="4"/>
  <c r="P227" i="4"/>
  <c r="J69" i="4"/>
  <c r="N69" i="4"/>
  <c r="G252" i="4"/>
  <c r="K252" i="4" s="1"/>
  <c r="P252" i="4"/>
  <c r="R244" i="4"/>
  <c r="T244" i="4" s="1"/>
  <c r="G84" i="4"/>
  <c r="P84" i="4"/>
  <c r="G197" i="4"/>
  <c r="K197" i="4" s="1"/>
  <c r="P197" i="4"/>
  <c r="G236" i="4"/>
  <c r="P236" i="4"/>
  <c r="R232" i="4"/>
  <c r="T232" i="4" s="1"/>
  <c r="K232" i="4"/>
  <c r="R162" i="4"/>
  <c r="T162" i="4" s="1"/>
  <c r="G238" i="4"/>
  <c r="P238" i="4"/>
  <c r="G221" i="4"/>
  <c r="P221" i="4"/>
  <c r="P134" i="4"/>
  <c r="G134" i="4"/>
  <c r="P251" i="4"/>
  <c r="G251" i="4"/>
  <c r="K251" i="4" s="1"/>
  <c r="P237" i="4"/>
  <c r="G237" i="4"/>
  <c r="P123" i="4"/>
  <c r="G123" i="4"/>
  <c r="G112" i="4"/>
  <c r="P112" i="4"/>
  <c r="R240" i="4"/>
  <c r="T240" i="4" s="1"/>
  <c r="R204" i="4"/>
  <c r="T204" i="4" s="1"/>
  <c r="R210" i="4"/>
  <c r="T210" i="4" s="1"/>
  <c r="R207" i="4"/>
  <c r="T207" i="4" s="1"/>
  <c r="K207" i="4"/>
  <c r="P242" i="4"/>
  <c r="G242" i="4"/>
  <c r="R194" i="4"/>
  <c r="T194" i="4" s="1"/>
  <c r="I194" i="4"/>
  <c r="R234" i="4"/>
  <c r="T234" i="4" s="1"/>
  <c r="P212" i="4"/>
  <c r="G212" i="4"/>
  <c r="P271" i="4"/>
  <c r="G271" i="4"/>
  <c r="K271" i="4" s="1"/>
  <c r="R259" i="4"/>
  <c r="T259" i="4" s="1"/>
  <c r="P166" i="4"/>
  <c r="G166" i="4"/>
  <c r="K166" i="4" s="1"/>
  <c r="R83" i="4"/>
  <c r="T83" i="4" s="1"/>
  <c r="K83" i="4"/>
  <c r="G231" i="4"/>
  <c r="K231" i="4" s="1"/>
  <c r="P231" i="4"/>
  <c r="R203" i="4"/>
  <c r="T203" i="4" s="1"/>
  <c r="K203" i="4"/>
  <c r="P235" i="4"/>
  <c r="G235" i="4"/>
  <c r="P106" i="4"/>
  <c r="G106" i="4"/>
  <c r="G262" i="4"/>
  <c r="K262" i="4" s="1"/>
  <c r="G229" i="4"/>
  <c r="K229" i="4" s="1"/>
  <c r="P229" i="4"/>
  <c r="G143" i="4"/>
  <c r="K143" i="4" s="1"/>
  <c r="P143" i="4"/>
  <c r="R143" i="4" s="1"/>
  <c r="T143" i="4" s="1"/>
  <c r="G226" i="4"/>
  <c r="P226" i="4"/>
  <c r="G186" i="4"/>
  <c r="K186" i="4" s="1"/>
  <c r="P186" i="4"/>
  <c r="R139" i="4"/>
  <c r="T139" i="4" s="1"/>
  <c r="R223" i="4"/>
  <c r="T223" i="4" s="1"/>
  <c r="K223" i="4"/>
  <c r="R126" i="4"/>
  <c r="T126" i="4" s="1"/>
  <c r="K201" i="4"/>
  <c r="R201" i="4"/>
  <c r="T201" i="4" s="1"/>
  <c r="K255" i="4"/>
  <c r="R255" i="4"/>
  <c r="T255" i="4" s="1"/>
  <c r="R81" i="4"/>
  <c r="T81" i="4" s="1"/>
  <c r="N81" i="4"/>
  <c r="J81" i="4"/>
  <c r="R246" i="4"/>
  <c r="T246" i="4" s="1"/>
  <c r="K205" i="4"/>
  <c r="R205" i="4"/>
  <c r="T205" i="4" s="1"/>
  <c r="K175" i="4"/>
  <c r="R155" i="4"/>
  <c r="T155" i="4" s="1"/>
  <c r="R165" i="4"/>
  <c r="T165" i="4" s="1"/>
  <c r="R183" i="4"/>
  <c r="T183" i="4" s="1"/>
  <c r="K183" i="4"/>
  <c r="K239" i="4"/>
  <c r="R239" i="4"/>
  <c r="T239" i="4" s="1"/>
  <c r="R114" i="4"/>
  <c r="T114" i="4" s="1"/>
  <c r="I114" i="4"/>
  <c r="K124" i="4"/>
  <c r="R124" i="4"/>
  <c r="T124" i="4" s="1"/>
  <c r="R104" i="4"/>
  <c r="T104" i="4" s="1"/>
  <c r="J104" i="4"/>
  <c r="R145" i="4"/>
  <c r="T145" i="4" s="1"/>
  <c r="K145" i="4"/>
  <c r="R188" i="4"/>
  <c r="T188" i="4" s="1"/>
  <c r="K188" i="4"/>
  <c r="R180" i="4"/>
  <c r="T180" i="4" s="1"/>
  <c r="R154" i="4"/>
  <c r="T154" i="4" s="1"/>
  <c r="R199" i="4"/>
  <c r="T199" i="4" s="1"/>
  <c r="J135" i="4"/>
  <c r="R135" i="4"/>
  <c r="T135" i="4" s="1"/>
  <c r="I211" i="4"/>
  <c r="K105" i="4"/>
  <c r="R105" i="4"/>
  <c r="T105" i="4" s="1"/>
  <c r="K160" i="4"/>
  <c r="R160" i="4"/>
  <c r="T160" i="4" s="1"/>
  <c r="R120" i="4"/>
  <c r="T120" i="4" s="1"/>
  <c r="K120" i="4"/>
  <c r="R191" i="4"/>
  <c r="T191" i="4" s="1"/>
  <c r="R263" i="4"/>
  <c r="T263" i="4" s="1"/>
  <c r="K263" i="4"/>
  <c r="K277" i="4"/>
  <c r="R277" i="4"/>
  <c r="T277" i="4" s="1"/>
  <c r="K275" i="4"/>
  <c r="R275" i="4"/>
  <c r="T275" i="4" s="1"/>
  <c r="K193" i="1"/>
  <c r="E120" i="5"/>
  <c r="F135" i="1"/>
  <c r="F86" i="1"/>
  <c r="P86" i="1" s="1"/>
  <c r="E41" i="5"/>
  <c r="R110" i="1"/>
  <c r="T110" i="1" s="1"/>
  <c r="G229" i="1"/>
  <c r="F144" i="1"/>
  <c r="E129" i="5"/>
  <c r="F194" i="1"/>
  <c r="E175" i="5"/>
  <c r="E22" i="5"/>
  <c r="F32" i="1"/>
  <c r="G32" i="1" s="1"/>
  <c r="I32" i="1" s="1"/>
  <c r="E93" i="2"/>
  <c r="E51" i="5"/>
  <c r="E12" i="2"/>
  <c r="F62" i="1"/>
  <c r="G62" i="1" s="1"/>
  <c r="J62" i="1" s="1"/>
  <c r="E109" i="5"/>
  <c r="F123" i="1"/>
  <c r="G263" i="1"/>
  <c r="P263" i="1"/>
  <c r="F128" i="1"/>
  <c r="E113" i="5"/>
  <c r="E78" i="5"/>
  <c r="F89" i="1"/>
  <c r="E128" i="2"/>
  <c r="F200" i="1"/>
  <c r="E180" i="5"/>
  <c r="E181" i="5"/>
  <c r="F37" i="1"/>
  <c r="G37" i="1" s="1"/>
  <c r="I37" i="1" s="1"/>
  <c r="E27" i="5"/>
  <c r="E98" i="2"/>
  <c r="E132" i="2"/>
  <c r="F98" i="1"/>
  <c r="E86" i="5"/>
  <c r="F215" i="1"/>
  <c r="E193" i="5"/>
  <c r="E11" i="2"/>
  <c r="G175" i="1"/>
  <c r="K175" i="1" s="1"/>
  <c r="E125" i="2"/>
  <c r="R223" i="1"/>
  <c r="T223" i="1" s="1"/>
  <c r="F130" i="1"/>
  <c r="E115" i="5"/>
  <c r="E81" i="5"/>
  <c r="F93" i="1"/>
  <c r="E129" i="2"/>
  <c r="E134" i="2"/>
  <c r="F103" i="1"/>
  <c r="E91" i="5"/>
  <c r="P260" i="1"/>
  <c r="G260" i="1"/>
  <c r="F68" i="1"/>
  <c r="G68" i="1" s="1"/>
  <c r="J68" i="1" s="1"/>
  <c r="E14" i="2"/>
  <c r="E57" i="5"/>
  <c r="F44" i="1"/>
  <c r="G44" i="1" s="1"/>
  <c r="I44" i="1" s="1"/>
  <c r="E33" i="5"/>
  <c r="E103" i="2"/>
  <c r="F126" i="1"/>
  <c r="E112" i="5"/>
  <c r="E64" i="5"/>
  <c r="F75" i="1"/>
  <c r="G75" i="1" s="1"/>
  <c r="I75" i="1" s="1"/>
  <c r="E21" i="2"/>
  <c r="F102" i="1"/>
  <c r="E90" i="5"/>
  <c r="F178" i="1"/>
  <c r="E161" i="5"/>
  <c r="E73" i="5"/>
  <c r="E30" i="2"/>
  <c r="F84" i="1"/>
  <c r="F115" i="1"/>
  <c r="E102" i="5"/>
  <c r="P253" i="1"/>
  <c r="G253" i="1"/>
  <c r="E39" i="5"/>
  <c r="F50" i="1"/>
  <c r="G50" i="1" s="1"/>
  <c r="I50" i="1" s="1"/>
  <c r="E109" i="2"/>
  <c r="F196" i="1"/>
  <c r="E177" i="5"/>
  <c r="F151" i="1"/>
  <c r="E136" i="5"/>
  <c r="F141" i="1"/>
  <c r="E126" i="5"/>
  <c r="F116" i="1"/>
  <c r="E103" i="5"/>
  <c r="E83" i="5"/>
  <c r="F95" i="1"/>
  <c r="E131" i="2"/>
  <c r="F33" i="1"/>
  <c r="G33" i="1" s="1"/>
  <c r="I33" i="1" s="1"/>
  <c r="E23" i="5"/>
  <c r="F131" i="1"/>
  <c r="E116" i="5"/>
  <c r="E47" i="5"/>
  <c r="F58" i="1"/>
  <c r="G58" i="1" s="1"/>
  <c r="I58" i="1" s="1"/>
  <c r="E117" i="2"/>
  <c r="F209" i="1"/>
  <c r="E187" i="5"/>
  <c r="E25" i="2"/>
  <c r="E68" i="5"/>
  <c r="F79" i="1"/>
  <c r="G79" i="1" s="1"/>
  <c r="I79" i="1" s="1"/>
  <c r="F28" i="1"/>
  <c r="G28" i="1" s="1"/>
  <c r="I28" i="1" s="1"/>
  <c r="E18" i="5"/>
  <c r="E89" i="2"/>
  <c r="F212" i="1"/>
  <c r="E190" i="5"/>
  <c r="G245" i="1"/>
  <c r="P245" i="1"/>
  <c r="G140" i="1"/>
  <c r="P140" i="1"/>
  <c r="E44" i="5"/>
  <c r="E114" i="2"/>
  <c r="F55" i="1"/>
  <c r="G55" i="1" s="1"/>
  <c r="I55" i="1" s="1"/>
  <c r="P193" i="1"/>
  <c r="U193" i="1" s="1"/>
  <c r="R120" i="1"/>
  <c r="T120" i="1" s="1"/>
  <c r="F205" i="1"/>
  <c r="E184" i="5"/>
  <c r="E14" i="5"/>
  <c r="E85" i="2"/>
  <c r="F24" i="1"/>
  <c r="G24" i="1" s="1"/>
  <c r="I24" i="1" s="1"/>
  <c r="E70" i="5"/>
  <c r="F81" i="1"/>
  <c r="E27" i="2"/>
  <c r="G231" i="1"/>
  <c r="P231" i="1"/>
  <c r="E54" i="5"/>
  <c r="F65" i="1"/>
  <c r="G65" i="1" s="1"/>
  <c r="I65" i="1" s="1"/>
  <c r="E123" i="2"/>
  <c r="P265" i="1"/>
  <c r="G265" i="1"/>
  <c r="E31" i="5"/>
  <c r="E102" i="2"/>
  <c r="F184" i="1"/>
  <c r="E166" i="5"/>
  <c r="E131" i="5"/>
  <c r="F146" i="1"/>
  <c r="E74" i="5"/>
  <c r="E31" i="2"/>
  <c r="F85" i="1"/>
  <c r="F143" i="1"/>
  <c r="E128" i="5"/>
  <c r="E26" i="2"/>
  <c r="E69" i="5"/>
  <c r="F80" i="1"/>
  <c r="U181" i="1"/>
  <c r="R181" i="1"/>
  <c r="T181" i="1" s="1"/>
  <c r="E29" i="2"/>
  <c r="F26" i="1"/>
  <c r="G26" i="1" s="1"/>
  <c r="I26" i="1" s="1"/>
  <c r="G254" i="1"/>
  <c r="R254" i="1" s="1"/>
  <c r="T254" i="1" s="1"/>
  <c r="E19" i="2"/>
  <c r="F73" i="1"/>
  <c r="G73" i="1" s="1"/>
  <c r="J73" i="1" s="1"/>
  <c r="E62" i="5"/>
  <c r="E21" i="5"/>
  <c r="E92" i="2"/>
  <c r="F31" i="1"/>
  <c r="G31" i="1" s="1"/>
  <c r="I31" i="1" s="1"/>
  <c r="F82" i="1"/>
  <c r="E71" i="5"/>
  <c r="E28" i="2"/>
  <c r="F132" i="1"/>
  <c r="E117" i="5"/>
  <c r="E144" i="2"/>
  <c r="E85" i="5"/>
  <c r="F97" i="1"/>
  <c r="G267" i="1"/>
  <c r="P267" i="1"/>
  <c r="E20" i="2"/>
  <c r="F74" i="1"/>
  <c r="G74" i="1" s="1"/>
  <c r="I74" i="1" s="1"/>
  <c r="E63" i="5"/>
  <c r="P118" i="1"/>
  <c r="G118" i="1"/>
  <c r="E34" i="2"/>
  <c r="E84" i="5"/>
  <c r="F96" i="1"/>
  <c r="E89" i="5"/>
  <c r="F101" i="1"/>
  <c r="E145" i="2"/>
  <c r="F153" i="1"/>
  <c r="E138" i="5"/>
  <c r="E22" i="2"/>
  <c r="F76" i="1"/>
  <c r="G76" i="1" s="1"/>
  <c r="I76" i="1" s="1"/>
  <c r="E65" i="5"/>
  <c r="E34" i="5"/>
  <c r="F45" i="1"/>
  <c r="G45" i="1" s="1"/>
  <c r="I45" i="1" s="1"/>
  <c r="E104" i="2"/>
  <c r="P87" i="1"/>
  <c r="G87" i="1"/>
  <c r="F176" i="1"/>
  <c r="E159" i="5"/>
  <c r="E95" i="5"/>
  <c r="F108" i="1"/>
  <c r="F109" i="1"/>
  <c r="E96" i="5"/>
  <c r="F119" i="1"/>
  <c r="E106" i="5"/>
  <c r="E111" i="2"/>
  <c r="K134" i="1"/>
  <c r="E87" i="2"/>
  <c r="G270" i="1"/>
  <c r="E82" i="5"/>
  <c r="F94" i="1"/>
  <c r="E130" i="2"/>
  <c r="E100" i="2"/>
  <c r="F39" i="1"/>
  <c r="G39" i="1" s="1"/>
  <c r="I39" i="1" s="1"/>
  <c r="E29" i="5"/>
  <c r="F161" i="1"/>
  <c r="E146" i="5"/>
  <c r="E77" i="5"/>
  <c r="E127" i="2"/>
  <c r="F88" i="1"/>
  <c r="E104" i="5"/>
  <c r="F117" i="1"/>
  <c r="G235" i="1"/>
  <c r="P235" i="1"/>
  <c r="F137" i="1"/>
  <c r="E122" i="5"/>
  <c r="E116" i="2"/>
  <c r="E46" i="5"/>
  <c r="F57" i="1"/>
  <c r="G57" i="1" s="1"/>
  <c r="I57" i="1" s="1"/>
  <c r="G136" i="1"/>
  <c r="P136" i="1"/>
  <c r="F124" i="1"/>
  <c r="E110" i="5"/>
  <c r="P127" i="1"/>
  <c r="G127" i="1"/>
  <c r="F167" i="1"/>
  <c r="E152" i="5"/>
  <c r="E130" i="5"/>
  <c r="F145" i="1"/>
  <c r="F53" i="1"/>
  <c r="G53" i="1" s="1"/>
  <c r="I53" i="1" s="1"/>
  <c r="E112" i="2"/>
  <c r="E42" i="5"/>
  <c r="F172" i="1"/>
  <c r="E157" i="5"/>
  <c r="U134" i="1"/>
  <c r="E108" i="2"/>
  <c r="E38" i="5"/>
  <c r="F49" i="1"/>
  <c r="G49" i="1" s="1"/>
  <c r="I49" i="1" s="1"/>
  <c r="E86" i="2"/>
  <c r="F25" i="1"/>
  <c r="G25" i="1" s="1"/>
  <c r="I25" i="1" s="1"/>
  <c r="E15" i="5"/>
  <c r="F99" i="1"/>
  <c r="E133" i="2"/>
  <c r="E87" i="5"/>
  <c r="F66" i="1"/>
  <c r="G66" i="1" s="1"/>
  <c r="I66" i="1" s="1"/>
  <c r="E124" i="2"/>
  <c r="E55" i="5"/>
  <c r="F78" i="1"/>
  <c r="G78" i="1" s="1"/>
  <c r="I78" i="1" s="1"/>
  <c r="E24" i="2"/>
  <c r="E67" i="5"/>
  <c r="E98" i="5"/>
  <c r="F111" i="1"/>
  <c r="P104" i="1"/>
  <c r="G104" i="1"/>
  <c r="F186" i="1"/>
  <c r="E168" i="5"/>
  <c r="F138" i="1"/>
  <c r="E123" i="5"/>
  <c r="E48" i="5"/>
  <c r="E118" i="2"/>
  <c r="F59" i="1"/>
  <c r="G59" i="1" s="1"/>
  <c r="I59" i="1" s="1"/>
  <c r="F202" i="1"/>
  <c r="E182" i="5"/>
  <c r="E19" i="5"/>
  <c r="E90" i="2"/>
  <c r="F29" i="1"/>
  <c r="G29" i="1" s="1"/>
  <c r="I29" i="1" s="1"/>
  <c r="F150" i="1"/>
  <c r="E135" i="5"/>
  <c r="F207" i="1"/>
  <c r="E186" i="5"/>
  <c r="E167" i="5"/>
  <c r="F185" i="1"/>
  <c r="F158" i="1"/>
  <c r="E143" i="5"/>
  <c r="F148" i="1"/>
  <c r="E133" i="5"/>
  <c r="F166" i="1"/>
  <c r="E151" i="5"/>
  <c r="F213" i="1"/>
  <c r="E191" i="5"/>
  <c r="F225" i="1"/>
  <c r="E200" i="5"/>
  <c r="F191" i="1"/>
  <c r="E172" i="5"/>
  <c r="E154" i="5"/>
  <c r="F169" i="1"/>
  <c r="F164" i="1"/>
  <c r="E149" i="5"/>
  <c r="P243" i="1"/>
  <c r="G243" i="1"/>
  <c r="F224" i="1"/>
  <c r="E199" i="5"/>
  <c r="P273" i="1"/>
  <c r="G273" i="1"/>
  <c r="G241" i="1"/>
  <c r="P241" i="1"/>
  <c r="G255" i="1"/>
  <c r="P255" i="1"/>
  <c r="G236" i="1"/>
  <c r="P236" i="1"/>
  <c r="F170" i="1"/>
  <c r="E155" i="5"/>
  <c r="U177" i="1"/>
  <c r="K177" i="1"/>
  <c r="R177" i="1"/>
  <c r="T177" i="1" s="1"/>
  <c r="G247" i="1"/>
  <c r="U247" i="1" s="1"/>
  <c r="G230" i="1"/>
  <c r="P230" i="1"/>
  <c r="F183" i="1"/>
  <c r="E165" i="5"/>
  <c r="R262" i="1"/>
  <c r="T262" i="1" s="1"/>
  <c r="K262" i="1"/>
  <c r="G240" i="1"/>
  <c r="P240" i="1"/>
  <c r="G276" i="1"/>
  <c r="P276" i="1"/>
  <c r="E137" i="5"/>
  <c r="F152" i="1"/>
  <c r="G201" i="1"/>
  <c r="P201" i="1"/>
  <c r="G234" i="1"/>
  <c r="P234" i="1"/>
  <c r="F180" i="1"/>
  <c r="E163" i="5"/>
  <c r="P139" i="1"/>
  <c r="G139" i="1"/>
  <c r="E188" i="5"/>
  <c r="F210" i="1"/>
  <c r="R182" i="1"/>
  <c r="T182" i="1" s="1"/>
  <c r="P275" i="1"/>
  <c r="U275" i="1" s="1"/>
  <c r="P228" i="1"/>
  <c r="P237" i="1"/>
  <c r="G237" i="1"/>
  <c r="F188" i="1"/>
  <c r="E170" i="5"/>
  <c r="G259" i="1"/>
  <c r="P259" i="1"/>
  <c r="G250" i="1"/>
  <c r="P250" i="1"/>
  <c r="F206" i="1"/>
  <c r="E185" i="5"/>
  <c r="F214" i="1"/>
  <c r="E192" i="5"/>
  <c r="P83" i="1"/>
  <c r="G83" i="1"/>
  <c r="E195" i="5"/>
  <c r="F216" i="1"/>
  <c r="U192" i="1"/>
  <c r="K192" i="1"/>
  <c r="R258" i="1"/>
  <c r="T258" i="1" s="1"/>
  <c r="U120" i="1"/>
  <c r="K120" i="1"/>
  <c r="F199" i="1"/>
  <c r="E179" i="5"/>
  <c r="F156" i="1"/>
  <c r="E141" i="5"/>
  <c r="R269" i="1"/>
  <c r="T269" i="1" s="1"/>
  <c r="K269" i="1"/>
  <c r="P261" i="1"/>
  <c r="G261" i="1"/>
  <c r="E147" i="5"/>
  <c r="F162" i="1"/>
  <c r="G222" i="1"/>
  <c r="P222" i="1"/>
  <c r="R142" i="1"/>
  <c r="T142" i="1" s="1"/>
  <c r="U142" i="1"/>
  <c r="J142" i="1"/>
  <c r="U258" i="1"/>
  <c r="K258" i="1"/>
  <c r="F217" i="1"/>
  <c r="E196" i="5"/>
  <c r="F204" i="1"/>
  <c r="E183" i="5"/>
  <c r="P266" i="1"/>
  <c r="G266" i="1"/>
  <c r="F168" i="1"/>
  <c r="E153" i="5"/>
  <c r="G272" i="1"/>
  <c r="P272" i="1"/>
  <c r="F174" i="1"/>
  <c r="E158" i="5"/>
  <c r="G226" i="1"/>
  <c r="P226" i="1"/>
  <c r="R256" i="1"/>
  <c r="T256" i="1" s="1"/>
  <c r="G232" i="1"/>
  <c r="P232" i="1"/>
  <c r="K227" i="1"/>
  <c r="U227" i="1"/>
  <c r="G244" i="1"/>
  <c r="P244" i="1"/>
  <c r="G252" i="1"/>
  <c r="P252" i="1"/>
  <c r="P246" i="1"/>
  <c r="G246" i="1"/>
  <c r="P129" i="1"/>
  <c r="G129" i="1"/>
  <c r="U257" i="1"/>
  <c r="L121" i="1"/>
  <c r="R121" i="1"/>
  <c r="T121" i="1" s="1"/>
  <c r="P157" i="1"/>
  <c r="G157" i="1"/>
  <c r="K238" i="1"/>
  <c r="G163" i="1"/>
  <c r="P163" i="1"/>
  <c r="P105" i="1"/>
  <c r="G105" i="1"/>
  <c r="K239" i="1"/>
  <c r="K257" i="1"/>
  <c r="R257" i="1"/>
  <c r="T257" i="1" s="1"/>
  <c r="P133" i="1"/>
  <c r="G133" i="1"/>
  <c r="K190" i="1"/>
  <c r="K173" i="1"/>
  <c r="R173" i="1"/>
  <c r="T173" i="1" s="1"/>
  <c r="U173" i="1"/>
  <c r="G92" i="1"/>
  <c r="P92" i="1"/>
  <c r="G147" i="1"/>
  <c r="P147" i="1"/>
  <c r="U248" i="1"/>
  <c r="K248" i="1"/>
  <c r="R251" i="1"/>
  <c r="T251" i="1" s="1"/>
  <c r="U251" i="1"/>
  <c r="K251" i="1"/>
  <c r="U154" i="1"/>
  <c r="K154" i="1"/>
  <c r="R154" i="1"/>
  <c r="T154" i="1" s="1"/>
  <c r="G155" i="1"/>
  <c r="G187" i="1"/>
  <c r="P187" i="1"/>
  <c r="J107" i="1"/>
  <c r="R107" i="1"/>
  <c r="T107" i="1" s="1"/>
  <c r="U107" i="1"/>
  <c r="R248" i="1"/>
  <c r="T248" i="1" s="1"/>
  <c r="P113" i="1"/>
  <c r="G113" i="1"/>
  <c r="G211" i="1"/>
  <c r="P211" i="1"/>
  <c r="G171" i="1"/>
  <c r="P171" i="1"/>
  <c r="P149" i="1"/>
  <c r="G149" i="1"/>
  <c r="R203" i="1"/>
  <c r="T203" i="1" s="1"/>
  <c r="U203" i="1"/>
  <c r="K203" i="1"/>
  <c r="R90" i="1"/>
  <c r="T90" i="1" s="1"/>
  <c r="G195" i="1"/>
  <c r="P195" i="1"/>
  <c r="R208" i="1"/>
  <c r="T208" i="1" s="1"/>
  <c r="U208" i="1"/>
  <c r="R268" i="1"/>
  <c r="T268" i="1" s="1"/>
  <c r="U256" i="1"/>
  <c r="K256" i="1"/>
  <c r="U274" i="1"/>
  <c r="K274" i="1"/>
  <c r="K90" i="1"/>
  <c r="U90" i="1"/>
  <c r="G179" i="1"/>
  <c r="P179" i="1"/>
  <c r="U268" i="1"/>
  <c r="K268" i="1"/>
  <c r="L106" i="1"/>
  <c r="R106" i="1"/>
  <c r="T106" i="1" s="1"/>
  <c r="U106" i="1"/>
  <c r="P189" i="1"/>
  <c r="G189" i="1"/>
  <c r="K242" i="1"/>
  <c r="K249" i="1"/>
  <c r="R249" i="1"/>
  <c r="T249" i="1" s="1"/>
  <c r="U249" i="1"/>
  <c r="K233" i="1"/>
  <c r="U233" i="1"/>
  <c r="R233" i="1"/>
  <c r="T233" i="1" s="1"/>
  <c r="G219" i="1"/>
  <c r="P219" i="1"/>
  <c r="K220" i="1"/>
  <c r="U277" i="1"/>
  <c r="K277" i="1"/>
  <c r="R277" i="1"/>
  <c r="T277" i="1" s="1"/>
  <c r="R279" i="1"/>
  <c r="T279" i="1" s="1"/>
  <c r="U279" i="1"/>
  <c r="K279" i="1"/>
  <c r="R281" i="1"/>
  <c r="T281" i="1" s="1"/>
  <c r="R280" i="1"/>
  <c r="T280" i="1" s="1"/>
  <c r="K280" i="1"/>
  <c r="U280" i="1"/>
  <c r="O5" i="3"/>
  <c r="O6" i="3"/>
  <c r="O4" i="3"/>
  <c r="O1" i="3"/>
  <c r="O3" i="3"/>
  <c r="O2" i="3"/>
  <c r="E18" i="3"/>
  <c r="C12" i="4"/>
  <c r="C11" i="4"/>
  <c r="U100" i="1" l="1"/>
  <c r="R198" i="1"/>
  <c r="T198" i="1" s="1"/>
  <c r="U286" i="1"/>
  <c r="R242" i="1"/>
  <c r="T242" i="1" s="1"/>
  <c r="R239" i="1"/>
  <c r="T239" i="1" s="1"/>
  <c r="U175" i="1"/>
  <c r="G221" i="1"/>
  <c r="U221" i="1" s="1"/>
  <c r="R175" i="1"/>
  <c r="T175" i="1" s="1"/>
  <c r="R238" i="1"/>
  <c r="T238" i="1" s="1"/>
  <c r="K247" i="1"/>
  <c r="R247" i="1"/>
  <c r="T247" i="1" s="1"/>
  <c r="R245" i="1"/>
  <c r="T245" i="1" s="1"/>
  <c r="R282" i="1"/>
  <c r="T282" i="1" s="1"/>
  <c r="R190" i="1"/>
  <c r="T190" i="1" s="1"/>
  <c r="K254" i="1"/>
  <c r="U254" i="1"/>
  <c r="R271" i="1"/>
  <c r="T271" i="1" s="1"/>
  <c r="U282" i="1"/>
  <c r="R140" i="4"/>
  <c r="T140" i="4" s="1"/>
  <c r="R153" i="4"/>
  <c r="T153" i="4" s="1"/>
  <c r="R168" i="4"/>
  <c r="T168" i="4" s="1"/>
  <c r="R229" i="4"/>
  <c r="T229" i="4" s="1"/>
  <c r="O281" i="4"/>
  <c r="O286" i="4"/>
  <c r="O284" i="4"/>
  <c r="O285" i="4"/>
  <c r="O287" i="4"/>
  <c r="G159" i="1"/>
  <c r="P159" i="1"/>
  <c r="R159" i="1" s="1"/>
  <c r="T159" i="1" s="1"/>
  <c r="U136" i="1"/>
  <c r="U285" i="1"/>
  <c r="U271" i="1"/>
  <c r="U165" i="1"/>
  <c r="U220" i="1"/>
  <c r="O279" i="4"/>
  <c r="O280" i="4"/>
  <c r="O282" i="4"/>
  <c r="O283" i="4"/>
  <c r="R230" i="1"/>
  <c r="T230" i="1" s="1"/>
  <c r="U198" i="1"/>
  <c r="R187" i="4"/>
  <c r="T187" i="4" s="1"/>
  <c r="R260" i="4"/>
  <c r="T260" i="4" s="1"/>
  <c r="R266" i="4"/>
  <c r="T266" i="4" s="1"/>
  <c r="R176" i="4"/>
  <c r="T176" i="4" s="1"/>
  <c r="R258" i="4"/>
  <c r="T258" i="4" s="1"/>
  <c r="R231" i="4"/>
  <c r="T231" i="4" s="1"/>
  <c r="K125" i="4"/>
  <c r="R125" i="4"/>
  <c r="T125" i="4" s="1"/>
  <c r="R151" i="4"/>
  <c r="T151" i="4" s="1"/>
  <c r="R264" i="4"/>
  <c r="T264" i="4" s="1"/>
  <c r="O274" i="4"/>
  <c r="O278" i="4"/>
  <c r="R275" i="1"/>
  <c r="T275" i="1" s="1"/>
  <c r="R250" i="1"/>
  <c r="T250" i="1" s="1"/>
  <c r="K197" i="1"/>
  <c r="R197" i="1"/>
  <c r="T197" i="1" s="1"/>
  <c r="U244" i="1"/>
  <c r="U264" i="1"/>
  <c r="K189" i="4"/>
  <c r="R189" i="4"/>
  <c r="T189" i="4" s="1"/>
  <c r="N80" i="4"/>
  <c r="J80" i="4"/>
  <c r="R80" i="4"/>
  <c r="T80" i="4" s="1"/>
  <c r="J97" i="4"/>
  <c r="R97" i="4"/>
  <c r="T97" i="4" s="1"/>
  <c r="R265" i="4"/>
  <c r="T265" i="4" s="1"/>
  <c r="R136" i="4"/>
  <c r="T136" i="4" s="1"/>
  <c r="R186" i="4"/>
  <c r="T186" i="4" s="1"/>
  <c r="K200" i="4"/>
  <c r="R200" i="4"/>
  <c r="T200" i="4" s="1"/>
  <c r="K163" i="4"/>
  <c r="R163" i="4"/>
  <c r="T163" i="4" s="1"/>
  <c r="R197" i="4"/>
  <c r="T197" i="4" s="1"/>
  <c r="R147" i="4"/>
  <c r="T147" i="4" s="1"/>
  <c r="C16" i="4"/>
  <c r="D18" i="4" s="1"/>
  <c r="O255" i="4"/>
  <c r="O53" i="4"/>
  <c r="O133" i="4"/>
  <c r="O165" i="4"/>
  <c r="O152" i="4"/>
  <c r="O38" i="4"/>
  <c r="O226" i="4"/>
  <c r="O235" i="4"/>
  <c r="O111" i="4"/>
  <c r="O121" i="4"/>
  <c r="O249" i="4"/>
  <c r="O36" i="4"/>
  <c r="O28" i="4"/>
  <c r="O232" i="4"/>
  <c r="O205" i="4"/>
  <c r="O142" i="4"/>
  <c r="O114" i="4"/>
  <c r="O214" i="4"/>
  <c r="O262" i="4"/>
  <c r="O268" i="4"/>
  <c r="O185" i="4"/>
  <c r="O80" i="4"/>
  <c r="O82" i="4"/>
  <c r="O160" i="4"/>
  <c r="O253" i="4"/>
  <c r="O46" i="4"/>
  <c r="O37" i="4"/>
  <c r="O159" i="4"/>
  <c r="O32" i="4"/>
  <c r="O63" i="4"/>
  <c r="O87" i="4"/>
  <c r="O157" i="4"/>
  <c r="O48" i="4"/>
  <c r="O260" i="4"/>
  <c r="O105" i="4"/>
  <c r="O146" i="4"/>
  <c r="O41" i="4"/>
  <c r="O131" i="4"/>
  <c r="O34" i="4"/>
  <c r="O172" i="4"/>
  <c r="O210" i="4"/>
  <c r="O179" i="4"/>
  <c r="O265" i="4"/>
  <c r="O101" i="4"/>
  <c r="O136" i="4"/>
  <c r="O96" i="4"/>
  <c r="O127" i="4"/>
  <c r="O202" i="4"/>
  <c r="O230" i="4"/>
  <c r="O29" i="4"/>
  <c r="O267" i="4"/>
  <c r="O167" i="4"/>
  <c r="O259" i="4"/>
  <c r="O269" i="4"/>
  <c r="O145" i="4"/>
  <c r="O156" i="4"/>
  <c r="O138" i="4"/>
  <c r="O186" i="4"/>
  <c r="O84" i="4"/>
  <c r="O171" i="4"/>
  <c r="O118" i="4"/>
  <c r="O266" i="4"/>
  <c r="O234" i="4"/>
  <c r="O264" i="4"/>
  <c r="O52" i="4"/>
  <c r="O248" i="4"/>
  <c r="O166" i="4"/>
  <c r="O200" i="4"/>
  <c r="O182" i="4"/>
  <c r="O30" i="4"/>
  <c r="O240" i="4"/>
  <c r="O191" i="4"/>
  <c r="O220" i="4"/>
  <c r="O183" i="4"/>
  <c r="O117" i="4"/>
  <c r="O147" i="4"/>
  <c r="O122" i="4"/>
  <c r="O135" i="4"/>
  <c r="O149" i="4"/>
  <c r="O21" i="4"/>
  <c r="O45" i="4"/>
  <c r="O123" i="4"/>
  <c r="O50" i="4"/>
  <c r="O184" i="4"/>
  <c r="O254" i="4"/>
  <c r="O113" i="4"/>
  <c r="O227" i="4"/>
  <c r="O116" i="4"/>
  <c r="O273" i="4"/>
  <c r="O106" i="4"/>
  <c r="O221" i="4"/>
  <c r="O98" i="4"/>
  <c r="O26" i="4"/>
  <c r="O120" i="4"/>
  <c r="O94" i="4"/>
  <c r="O110" i="4"/>
  <c r="O112" i="4"/>
  <c r="O257" i="4"/>
  <c r="O144" i="4"/>
  <c r="O196" i="4"/>
  <c r="O158" i="4"/>
  <c r="O61" i="4"/>
  <c r="O58" i="4"/>
  <c r="O81" i="4"/>
  <c r="O241" i="4"/>
  <c r="O181" i="4"/>
  <c r="O60" i="4"/>
  <c r="O39" i="4"/>
  <c r="O174" i="4"/>
  <c r="O261" i="4"/>
  <c r="O124" i="4"/>
  <c r="O176" i="4"/>
  <c r="O128" i="4"/>
  <c r="O190" i="4"/>
  <c r="O272" i="4"/>
  <c r="O239" i="4"/>
  <c r="O107" i="4"/>
  <c r="O223" i="4"/>
  <c r="O275" i="4"/>
  <c r="O245" i="4"/>
  <c r="O263" i="4"/>
  <c r="O161" i="4"/>
  <c r="O246" i="4"/>
  <c r="O177" i="4"/>
  <c r="O64" i="4"/>
  <c r="O151" i="4"/>
  <c r="O192" i="4"/>
  <c r="O237" i="4"/>
  <c r="O54" i="4"/>
  <c r="O218" i="4"/>
  <c r="O271" i="4"/>
  <c r="O93" i="4"/>
  <c r="O154" i="4"/>
  <c r="O222" i="4"/>
  <c r="O229" i="4"/>
  <c r="O206" i="4"/>
  <c r="O224" i="4"/>
  <c r="C15" i="4"/>
  <c r="C18" i="4" s="1"/>
  <c r="O215" i="4"/>
  <c r="O250" i="4"/>
  <c r="O55" i="4"/>
  <c r="O139" i="4"/>
  <c r="O25" i="4"/>
  <c r="O243" i="4"/>
  <c r="O153" i="4"/>
  <c r="O86" i="4"/>
  <c r="O44" i="4"/>
  <c r="O251" i="4"/>
  <c r="O175" i="4"/>
  <c r="O276" i="4"/>
  <c r="O164" i="4"/>
  <c r="O163" i="4"/>
  <c r="O27" i="4"/>
  <c r="O83" i="4"/>
  <c r="O65" i="4"/>
  <c r="O225" i="4"/>
  <c r="O85" i="4"/>
  <c r="O119" i="4"/>
  <c r="O40" i="4"/>
  <c r="O207" i="4"/>
  <c r="O97" i="4"/>
  <c r="O100" i="4"/>
  <c r="O217" i="4"/>
  <c r="O155" i="4"/>
  <c r="O92" i="4"/>
  <c r="O189" i="4"/>
  <c r="O168" i="4"/>
  <c r="O91" i="4"/>
  <c r="O169" i="4"/>
  <c r="O24" i="4"/>
  <c r="O188" i="4"/>
  <c r="O140" i="4"/>
  <c r="O137" i="4"/>
  <c r="O238" i="4"/>
  <c r="O143" i="4"/>
  <c r="O49" i="4"/>
  <c r="O109" i="4"/>
  <c r="O178" i="4"/>
  <c r="O130" i="4"/>
  <c r="O219" i="4"/>
  <c r="O22" i="4"/>
  <c r="O211" i="4"/>
  <c r="O187" i="4"/>
  <c r="O213" i="4"/>
  <c r="O256" i="4"/>
  <c r="O162" i="4"/>
  <c r="O258" i="4"/>
  <c r="O108" i="4"/>
  <c r="O173" i="4"/>
  <c r="O209" i="4"/>
  <c r="O228" i="4"/>
  <c r="O236" i="4"/>
  <c r="O170" i="4"/>
  <c r="O180" i="4"/>
  <c r="O132" i="4"/>
  <c r="O198" i="4"/>
  <c r="O35" i="4"/>
  <c r="O231" i="4"/>
  <c r="O141" i="4"/>
  <c r="O148" i="4"/>
  <c r="O129" i="4"/>
  <c r="O51" i="4"/>
  <c r="O59" i="4"/>
  <c r="O103" i="4"/>
  <c r="O247" i="4"/>
  <c r="O204" i="4"/>
  <c r="O208" i="4"/>
  <c r="O193" i="4"/>
  <c r="O90" i="4"/>
  <c r="O89" i="4"/>
  <c r="O277" i="4"/>
  <c r="O104" i="4"/>
  <c r="O252" i="4"/>
  <c r="O195" i="4"/>
  <c r="O197" i="4"/>
  <c r="O134" i="4"/>
  <c r="O125" i="4"/>
  <c r="O88" i="4"/>
  <c r="O150" i="4"/>
  <c r="O242" i="4"/>
  <c r="O201" i="4"/>
  <c r="O203" i="4"/>
  <c r="O115" i="4"/>
  <c r="O23" i="4"/>
  <c r="O194" i="4"/>
  <c r="O47" i="4"/>
  <c r="O216" i="4"/>
  <c r="O212" i="4"/>
  <c r="O199" i="4"/>
  <c r="O57" i="4"/>
  <c r="O95" i="4"/>
  <c r="O66" i="4"/>
  <c r="O33" i="4"/>
  <c r="O102" i="4"/>
  <c r="O126" i="4"/>
  <c r="O56" i="4"/>
  <c r="O233" i="4"/>
  <c r="O244" i="4"/>
  <c r="O270" i="4"/>
  <c r="O99" i="4"/>
  <c r="O31" i="4"/>
  <c r="K226" i="4"/>
  <c r="R226" i="4"/>
  <c r="T226" i="4" s="1"/>
  <c r="K235" i="4"/>
  <c r="R235" i="4"/>
  <c r="T235" i="4" s="1"/>
  <c r="K237" i="4"/>
  <c r="R237" i="4"/>
  <c r="T237" i="4" s="1"/>
  <c r="K181" i="4"/>
  <c r="R181" i="4"/>
  <c r="T181" i="4" s="1"/>
  <c r="K148" i="4"/>
  <c r="R148" i="4"/>
  <c r="T148" i="4" s="1"/>
  <c r="K269" i="4"/>
  <c r="R269" i="4"/>
  <c r="T269" i="4" s="1"/>
  <c r="K247" i="4"/>
  <c r="R247" i="4"/>
  <c r="T247" i="4" s="1"/>
  <c r="K272" i="4"/>
  <c r="R272" i="4"/>
  <c r="T272" i="4" s="1"/>
  <c r="K170" i="4"/>
  <c r="R170" i="4"/>
  <c r="T170" i="4" s="1"/>
  <c r="R262" i="4"/>
  <c r="T262" i="4" s="1"/>
  <c r="R238" i="4"/>
  <c r="T238" i="4" s="1"/>
  <c r="K238" i="4"/>
  <c r="K227" i="4"/>
  <c r="R227" i="4"/>
  <c r="T227" i="4" s="1"/>
  <c r="K219" i="4"/>
  <c r="R219" i="4"/>
  <c r="T219" i="4" s="1"/>
  <c r="R215" i="4"/>
  <c r="T215" i="4" s="1"/>
  <c r="K215" i="4"/>
  <c r="R166" i="4"/>
  <c r="T166" i="4" s="1"/>
  <c r="N84" i="4"/>
  <c r="R84" i="4"/>
  <c r="T84" i="4" s="1"/>
  <c r="K84" i="4"/>
  <c r="J129" i="4"/>
  <c r="R129" i="4"/>
  <c r="T129" i="4" s="1"/>
  <c r="K224" i="4"/>
  <c r="R224" i="4"/>
  <c r="T224" i="4" s="1"/>
  <c r="R251" i="4"/>
  <c r="T251" i="4" s="1"/>
  <c r="R220" i="4"/>
  <c r="T220" i="4" s="1"/>
  <c r="R134" i="4"/>
  <c r="T134" i="4" s="1"/>
  <c r="K134" i="4"/>
  <c r="R252" i="4"/>
  <c r="T252" i="4" s="1"/>
  <c r="R228" i="4"/>
  <c r="T228" i="4" s="1"/>
  <c r="K228" i="4"/>
  <c r="K257" i="4"/>
  <c r="R257" i="4"/>
  <c r="T257" i="4" s="1"/>
  <c r="K242" i="4"/>
  <c r="R242" i="4"/>
  <c r="T242" i="4" s="1"/>
  <c r="I112" i="4"/>
  <c r="R112" i="4"/>
  <c r="T112" i="4" s="1"/>
  <c r="K216" i="4"/>
  <c r="R216" i="4"/>
  <c r="T216" i="4" s="1"/>
  <c r="K214" i="4"/>
  <c r="R214" i="4"/>
  <c r="T214" i="4" s="1"/>
  <c r="L106" i="4"/>
  <c r="R106" i="4"/>
  <c r="T106" i="4" s="1"/>
  <c r="R271" i="4"/>
  <c r="T271" i="4" s="1"/>
  <c r="R123" i="4"/>
  <c r="T123" i="4" s="1"/>
  <c r="K123" i="4"/>
  <c r="K236" i="4"/>
  <c r="R236" i="4"/>
  <c r="T236" i="4" s="1"/>
  <c r="R261" i="4"/>
  <c r="T261" i="4" s="1"/>
  <c r="K261" i="4"/>
  <c r="R100" i="4"/>
  <c r="T100" i="4" s="1"/>
  <c r="K100" i="4"/>
  <c r="K212" i="4"/>
  <c r="R212" i="4"/>
  <c r="T212" i="4" s="1"/>
  <c r="R221" i="4"/>
  <c r="T221" i="4" s="1"/>
  <c r="K221" i="4"/>
  <c r="R96" i="4"/>
  <c r="T96" i="4" s="1"/>
  <c r="K96" i="4"/>
  <c r="G86" i="1"/>
  <c r="I86" i="1" s="1"/>
  <c r="G186" i="1"/>
  <c r="P186" i="1"/>
  <c r="P137" i="1"/>
  <c r="G137" i="1"/>
  <c r="K270" i="1"/>
  <c r="R270" i="1"/>
  <c r="T270" i="1" s="1"/>
  <c r="U270" i="1"/>
  <c r="G108" i="1"/>
  <c r="P108" i="1"/>
  <c r="P80" i="1"/>
  <c r="G80" i="1"/>
  <c r="P146" i="1"/>
  <c r="G146" i="1"/>
  <c r="P95" i="1"/>
  <c r="G95" i="1"/>
  <c r="G115" i="1"/>
  <c r="P115" i="1"/>
  <c r="P128" i="1"/>
  <c r="G128" i="1"/>
  <c r="G202" i="1"/>
  <c r="P202" i="1"/>
  <c r="J104" i="1"/>
  <c r="U104" i="1"/>
  <c r="R104" i="1"/>
  <c r="T104" i="1" s="1"/>
  <c r="P124" i="1"/>
  <c r="G124" i="1"/>
  <c r="R235" i="1"/>
  <c r="T235" i="1" s="1"/>
  <c r="G161" i="1"/>
  <c r="P161" i="1"/>
  <c r="G96" i="1"/>
  <c r="P96" i="1"/>
  <c r="G196" i="1"/>
  <c r="P196" i="1"/>
  <c r="P84" i="1"/>
  <c r="G84" i="1"/>
  <c r="P93" i="1"/>
  <c r="G93" i="1"/>
  <c r="R263" i="1"/>
  <c r="T263" i="1" s="1"/>
  <c r="G145" i="1"/>
  <c r="P145" i="1"/>
  <c r="K235" i="1"/>
  <c r="U235" i="1"/>
  <c r="U267" i="1"/>
  <c r="R267" i="1"/>
  <c r="T267" i="1" s="1"/>
  <c r="K267" i="1"/>
  <c r="P82" i="1"/>
  <c r="G82" i="1"/>
  <c r="G215" i="1"/>
  <c r="P215" i="1"/>
  <c r="K263" i="1"/>
  <c r="U263" i="1"/>
  <c r="P111" i="1"/>
  <c r="G111" i="1"/>
  <c r="R136" i="1"/>
  <c r="T136" i="1" s="1"/>
  <c r="J136" i="1"/>
  <c r="G117" i="1"/>
  <c r="P117" i="1"/>
  <c r="G176" i="1"/>
  <c r="P176" i="1"/>
  <c r="G97" i="1"/>
  <c r="P97" i="1"/>
  <c r="G184" i="1"/>
  <c r="P184" i="1"/>
  <c r="R231" i="1"/>
  <c r="T231" i="1" s="1"/>
  <c r="R140" i="1"/>
  <c r="T140" i="1" s="1"/>
  <c r="J140" i="1"/>
  <c r="U140" i="1"/>
  <c r="G116" i="1"/>
  <c r="P116" i="1"/>
  <c r="K260" i="1"/>
  <c r="U260" i="1"/>
  <c r="R260" i="1"/>
  <c r="T260" i="1" s="1"/>
  <c r="G200" i="1"/>
  <c r="P200" i="1"/>
  <c r="P123" i="1"/>
  <c r="G123" i="1"/>
  <c r="P135" i="1"/>
  <c r="G135" i="1"/>
  <c r="I87" i="1"/>
  <c r="U87" i="1"/>
  <c r="R87" i="1"/>
  <c r="T87" i="1" s="1"/>
  <c r="K118" i="1"/>
  <c r="R118" i="1"/>
  <c r="T118" i="1" s="1"/>
  <c r="U118" i="1"/>
  <c r="P143" i="1"/>
  <c r="G143" i="1"/>
  <c r="K231" i="1"/>
  <c r="U231" i="1"/>
  <c r="G205" i="1"/>
  <c r="P205" i="1"/>
  <c r="P131" i="1"/>
  <c r="G131" i="1"/>
  <c r="G126" i="1"/>
  <c r="P126" i="1"/>
  <c r="P130" i="1"/>
  <c r="G130" i="1"/>
  <c r="P98" i="1"/>
  <c r="G98" i="1"/>
  <c r="P194" i="1"/>
  <c r="G194" i="1"/>
  <c r="P99" i="1"/>
  <c r="G99" i="1"/>
  <c r="G167" i="1"/>
  <c r="P167" i="1"/>
  <c r="P88" i="1"/>
  <c r="G88" i="1"/>
  <c r="P119" i="1"/>
  <c r="G119" i="1"/>
  <c r="P153" i="1"/>
  <c r="G153" i="1"/>
  <c r="P85" i="1"/>
  <c r="G85" i="1"/>
  <c r="K245" i="1"/>
  <c r="U245" i="1"/>
  <c r="G141" i="1"/>
  <c r="P141" i="1"/>
  <c r="U253" i="1"/>
  <c r="K253" i="1"/>
  <c r="R253" i="1"/>
  <c r="T253" i="1" s="1"/>
  <c r="G178" i="1"/>
  <c r="P178" i="1"/>
  <c r="G89" i="1"/>
  <c r="P89" i="1"/>
  <c r="R193" i="1"/>
  <c r="T193" i="1" s="1"/>
  <c r="P138" i="1"/>
  <c r="G138" i="1"/>
  <c r="G172" i="1"/>
  <c r="P172" i="1"/>
  <c r="L127" i="1"/>
  <c r="U127" i="1"/>
  <c r="R127" i="1"/>
  <c r="T127" i="1" s="1"/>
  <c r="G94" i="1"/>
  <c r="P94" i="1"/>
  <c r="K265" i="1"/>
  <c r="R265" i="1"/>
  <c r="T265" i="1" s="1"/>
  <c r="U265" i="1"/>
  <c r="P81" i="1"/>
  <c r="G81" i="1"/>
  <c r="P103" i="1"/>
  <c r="G103" i="1"/>
  <c r="G144" i="1"/>
  <c r="P144" i="1"/>
  <c r="G109" i="1"/>
  <c r="P109" i="1"/>
  <c r="G101" i="1"/>
  <c r="P101" i="1"/>
  <c r="P132" i="1"/>
  <c r="G132" i="1"/>
  <c r="G212" i="1"/>
  <c r="P212" i="1"/>
  <c r="G209" i="1"/>
  <c r="P209" i="1"/>
  <c r="G151" i="1"/>
  <c r="P151" i="1"/>
  <c r="P102" i="1"/>
  <c r="G102" i="1"/>
  <c r="U229" i="1"/>
  <c r="K229" i="1"/>
  <c r="R229" i="1"/>
  <c r="T229" i="1" s="1"/>
  <c r="U226" i="1"/>
  <c r="K226" i="1"/>
  <c r="R226" i="1"/>
  <c r="T226" i="1" s="1"/>
  <c r="U261" i="1"/>
  <c r="R261" i="1"/>
  <c r="T261" i="1" s="1"/>
  <c r="K261" i="1"/>
  <c r="K237" i="1"/>
  <c r="R237" i="1"/>
  <c r="T237" i="1" s="1"/>
  <c r="U237" i="1"/>
  <c r="G158" i="1"/>
  <c r="P158" i="1"/>
  <c r="G206" i="1"/>
  <c r="P206" i="1"/>
  <c r="K234" i="1"/>
  <c r="R234" i="1"/>
  <c r="T234" i="1" s="1"/>
  <c r="U234" i="1"/>
  <c r="U240" i="1"/>
  <c r="R240" i="1"/>
  <c r="T240" i="1" s="1"/>
  <c r="K240" i="1"/>
  <c r="K241" i="1"/>
  <c r="R241" i="1"/>
  <c r="T241" i="1" s="1"/>
  <c r="U241" i="1"/>
  <c r="G164" i="1"/>
  <c r="P164" i="1"/>
  <c r="P213" i="1"/>
  <c r="G213" i="1"/>
  <c r="G185" i="1"/>
  <c r="P185" i="1"/>
  <c r="K246" i="1"/>
  <c r="U246" i="1"/>
  <c r="G174" i="1"/>
  <c r="P174" i="1"/>
  <c r="G204" i="1"/>
  <c r="P204" i="1"/>
  <c r="P216" i="1"/>
  <c r="G216" i="1"/>
  <c r="U228" i="1"/>
  <c r="R228" i="1"/>
  <c r="T228" i="1" s="1"/>
  <c r="U273" i="1"/>
  <c r="K273" i="1"/>
  <c r="R273" i="1"/>
  <c r="T273" i="1" s="1"/>
  <c r="G169" i="1"/>
  <c r="P169" i="1"/>
  <c r="R246" i="1"/>
  <c r="T246" i="1" s="1"/>
  <c r="K232" i="1"/>
  <c r="R232" i="1"/>
  <c r="T232" i="1" s="1"/>
  <c r="U232" i="1"/>
  <c r="U250" i="1"/>
  <c r="K250" i="1"/>
  <c r="K201" i="1"/>
  <c r="R201" i="1"/>
  <c r="T201" i="1" s="1"/>
  <c r="U201" i="1"/>
  <c r="G170" i="1"/>
  <c r="P170" i="1"/>
  <c r="G166" i="1"/>
  <c r="P166" i="1"/>
  <c r="R155" i="1"/>
  <c r="T155" i="1" s="1"/>
  <c r="R272" i="1"/>
  <c r="T272" i="1" s="1"/>
  <c r="K272" i="1"/>
  <c r="U272" i="1"/>
  <c r="P217" i="1"/>
  <c r="G217" i="1"/>
  <c r="R222" i="1"/>
  <c r="T222" i="1" s="1"/>
  <c r="R83" i="1"/>
  <c r="T83" i="1" s="1"/>
  <c r="U83" i="1"/>
  <c r="K83" i="1"/>
  <c r="U139" i="1"/>
  <c r="K139" i="1"/>
  <c r="R139" i="1"/>
  <c r="T139" i="1" s="1"/>
  <c r="G152" i="1"/>
  <c r="P152" i="1"/>
  <c r="U236" i="1"/>
  <c r="P207" i="1"/>
  <c r="G207" i="1"/>
  <c r="U252" i="1"/>
  <c r="K252" i="1"/>
  <c r="R252" i="1"/>
  <c r="T252" i="1" s="1"/>
  <c r="K222" i="1"/>
  <c r="U222" i="1"/>
  <c r="P156" i="1"/>
  <c r="G156" i="1"/>
  <c r="K259" i="1"/>
  <c r="U259" i="1"/>
  <c r="R259" i="1"/>
  <c r="T259" i="1" s="1"/>
  <c r="G183" i="1"/>
  <c r="P183" i="1"/>
  <c r="R236" i="1"/>
  <c r="T236" i="1" s="1"/>
  <c r="K236" i="1"/>
  <c r="G224" i="1"/>
  <c r="P224" i="1"/>
  <c r="G191" i="1"/>
  <c r="P191" i="1"/>
  <c r="G168" i="1"/>
  <c r="P168" i="1"/>
  <c r="G162" i="1"/>
  <c r="P162" i="1"/>
  <c r="K243" i="1"/>
  <c r="U243" i="1"/>
  <c r="R243" i="1"/>
  <c r="T243" i="1" s="1"/>
  <c r="G148" i="1"/>
  <c r="P148" i="1"/>
  <c r="G150" i="1"/>
  <c r="P150" i="1"/>
  <c r="K244" i="1"/>
  <c r="R244" i="1"/>
  <c r="T244" i="1" s="1"/>
  <c r="K266" i="1"/>
  <c r="U266" i="1"/>
  <c r="R266" i="1"/>
  <c r="T266" i="1" s="1"/>
  <c r="G199" i="1"/>
  <c r="P199" i="1"/>
  <c r="G214" i="1"/>
  <c r="P214" i="1"/>
  <c r="P188" i="1"/>
  <c r="G188" i="1"/>
  <c r="G210" i="1"/>
  <c r="P210" i="1"/>
  <c r="P180" i="1"/>
  <c r="G180" i="1"/>
  <c r="K276" i="1"/>
  <c r="R276" i="1"/>
  <c r="T276" i="1" s="1"/>
  <c r="U276" i="1"/>
  <c r="K230" i="1"/>
  <c r="U230" i="1"/>
  <c r="U255" i="1"/>
  <c r="K255" i="1"/>
  <c r="R255" i="1"/>
  <c r="T255" i="1" s="1"/>
  <c r="P225" i="1"/>
  <c r="G225" i="1"/>
  <c r="K195" i="1"/>
  <c r="U195" i="1"/>
  <c r="R195" i="1"/>
  <c r="T195" i="1" s="1"/>
  <c r="R149" i="1"/>
  <c r="T149" i="1" s="1"/>
  <c r="K149" i="1"/>
  <c r="U149" i="1"/>
  <c r="U187" i="1"/>
  <c r="R187" i="1"/>
  <c r="T187" i="1" s="1"/>
  <c r="K187" i="1"/>
  <c r="K189" i="1"/>
  <c r="U189" i="1"/>
  <c r="R189" i="1"/>
  <c r="T189" i="1" s="1"/>
  <c r="U179" i="1"/>
  <c r="K179" i="1"/>
  <c r="R179" i="1"/>
  <c r="T179" i="1" s="1"/>
  <c r="U147" i="1"/>
  <c r="R147" i="1"/>
  <c r="T147" i="1" s="1"/>
  <c r="K147" i="1"/>
  <c r="U171" i="1"/>
  <c r="K171" i="1"/>
  <c r="R171" i="1"/>
  <c r="T171" i="1" s="1"/>
  <c r="U155" i="1"/>
  <c r="K155" i="1"/>
  <c r="R219" i="1"/>
  <c r="T219" i="1" s="1"/>
  <c r="U92" i="1"/>
  <c r="K92" i="1"/>
  <c r="R92" i="1"/>
  <c r="T92" i="1" s="1"/>
  <c r="J133" i="1"/>
  <c r="R133" i="1"/>
  <c r="T133" i="1" s="1"/>
  <c r="U133" i="1"/>
  <c r="K105" i="1"/>
  <c r="R105" i="1"/>
  <c r="T105" i="1" s="1"/>
  <c r="U105" i="1"/>
  <c r="U157" i="1"/>
  <c r="K157" i="1"/>
  <c r="R157" i="1"/>
  <c r="T157" i="1" s="1"/>
  <c r="K219" i="1"/>
  <c r="U219" i="1"/>
  <c r="K211" i="1"/>
  <c r="U211" i="1"/>
  <c r="R211" i="1"/>
  <c r="T211" i="1" s="1"/>
  <c r="R129" i="1"/>
  <c r="T129" i="1" s="1"/>
  <c r="J129" i="1"/>
  <c r="U129" i="1"/>
  <c r="K113" i="1"/>
  <c r="U113" i="1"/>
  <c r="R113" i="1"/>
  <c r="T113" i="1" s="1"/>
  <c r="U163" i="1"/>
  <c r="K163" i="1"/>
  <c r="R163" i="1"/>
  <c r="T163" i="1" s="1"/>
  <c r="O745" i="3"/>
  <c r="O1080" i="3"/>
  <c r="O776" i="3"/>
  <c r="O843" i="3"/>
  <c r="O501" i="3"/>
  <c r="O1168" i="3"/>
  <c r="O210" i="3"/>
  <c r="O1197" i="3"/>
  <c r="O779" i="3"/>
  <c r="O948" i="3"/>
  <c r="O1191" i="3"/>
  <c r="O489" i="3"/>
  <c r="O1201" i="3"/>
  <c r="O1138" i="3"/>
  <c r="O696" i="3"/>
  <c r="O863" i="3"/>
  <c r="O151" i="3"/>
  <c r="O1034" i="3"/>
  <c r="O509" i="3"/>
  <c r="O1096" i="3"/>
  <c r="O757" i="3"/>
  <c r="O769" i="3"/>
  <c r="O637" i="3"/>
  <c r="O1083" i="3"/>
  <c r="O531" i="3"/>
  <c r="O1006" i="3"/>
  <c r="O1027" i="3"/>
  <c r="O493" i="3"/>
  <c r="O1095" i="3"/>
  <c r="O1060" i="3"/>
  <c r="O1114" i="3"/>
  <c r="O1061" i="3"/>
  <c r="O678" i="3"/>
  <c r="O1134" i="3"/>
  <c r="O1178" i="3"/>
  <c r="O671" i="3"/>
  <c r="O618" i="3"/>
  <c r="O400" i="3"/>
  <c r="O1180" i="3"/>
  <c r="O242" i="3"/>
  <c r="O121" i="3"/>
  <c r="O1186" i="3"/>
  <c r="O837" i="3"/>
  <c r="O349" i="3"/>
  <c r="O599" i="3"/>
  <c r="O642" i="3"/>
  <c r="O1099" i="3"/>
  <c r="O1074" i="3"/>
  <c r="O775" i="3"/>
  <c r="O663" i="3"/>
  <c r="O604" i="3"/>
  <c r="O1091" i="3"/>
  <c r="O1017" i="3"/>
  <c r="O1156" i="3"/>
  <c r="O839" i="3"/>
  <c r="O870" i="3"/>
  <c r="O1173" i="3"/>
  <c r="O895" i="3"/>
  <c r="O609" i="3"/>
  <c r="O794" i="3"/>
  <c r="O923" i="3"/>
  <c r="O401" i="3"/>
  <c r="O866" i="3"/>
  <c r="O832" i="3"/>
  <c r="O627" i="3"/>
  <c r="O439" i="3"/>
  <c r="O884" i="3"/>
  <c r="O428" i="3"/>
  <c r="O574" i="3"/>
  <c r="O430" i="3"/>
  <c r="O1049" i="3"/>
  <c r="O1040" i="3"/>
  <c r="O1122" i="3"/>
  <c r="O517" i="3"/>
  <c r="O1196" i="3"/>
  <c r="O855" i="3"/>
  <c r="O883" i="3"/>
  <c r="O868" i="3"/>
  <c r="O433" i="3"/>
  <c r="O1204" i="3"/>
  <c r="O22" i="3"/>
  <c r="O828" i="3"/>
  <c r="O1119" i="3"/>
  <c r="O1160" i="3"/>
  <c r="O149" i="3"/>
  <c r="O744" i="3"/>
  <c r="O1026" i="3"/>
  <c r="O384" i="3"/>
  <c r="O1102" i="3"/>
  <c r="O156" i="3"/>
  <c r="O425" i="3"/>
  <c r="O664" i="3"/>
  <c r="O300" i="3"/>
  <c r="O639" i="3"/>
  <c r="O982" i="3"/>
  <c r="O784" i="3"/>
  <c r="O805" i="3"/>
  <c r="O880" i="3"/>
  <c r="O1055" i="3"/>
  <c r="O685" i="3"/>
  <c r="O801" i="3"/>
  <c r="O1118" i="3"/>
  <c r="O1121" i="3"/>
  <c r="O335" i="3"/>
  <c r="O351" i="3"/>
  <c r="O733" i="3"/>
  <c r="O807" i="3"/>
  <c r="O796" i="3"/>
  <c r="O1024" i="3"/>
  <c r="O856" i="3"/>
  <c r="O617" i="3"/>
  <c r="O510" i="3"/>
  <c r="O332" i="3"/>
  <c r="O1058" i="3"/>
  <c r="O816" i="3"/>
  <c r="O211" i="3"/>
  <c r="O1031" i="3"/>
  <c r="O1100" i="3"/>
  <c r="O461" i="3"/>
  <c r="O808" i="3"/>
  <c r="O1005" i="3"/>
  <c r="O1110" i="3"/>
  <c r="O1081" i="3"/>
  <c r="O988" i="3"/>
  <c r="O722" i="3"/>
  <c r="O941" i="3"/>
  <c r="O633" i="3"/>
  <c r="O249" i="3"/>
  <c r="O557" i="3"/>
  <c r="O1115" i="3"/>
  <c r="O752" i="3"/>
  <c r="O1046" i="3"/>
  <c r="O662" i="3"/>
  <c r="O881" i="3"/>
  <c r="O1050" i="3"/>
  <c r="O846" i="3"/>
  <c r="O375" i="3"/>
  <c r="O1140" i="3"/>
  <c r="O245" i="3"/>
  <c r="O533" i="3"/>
  <c r="O1116" i="3"/>
  <c r="O679" i="3"/>
  <c r="O1109" i="3"/>
  <c r="O987" i="3"/>
  <c r="O763" i="3"/>
  <c r="O405" i="3"/>
  <c r="O1133" i="3"/>
  <c r="O1205" i="3"/>
  <c r="O645" i="3"/>
  <c r="O771" i="3"/>
  <c r="O889" i="3"/>
  <c r="O134" i="3"/>
  <c r="O675" i="3"/>
  <c r="O1128" i="3"/>
  <c r="O932" i="3"/>
  <c r="O573" i="3"/>
  <c r="O945" i="3"/>
  <c r="O926" i="3"/>
  <c r="O1010" i="3"/>
  <c r="O749" i="3"/>
  <c r="O785" i="3"/>
  <c r="O711" i="3"/>
  <c r="O31" i="3"/>
  <c r="O1053" i="3"/>
  <c r="O595" i="3"/>
  <c r="O964" i="3"/>
  <c r="O738" i="3"/>
  <c r="O477" i="3"/>
  <c r="O1126" i="3"/>
  <c r="O1104" i="3"/>
  <c r="O169" i="3"/>
  <c r="O931" i="3"/>
  <c r="O539" i="3"/>
  <c r="O958" i="3"/>
  <c r="O1152" i="3"/>
  <c r="O905" i="3"/>
  <c r="O860" i="3"/>
  <c r="O120" i="3"/>
  <c r="O1075" i="3"/>
  <c r="O1043" i="3"/>
  <c r="O871" i="3"/>
  <c r="O971" i="3"/>
  <c r="O199" i="3"/>
  <c r="O181" i="3"/>
  <c r="O972" i="3"/>
  <c r="O1137" i="3"/>
  <c r="O359" i="3"/>
  <c r="O1125" i="3"/>
  <c r="O560" i="3"/>
  <c r="O811" i="3"/>
  <c r="O353" i="3"/>
  <c r="O92" i="3"/>
  <c r="O1088" i="3"/>
  <c r="O1113" i="3"/>
  <c r="O623" i="3"/>
  <c r="O1078" i="3"/>
  <c r="O927" i="3"/>
  <c r="O876" i="3"/>
  <c r="O824" i="3"/>
  <c r="O390" i="3"/>
  <c r="O383" i="3"/>
  <c r="O683" i="3"/>
  <c r="O1136" i="3"/>
  <c r="O844" i="3"/>
  <c r="O1084" i="3"/>
  <c r="O753" i="3"/>
  <c r="O814" i="3"/>
  <c r="O891" i="3"/>
  <c r="O170" i="3"/>
  <c r="O1143" i="3"/>
  <c r="O829" i="3"/>
  <c r="O799" i="3"/>
  <c r="O850" i="3"/>
  <c r="O701" i="3"/>
  <c r="O790" i="3"/>
  <c r="O450" i="3"/>
  <c r="O967" i="3"/>
  <c r="O1063" i="3"/>
  <c r="O81" i="3"/>
  <c r="O585" i="3"/>
  <c r="O607" i="3"/>
  <c r="O943" i="3"/>
  <c r="O1112" i="3"/>
  <c r="O787" i="3"/>
  <c r="O1184" i="3"/>
  <c r="O802" i="3"/>
  <c r="O97" i="3"/>
  <c r="O1185" i="3"/>
  <c r="O186" i="3"/>
  <c r="O669" i="3"/>
  <c r="O537" i="3"/>
  <c r="O978" i="3"/>
  <c r="O879" i="3"/>
  <c r="O21" i="3"/>
  <c r="O882" i="3"/>
  <c r="O1120" i="3"/>
  <c r="O1064" i="3"/>
  <c r="O593" i="3"/>
  <c r="O559" i="3"/>
  <c r="O576" i="3"/>
  <c r="O105" i="3"/>
  <c r="O305" i="3"/>
  <c r="O260" i="3"/>
  <c r="O55" i="3"/>
  <c r="O172" i="3"/>
  <c r="O827" i="3"/>
  <c r="O804" i="3"/>
  <c r="O271" i="3"/>
  <c r="O1092" i="3"/>
  <c r="O1198" i="3"/>
  <c r="O220" i="3"/>
  <c r="O709" i="3"/>
  <c r="O842" i="3"/>
  <c r="O925" i="3"/>
  <c r="O374" i="3"/>
  <c r="O1192" i="3"/>
  <c r="O789" i="3"/>
  <c r="O511" i="3"/>
  <c r="O1071" i="3"/>
  <c r="O528" i="3"/>
  <c r="O204" i="3"/>
  <c r="O37" i="3"/>
  <c r="O292" i="3"/>
  <c r="O651" i="3"/>
  <c r="O307" i="3"/>
  <c r="O695" i="3"/>
  <c r="O823" i="3"/>
  <c r="O441" i="3"/>
  <c r="O723" i="3"/>
  <c r="O148" i="3"/>
  <c r="O734" i="3"/>
  <c r="O735" i="3"/>
  <c r="O416" i="3"/>
  <c r="O188" i="3"/>
  <c r="O732" i="3"/>
  <c r="O27" i="3"/>
  <c r="O480" i="3"/>
  <c r="O586" i="3"/>
  <c r="O402" i="3"/>
  <c r="O610" i="3"/>
  <c r="O708" i="3"/>
  <c r="O1124" i="3"/>
  <c r="O872" i="3"/>
  <c r="O933" i="3"/>
  <c r="O515" i="3"/>
  <c r="O57" i="3"/>
  <c r="O655" i="3"/>
  <c r="O254" i="3"/>
  <c r="O836" i="3"/>
  <c r="O1019" i="3"/>
  <c r="O1130" i="3"/>
  <c r="O631" i="3"/>
  <c r="O1175" i="3"/>
  <c r="O1079" i="3"/>
  <c r="O1145" i="3"/>
  <c r="O572" i="3"/>
  <c r="O1165" i="3"/>
  <c r="O612" i="3"/>
  <c r="O791" i="3"/>
  <c r="O702" i="3"/>
  <c r="O1199" i="3"/>
  <c r="O674" i="3"/>
  <c r="O936" i="3"/>
  <c r="O777" i="3"/>
  <c r="O365" i="3"/>
  <c r="O821" i="3"/>
  <c r="O961" i="3"/>
  <c r="O641" i="3"/>
  <c r="O960" i="3"/>
  <c r="O677" i="3"/>
  <c r="O650" i="3"/>
  <c r="O1181" i="3"/>
  <c r="O820" i="3"/>
  <c r="O887" i="3"/>
  <c r="O25" i="3"/>
  <c r="O459" i="3"/>
  <c r="O424" i="3"/>
  <c r="O207" i="3"/>
  <c r="O281" i="3"/>
  <c r="O949" i="3"/>
  <c r="O264" i="3"/>
  <c r="O532" i="3"/>
  <c r="O178" i="3"/>
  <c r="O1002" i="3"/>
  <c r="O458" i="3"/>
  <c r="O1039" i="3"/>
  <c r="O230" i="3"/>
  <c r="O80" i="3"/>
  <c r="O714" i="3"/>
  <c r="O1097" i="3"/>
  <c r="O78" i="3"/>
  <c r="O849" i="3"/>
  <c r="O782" i="3"/>
  <c r="O1067" i="3"/>
  <c r="O579" i="3"/>
  <c r="O1182" i="3"/>
  <c r="O253" i="3"/>
  <c r="O524" i="3"/>
  <c r="O50" i="3"/>
  <c r="O616" i="3"/>
  <c r="O377" i="3"/>
  <c r="O403" i="3"/>
  <c r="O1190" i="3"/>
  <c r="O1044" i="3"/>
  <c r="O101" i="3"/>
  <c r="O643" i="3"/>
  <c r="O507" i="3"/>
  <c r="O499" i="3"/>
  <c r="O325" i="3"/>
  <c r="O665" i="3"/>
  <c r="O654" i="3"/>
  <c r="O1108" i="3"/>
  <c r="O483" i="3"/>
  <c r="O309" i="3"/>
  <c r="O191" i="3"/>
  <c r="O380" i="3"/>
  <c r="O1065" i="3"/>
  <c r="O268" i="3"/>
  <c r="O939" i="3"/>
  <c r="O922" i="3"/>
  <c r="O68" i="3"/>
  <c r="O165" i="3"/>
  <c r="O1146" i="3"/>
  <c r="O399" i="3"/>
  <c r="O358" i="3"/>
  <c r="O379" i="3"/>
  <c r="O279" i="3"/>
  <c r="O1189" i="3"/>
  <c r="O797" i="3"/>
  <c r="O364" i="3"/>
  <c r="O582" i="3"/>
  <c r="O1106" i="3"/>
  <c r="O956" i="3"/>
  <c r="O869" i="3"/>
  <c r="O817" i="3"/>
  <c r="O455" i="3"/>
  <c r="O1164" i="3"/>
  <c r="O215" i="3"/>
  <c r="O854" i="3"/>
  <c r="O815" i="3"/>
  <c r="O196" i="3"/>
  <c r="O1090" i="3"/>
  <c r="O1029" i="3"/>
  <c r="O1068" i="3"/>
  <c r="O858" i="3"/>
  <c r="O909" i="3"/>
  <c r="O690" i="3"/>
  <c r="O625" i="3"/>
  <c r="O556" i="3"/>
  <c r="O1007" i="3"/>
  <c r="O865" i="3"/>
  <c r="O1155" i="3"/>
  <c r="O888" i="3"/>
  <c r="O994" i="3"/>
  <c r="O54" i="3"/>
  <c r="O526" i="3"/>
  <c r="O764" i="3"/>
  <c r="O1012" i="3"/>
  <c r="O467" i="3"/>
  <c r="O563" i="3"/>
  <c r="O163" i="3"/>
  <c r="O953" i="3"/>
  <c r="O340" i="3"/>
  <c r="O472" i="3"/>
  <c r="O937" i="3"/>
  <c r="O916" i="3"/>
  <c r="O993" i="3"/>
  <c r="O193" i="3"/>
  <c r="O1004" i="3"/>
  <c r="O530" i="3"/>
  <c r="O774" i="3"/>
  <c r="O496" i="3"/>
  <c r="O1179" i="3"/>
  <c r="O600" i="3"/>
  <c r="O697" i="3"/>
  <c r="O116" i="3"/>
  <c r="O947" i="3"/>
  <c r="O45" i="3"/>
  <c r="O548" i="3"/>
  <c r="O955" i="3"/>
  <c r="O234" i="3"/>
  <c r="O976" i="3"/>
  <c r="O61" i="3"/>
  <c r="O583" i="3"/>
  <c r="O634" i="3"/>
  <c r="O940" i="3"/>
  <c r="O278" i="3"/>
  <c r="O1014" i="3"/>
  <c r="O970" i="3"/>
  <c r="O280" i="3"/>
  <c r="O1062" i="3"/>
  <c r="O590" i="3"/>
  <c r="O919" i="3"/>
  <c r="O38" i="3"/>
  <c r="O570" i="3"/>
  <c r="O491" i="3"/>
  <c r="O793" i="3"/>
  <c r="O180" i="3"/>
  <c r="O1193" i="3"/>
  <c r="O213" i="3"/>
  <c r="O100" i="3"/>
  <c r="O644" i="3"/>
  <c r="O772" i="3"/>
  <c r="O319" i="3"/>
  <c r="O229" i="3"/>
  <c r="O896" i="3"/>
  <c r="O904" i="3"/>
  <c r="O345" i="3"/>
  <c r="O442" i="3"/>
  <c r="O478" i="3"/>
  <c r="O717" i="3"/>
  <c r="O594" i="3"/>
  <c r="O536" i="3"/>
  <c r="O122" i="3"/>
  <c r="O77" i="3"/>
  <c r="O720" i="3"/>
  <c r="O742" i="3"/>
  <c r="O1107" i="3"/>
  <c r="O99" i="3"/>
  <c r="O1001" i="3"/>
  <c r="O601" i="3"/>
  <c r="O903" i="3"/>
  <c r="O446" i="3"/>
  <c r="O40" i="3"/>
  <c r="O661" i="3"/>
  <c r="O597" i="3"/>
  <c r="O534" i="3"/>
  <c r="O504" i="3"/>
  <c r="O240" i="3"/>
  <c r="O187" i="3"/>
  <c r="O602" i="3"/>
  <c r="O302" i="3"/>
  <c r="O127" i="3"/>
  <c r="O246" i="3"/>
  <c r="O567" i="3"/>
  <c r="O952" i="3"/>
  <c r="O1030" i="3"/>
  <c r="O75" i="3"/>
  <c r="O171" i="3"/>
  <c r="O396" i="3"/>
  <c r="O63" i="3"/>
  <c r="O592" i="3"/>
  <c r="O150" i="3"/>
  <c r="O56" i="3"/>
  <c r="O46" i="3"/>
  <c r="O263" i="3"/>
  <c r="O266" i="3"/>
  <c r="O393" i="3"/>
  <c r="O1022" i="3"/>
  <c r="O336" i="3"/>
  <c r="O875" i="3"/>
  <c r="O562" i="3"/>
  <c r="O818" i="3"/>
  <c r="O513" i="3"/>
  <c r="O195" i="3"/>
  <c r="O897" i="3"/>
  <c r="O1187" i="3"/>
  <c r="O667" i="3"/>
  <c r="O371" i="3"/>
  <c r="O251" i="3"/>
  <c r="O308" i="3"/>
  <c r="O550" i="3"/>
  <c r="O432" i="3"/>
  <c r="O321" i="3"/>
  <c r="O1098" i="3"/>
  <c r="O1144" i="3"/>
  <c r="O89" i="3"/>
  <c r="O918" i="3"/>
  <c r="O962" i="3"/>
  <c r="O703" i="3"/>
  <c r="O1066" i="3"/>
  <c r="O907" i="3"/>
  <c r="O874" i="3"/>
  <c r="O934" i="3"/>
  <c r="O885" i="3"/>
  <c r="O1089" i="3"/>
  <c r="O316" i="3"/>
  <c r="O376" i="3"/>
  <c r="O658" i="3"/>
  <c r="O26" i="3"/>
  <c r="O185" i="3"/>
  <c r="O327" i="3"/>
  <c r="O741" i="3"/>
  <c r="O1008" i="3"/>
  <c r="O614" i="3"/>
  <c r="O1171" i="3"/>
  <c r="O1149" i="3"/>
  <c r="O626" i="3"/>
  <c r="O367" i="3"/>
  <c r="O968" i="3"/>
  <c r="O219" i="3"/>
  <c r="O1021" i="3"/>
  <c r="O270" i="3"/>
  <c r="O726" i="3"/>
  <c r="O289" i="3"/>
  <c r="O693" i="3"/>
  <c r="O1041" i="3"/>
  <c r="O1087" i="3"/>
  <c r="O512" i="3"/>
  <c r="O1069" i="3"/>
  <c r="O1072" i="3"/>
  <c r="O620" i="3"/>
  <c r="O803" i="3"/>
  <c r="O322" i="3"/>
  <c r="O409" i="3"/>
  <c r="O95" i="3"/>
  <c r="O1013" i="3"/>
  <c r="O474" i="3"/>
  <c r="O983" i="3"/>
  <c r="O561" i="3"/>
  <c r="O640" i="3"/>
  <c r="O840" i="3"/>
  <c r="O250" i="3"/>
  <c r="O114" i="3"/>
  <c r="O1172" i="3"/>
  <c r="O672" i="3"/>
  <c r="O341" i="3"/>
  <c r="O981" i="3"/>
  <c r="O1111" i="3"/>
  <c r="O315" i="3"/>
  <c r="O1015" i="3"/>
  <c r="O419" i="3"/>
  <c r="O445" i="3"/>
  <c r="O575" i="3"/>
  <c r="O202" i="3"/>
  <c r="O76" i="3"/>
  <c r="O394" i="3"/>
  <c r="O460" i="3"/>
  <c r="O190" i="3"/>
  <c r="O728" i="3"/>
  <c r="O1105" i="3"/>
  <c r="O812" i="3"/>
  <c r="O606" i="3"/>
  <c r="O503" i="3"/>
  <c r="O819" i="3"/>
  <c r="O878" i="3"/>
  <c r="O681" i="3"/>
  <c r="O580" i="3"/>
  <c r="O392" i="3"/>
  <c r="O481" i="3"/>
  <c r="O727" i="3"/>
  <c r="O975" i="3"/>
  <c r="O942" i="3"/>
  <c r="O79" i="3"/>
  <c r="O1076" i="3"/>
  <c r="O545" i="3"/>
  <c r="O898" i="3"/>
  <c r="O385" i="3"/>
  <c r="O125" i="3"/>
  <c r="O660" i="3"/>
  <c r="O636" i="3"/>
  <c r="O435" i="3"/>
  <c r="O694" i="3"/>
  <c r="O106" i="3"/>
  <c r="O867" i="3"/>
  <c r="O986" i="3"/>
  <c r="O1045" i="3"/>
  <c r="O140" i="3"/>
  <c r="O991" i="3"/>
  <c r="O157" i="3"/>
  <c r="O448" i="3"/>
  <c r="O232" i="3"/>
  <c r="O329" i="3"/>
  <c r="O682" i="3"/>
  <c r="O571" i="3"/>
  <c r="O244" i="3"/>
  <c r="O1176" i="3"/>
  <c r="O123" i="3"/>
  <c r="O30" i="3"/>
  <c r="O973" i="3"/>
  <c r="O1157" i="3"/>
  <c r="O862" i="3"/>
  <c r="O901" i="3"/>
  <c r="O82" i="3"/>
  <c r="O834" i="3"/>
  <c r="O502" i="3"/>
  <c r="O408" i="3"/>
  <c r="O104" i="3"/>
  <c r="O252" i="3"/>
  <c r="O826" i="3"/>
  <c r="O318" i="3"/>
  <c r="O431" i="3"/>
  <c r="O102" i="3"/>
  <c r="O980" i="3"/>
  <c r="O762" i="3"/>
  <c r="O497" i="3"/>
  <c r="O1077" i="3"/>
  <c r="O687" i="3"/>
  <c r="O113" i="3"/>
  <c r="O731" i="3"/>
  <c r="O1023" i="3"/>
  <c r="O1082" i="3"/>
  <c r="O356" i="3"/>
  <c r="O128" i="3"/>
  <c r="O608" i="3"/>
  <c r="O935" i="3"/>
  <c r="O58" i="3"/>
  <c r="O485" i="3"/>
  <c r="O890" i="3"/>
  <c r="O328" i="3"/>
  <c r="O605" i="3"/>
  <c r="O861" i="3"/>
  <c r="O751" i="3"/>
  <c r="O294" i="3"/>
  <c r="O70" i="3"/>
  <c r="O710" i="3"/>
  <c r="O228" i="3"/>
  <c r="O354" i="3"/>
  <c r="O141" i="3"/>
  <c r="O201" i="3"/>
  <c r="O1166" i="3"/>
  <c r="O111" i="3"/>
  <c r="O835" i="3"/>
  <c r="O721" i="3"/>
  <c r="O1036" i="3"/>
  <c r="O60" i="3"/>
  <c r="O311" i="3"/>
  <c r="O93" i="3"/>
  <c r="O413" i="3"/>
  <c r="O24" i="3"/>
  <c r="O1132" i="3"/>
  <c r="O109" i="3"/>
  <c r="O32" i="3"/>
  <c r="O184" i="3"/>
  <c r="O1047" i="3"/>
  <c r="O1123" i="3"/>
  <c r="O929" i="3"/>
  <c r="O421" i="3"/>
  <c r="O921" i="3"/>
  <c r="O906" i="3"/>
  <c r="O1151" i="3"/>
  <c r="O452" i="3"/>
  <c r="O476" i="3"/>
  <c r="O902" i="3"/>
  <c r="O86" i="3"/>
  <c r="O284" i="3"/>
  <c r="O49" i="3"/>
  <c r="O417" i="3"/>
  <c r="O173" i="3"/>
  <c r="O288" i="3"/>
  <c r="O479" i="3"/>
  <c r="O33" i="3"/>
  <c r="O1169" i="3"/>
  <c r="O454" i="3"/>
  <c r="O915" i="3"/>
  <c r="O415" i="3"/>
  <c r="O806" i="3"/>
  <c r="O237" i="3"/>
  <c r="O974" i="3"/>
  <c r="O456" i="3"/>
  <c r="O564" i="3"/>
  <c r="O944" i="3"/>
  <c r="O1032" i="3"/>
  <c r="O487" i="3"/>
  <c r="O463" i="3"/>
  <c r="O792" i="3"/>
  <c r="O959" i="3"/>
  <c r="O1163" i="3"/>
  <c r="O630" i="3"/>
  <c r="O859" i="3"/>
  <c r="O347" i="3"/>
  <c r="O486" i="3"/>
  <c r="O1048" i="3"/>
  <c r="O48" i="3"/>
  <c r="O444" i="3"/>
  <c r="O216" i="3"/>
  <c r="O598" i="3"/>
  <c r="O155" i="3"/>
  <c r="O361" i="3"/>
  <c r="O647" i="3"/>
  <c r="O965" i="3"/>
  <c r="O1035" i="3"/>
  <c r="O1093" i="3"/>
  <c r="O1051" i="3"/>
  <c r="O740" i="3"/>
  <c r="O382" i="3"/>
  <c r="O118" i="3"/>
  <c r="O129" i="3"/>
  <c r="O304" i="3"/>
  <c r="O541" i="3"/>
  <c r="O873" i="3"/>
  <c r="O725" i="3"/>
  <c r="O506" i="3"/>
  <c r="O566" i="3"/>
  <c r="O314" i="3"/>
  <c r="O577" i="3"/>
  <c r="O676" i="3"/>
  <c r="O312" i="3"/>
  <c r="O990" i="3"/>
  <c r="O712" i="3"/>
  <c r="O373" i="3"/>
  <c r="O809" i="3"/>
  <c r="O653" i="3"/>
  <c r="O41" i="3"/>
  <c r="O323" i="3"/>
  <c r="O313" i="3"/>
  <c r="O1073" i="3"/>
  <c r="O194" i="3"/>
  <c r="O864" i="3"/>
  <c r="O330" i="3"/>
  <c r="O1135" i="3"/>
  <c r="O66" i="3"/>
  <c r="O67" i="3"/>
  <c r="O841" i="3"/>
  <c r="O182" i="3"/>
  <c r="O23" i="3"/>
  <c r="O1038" i="3"/>
  <c r="O1194" i="3"/>
  <c r="O698" i="3"/>
  <c r="O144" i="3"/>
  <c r="O957" i="3"/>
  <c r="O457" i="3"/>
  <c r="O1020" i="3"/>
  <c r="O295" i="3"/>
  <c r="O1148" i="3"/>
  <c r="O85" i="3"/>
  <c r="O465" i="3"/>
  <c r="O1167" i="3"/>
  <c r="O1188" i="3"/>
  <c r="O306" i="3"/>
  <c r="O74" i="3"/>
  <c r="O1139" i="3"/>
  <c r="O73" i="3"/>
  <c r="O911" i="3"/>
  <c r="O495" i="3"/>
  <c r="O238" i="3"/>
  <c r="O1195" i="3"/>
  <c r="O233" i="3"/>
  <c r="O877" i="3"/>
  <c r="O852" i="3"/>
  <c r="O205" i="3"/>
  <c r="O743" i="3"/>
  <c r="O795" i="3"/>
  <c r="O434" i="3"/>
  <c r="O1103" i="3"/>
  <c r="O167" i="3"/>
  <c r="O950" i="3"/>
  <c r="O938" i="3"/>
  <c r="O209" i="3"/>
  <c r="O546" i="3"/>
  <c r="O680" i="3"/>
  <c r="O183" i="3"/>
  <c r="O995" i="3"/>
  <c r="O200" i="3"/>
  <c r="O443" i="3"/>
  <c r="O739" i="3"/>
  <c r="O466" i="3"/>
  <c r="O160" i="3"/>
  <c r="O730" i="3"/>
  <c r="O1183" i="3"/>
  <c r="O748" i="3"/>
  <c r="O505" i="3"/>
  <c r="O112" i="3"/>
  <c r="O761" i="3"/>
  <c r="O147" i="3"/>
  <c r="O212" i="3"/>
  <c r="O555" i="3"/>
  <c r="O133" i="3"/>
  <c r="O1162" i="3"/>
  <c r="O1142" i="3"/>
  <c r="O649" i="3"/>
  <c r="O833" i="3"/>
  <c r="O619" i="3"/>
  <c r="O357" i="3"/>
  <c r="O1057" i="3"/>
  <c r="O760" i="3"/>
  <c r="O963" i="3"/>
  <c r="O1011" i="3"/>
  <c r="O389" i="3"/>
  <c r="O1101" i="3"/>
  <c r="O274" i="3"/>
  <c r="O825" i="3"/>
  <c r="O337" i="3"/>
  <c r="O261" i="3"/>
  <c r="O131" i="3"/>
  <c r="O256" i="3"/>
  <c r="O1141" i="3"/>
  <c r="O999" i="3"/>
  <c r="O1000" i="3"/>
  <c r="O366" i="3"/>
  <c r="O908" i="3"/>
  <c r="O126" i="3"/>
  <c r="O716" i="3"/>
  <c r="O1042" i="3"/>
  <c r="O691" i="3"/>
  <c r="O482" i="3"/>
  <c r="O258" i="3"/>
  <c r="O1154" i="3"/>
  <c r="O1028" i="3"/>
  <c r="O768" i="3"/>
  <c r="O629" i="3"/>
  <c r="O853" i="3"/>
  <c r="O342" i="3"/>
  <c r="O516" i="3"/>
  <c r="O813" i="3"/>
  <c r="O718" i="3"/>
  <c r="O851" i="3"/>
  <c r="O892" i="3"/>
  <c r="O638" i="3"/>
  <c r="O1009" i="3"/>
  <c r="O917" i="3"/>
  <c r="O704" i="3"/>
  <c r="O407" i="3"/>
  <c r="O429" i="3"/>
  <c r="O226" i="3"/>
  <c r="O831" i="3"/>
  <c r="O523" i="3"/>
  <c r="O810" i="3"/>
  <c r="O847" i="3"/>
  <c r="O239" i="3"/>
  <c r="O267" i="3"/>
  <c r="O414" i="3"/>
  <c r="O51" i="3"/>
  <c r="O355" i="3"/>
  <c r="O83" i="3"/>
  <c r="O174" i="3"/>
  <c r="O554" i="3"/>
  <c r="O770" i="3"/>
  <c r="O646" i="3"/>
  <c r="O1174" i="3"/>
  <c r="O227" i="3"/>
  <c r="O622" i="3"/>
  <c r="O348" i="3"/>
  <c r="O224" i="3"/>
  <c r="O152" i="3"/>
  <c r="O584" i="3"/>
  <c r="O558" i="3"/>
  <c r="O276" i="3"/>
  <c r="O301" i="3"/>
  <c r="O411" i="3"/>
  <c r="O996" i="3"/>
  <c r="O773" i="3"/>
  <c r="O158" i="3"/>
  <c r="O707" i="3"/>
  <c r="O692" i="3"/>
  <c r="O1033" i="3"/>
  <c r="O822" i="3"/>
  <c r="O453" i="3"/>
  <c r="O145" i="3"/>
  <c r="O798" i="3"/>
  <c r="O845" i="3"/>
  <c r="O715" i="3"/>
  <c r="O568" i="3"/>
  <c r="O272" i="3"/>
  <c r="O360" i="3"/>
  <c r="O603" i="3"/>
  <c r="O153" i="3"/>
  <c r="O117" i="3"/>
  <c r="O736" i="3"/>
  <c r="O87" i="3"/>
  <c r="O475" i="3"/>
  <c r="O525" i="3"/>
  <c r="O951" i="3"/>
  <c r="O223" i="3"/>
  <c r="O500" i="3"/>
  <c r="O255" i="3"/>
  <c r="O1200" i="3"/>
  <c r="O1159" i="3"/>
  <c r="O543" i="3"/>
  <c r="O473" i="3"/>
  <c r="O362" i="3"/>
  <c r="O132" i="3"/>
  <c r="O159" i="3"/>
  <c r="O427" i="3"/>
  <c r="O39" i="3"/>
  <c r="O47" i="3"/>
  <c r="O928" i="3"/>
  <c r="O581" i="3"/>
  <c r="O338" i="3"/>
  <c r="O468" i="3"/>
  <c r="O423" i="3"/>
  <c r="O893" i="3"/>
  <c r="O36" i="3"/>
  <c r="O668" i="3"/>
  <c r="O265" i="3"/>
  <c r="O591" i="3"/>
  <c r="O248" i="3"/>
  <c r="O231" i="3"/>
  <c r="O705" i="3"/>
  <c r="O1153" i="3"/>
  <c r="O1054" i="3"/>
  <c r="O596" i="3"/>
  <c r="O138" i="3"/>
  <c r="O969" i="3"/>
  <c r="O747" i="3"/>
  <c r="O378" i="3"/>
  <c r="O750" i="3"/>
  <c r="O469" i="3"/>
  <c r="O283" i="3"/>
  <c r="O225" i="3"/>
  <c r="O635" i="3"/>
  <c r="O666" i="3"/>
  <c r="O103" i="3"/>
  <c r="O1070" i="3"/>
  <c r="O369" i="3"/>
  <c r="O719" i="3"/>
  <c r="O418" i="3"/>
  <c r="O176" i="3"/>
  <c r="O648" i="3"/>
  <c r="O781" i="3"/>
  <c r="O759" i="3"/>
  <c r="O1202" i="3"/>
  <c r="O438" i="3"/>
  <c r="O1086" i="3"/>
  <c r="O285" i="3"/>
  <c r="O997" i="3"/>
  <c r="O297" i="3"/>
  <c r="O737" i="3"/>
  <c r="O588" i="3"/>
  <c r="O217" i="3"/>
  <c r="O1147" i="3"/>
  <c r="O395" i="3"/>
  <c r="O107" i="3"/>
  <c r="O786" i="3"/>
  <c r="O624" i="3"/>
  <c r="O783" i="3"/>
  <c r="O670" i="3"/>
  <c r="O275" i="3"/>
  <c r="O161" i="3"/>
  <c r="O1131" i="3"/>
  <c r="O632" i="3"/>
  <c r="O352" i="3"/>
  <c r="O241" i="3"/>
  <c r="O437" i="3"/>
  <c r="O529" i="3"/>
  <c r="O52" i="3"/>
  <c r="O64" i="3"/>
  <c r="O979" i="3"/>
  <c r="O137" i="3"/>
  <c r="O350" i="3"/>
  <c r="O69" i="3"/>
  <c r="O538" i="3"/>
  <c r="O628" i="3"/>
  <c r="O29" i="3"/>
  <c r="O754" i="3"/>
  <c r="O713" i="3"/>
  <c r="O243" i="3"/>
  <c r="O519" i="3"/>
  <c r="O778" i="3"/>
  <c r="O1056" i="3"/>
  <c r="O492" i="3"/>
  <c r="O198" i="3"/>
  <c r="O659" i="3"/>
  <c r="O372" i="3"/>
  <c r="O484" i="3"/>
  <c r="O490" i="3"/>
  <c r="O398" i="3"/>
  <c r="O508" i="3"/>
  <c r="O298" i="3"/>
  <c r="O912" i="3"/>
  <c r="O206" i="3"/>
  <c r="O168" i="3"/>
  <c r="O96" i="3"/>
  <c r="O110" i="3"/>
  <c r="O320" i="3"/>
  <c r="O146" i="3"/>
  <c r="O521" i="3"/>
  <c r="O324" i="3"/>
  <c r="O684" i="3"/>
  <c r="O1094" i="3"/>
  <c r="O71" i="3"/>
  <c r="O236" i="3"/>
  <c r="O387" i="3"/>
  <c r="O293" i="3"/>
  <c r="O221" i="3"/>
  <c r="O62" i="3"/>
  <c r="O436" i="3"/>
  <c r="O689" i="3"/>
  <c r="O1161" i="3"/>
  <c r="O135" i="3"/>
  <c r="O985" i="3"/>
  <c r="O363" i="3"/>
  <c r="O84" i="3"/>
  <c r="O391" i="3"/>
  <c r="O406" i="3"/>
  <c r="O756" i="3"/>
  <c r="O370" i="3"/>
  <c r="O611" i="3"/>
  <c r="O613" i="3"/>
  <c r="O259" i="3"/>
  <c r="O688" i="3"/>
  <c r="O494" i="3"/>
  <c r="O471" i="3"/>
  <c r="O686" i="3"/>
  <c r="O552" i="3"/>
  <c r="O565" i="3"/>
  <c r="O124" i="3"/>
  <c r="O175" i="3"/>
  <c r="O440" i="3"/>
  <c r="O886" i="3"/>
  <c r="O540" i="3"/>
  <c r="O451" i="3"/>
  <c r="O547" i="3"/>
  <c r="O578" i="3"/>
  <c r="O317" i="3"/>
  <c r="O115" i="3"/>
  <c r="O339" i="3"/>
  <c r="O977" i="3"/>
  <c r="O746" i="3"/>
  <c r="O470" i="3"/>
  <c r="O657" i="3"/>
  <c r="O34" i="3"/>
  <c r="O954" i="3"/>
  <c r="O780" i="3"/>
  <c r="O894" i="3"/>
  <c r="O344" i="3"/>
  <c r="O381" i="3"/>
  <c r="O90" i="3"/>
  <c r="O700" i="3"/>
  <c r="O848" i="3"/>
  <c r="O729" i="3"/>
  <c r="O542" i="3"/>
  <c r="O615" i="3"/>
  <c r="O549" i="3"/>
  <c r="O291" i="3"/>
  <c r="O765" i="3"/>
  <c r="O1025" i="3"/>
  <c r="O1059" i="3"/>
  <c r="O296" i="3"/>
  <c r="O192" i="3"/>
  <c r="O98" i="3"/>
  <c r="O449" i="3"/>
  <c r="O53" i="3"/>
  <c r="O1018" i="3"/>
  <c r="O287" i="3"/>
  <c r="O35" i="3"/>
  <c r="O984" i="3"/>
  <c r="O43" i="3"/>
  <c r="O966" i="3"/>
  <c r="O1203" i="3"/>
  <c r="O553" i="3"/>
  <c r="O162" i="3"/>
  <c r="O462" i="3"/>
  <c r="O992" i="3"/>
  <c r="O247" i="3"/>
  <c r="O397" i="3"/>
  <c r="O914" i="3"/>
  <c r="O143" i="3"/>
  <c r="O1052" i="3"/>
  <c r="O142" i="3"/>
  <c r="O587" i="3"/>
  <c r="O989" i="3"/>
  <c r="O1127" i="3"/>
  <c r="O1150" i="3"/>
  <c r="O28" i="3"/>
  <c r="O724" i="3"/>
  <c r="O235" i="3"/>
  <c r="O447" i="3"/>
  <c r="O273" i="3"/>
  <c r="O652" i="3"/>
  <c r="O900" i="3"/>
  <c r="O426" i="3"/>
  <c r="O91" i="3"/>
  <c r="O412" i="3"/>
  <c r="O177" i="3"/>
  <c r="O343" i="3"/>
  <c r="O830" i="3"/>
  <c r="O331" i="3"/>
  <c r="O214" i="3"/>
  <c r="O1085" i="3"/>
  <c r="O488" i="3"/>
  <c r="O154" i="3"/>
  <c r="O755" i="3"/>
  <c r="O310" i="3"/>
  <c r="O404" i="3"/>
  <c r="O119" i="3"/>
  <c r="O286" i="3"/>
  <c r="O857" i="3"/>
  <c r="O94" i="3"/>
  <c r="O464" i="3"/>
  <c r="O42" i="3"/>
  <c r="O924" i="3"/>
  <c r="O535" i="3"/>
  <c r="O910" i="3"/>
  <c r="O522" i="3"/>
  <c r="O326" i="3"/>
  <c r="O130" i="3"/>
  <c r="O930" i="3"/>
  <c r="O838" i="3"/>
  <c r="O706" i="3"/>
  <c r="O621" i="3"/>
  <c r="O527" i="3"/>
  <c r="O920" i="3"/>
  <c r="O569" i="3"/>
  <c r="O218" i="3"/>
  <c r="O1158" i="3"/>
  <c r="O758" i="3"/>
  <c r="O518" i="3"/>
  <c r="O65" i="3"/>
  <c r="O136" i="3"/>
  <c r="O1117" i="3"/>
  <c r="O1170" i="3"/>
  <c r="O589" i="3"/>
  <c r="O699" i="3"/>
  <c r="O88" i="3"/>
  <c r="O189" i="3"/>
  <c r="O197" i="3"/>
  <c r="O59" i="3"/>
  <c r="O514" i="3"/>
  <c r="O203" i="3"/>
  <c r="O410" i="3"/>
  <c r="O544" i="3"/>
  <c r="O1016" i="3"/>
  <c r="O946" i="3"/>
  <c r="O913" i="3"/>
  <c r="O208" i="3"/>
  <c r="O72" i="3"/>
  <c r="O277" i="3"/>
  <c r="O551" i="3"/>
  <c r="O767" i="3"/>
  <c r="O164" i="3"/>
  <c r="O333" i="3"/>
  <c r="O262" i="3"/>
  <c r="O166" i="3"/>
  <c r="O422" i="3"/>
  <c r="O899" i="3"/>
  <c r="O1129" i="3"/>
  <c r="O222" i="3"/>
  <c r="O368" i="3"/>
  <c r="O1177" i="3"/>
  <c r="O299" i="3"/>
  <c r="O673" i="3"/>
  <c r="O282" i="3"/>
  <c r="O269" i="3"/>
  <c r="O1003" i="3"/>
  <c r="O420" i="3"/>
  <c r="O1037" i="3"/>
  <c r="O257" i="3"/>
  <c r="O800" i="3"/>
  <c r="O498" i="3"/>
  <c r="O388" i="3"/>
  <c r="O290" i="3"/>
  <c r="O179" i="3"/>
  <c r="O334" i="3"/>
  <c r="O788" i="3"/>
  <c r="O139" i="3"/>
  <c r="O44" i="3"/>
  <c r="O346" i="3"/>
  <c r="O303" i="3"/>
  <c r="O520" i="3"/>
  <c r="O998" i="3"/>
  <c r="O766" i="3"/>
  <c r="O108" i="3"/>
  <c r="O386" i="3"/>
  <c r="O656" i="3"/>
  <c r="O7" i="3"/>
  <c r="P806" i="3"/>
  <c r="P56" i="3"/>
  <c r="P750" i="3"/>
  <c r="P834" i="3"/>
  <c r="P1143" i="3"/>
  <c r="P1069" i="3"/>
  <c r="P930" i="3"/>
  <c r="P918" i="3"/>
  <c r="P1142" i="3"/>
  <c r="P60" i="3"/>
  <c r="P29" i="3"/>
  <c r="P998" i="3"/>
  <c r="P1189" i="3"/>
  <c r="P1180" i="3"/>
  <c r="P437" i="3"/>
  <c r="P503" i="3"/>
  <c r="P790" i="3"/>
  <c r="P37" i="3"/>
  <c r="P914" i="3"/>
  <c r="P1018" i="3"/>
  <c r="P1057" i="3"/>
  <c r="P805" i="3"/>
  <c r="P845" i="3"/>
  <c r="P813" i="3"/>
  <c r="P1098" i="3"/>
  <c r="P878" i="3"/>
  <c r="P727" i="3"/>
  <c r="P449" i="3"/>
  <c r="P537" i="3"/>
  <c r="P524" i="3"/>
  <c r="P786" i="3"/>
  <c r="P482" i="3"/>
  <c r="P622" i="3"/>
  <c r="P212" i="3"/>
  <c r="P204" i="3"/>
  <c r="P614" i="3"/>
  <c r="P176" i="3"/>
  <c r="P693" i="3"/>
  <c r="P718" i="3"/>
  <c r="P322" i="3"/>
  <c r="P934" i="3"/>
  <c r="P455" i="3"/>
  <c r="P423" i="3"/>
  <c r="P1127" i="3"/>
  <c r="P854" i="3"/>
  <c r="P968" i="3"/>
  <c r="P802" i="3"/>
  <c r="P774" i="3"/>
  <c r="P1191" i="3"/>
  <c r="P609" i="3"/>
  <c r="P1146" i="3"/>
  <c r="P1053" i="3"/>
  <c r="P1177" i="3"/>
  <c r="P837" i="3"/>
  <c r="P378" i="3"/>
  <c r="P740" i="3"/>
  <c r="P1055" i="3"/>
  <c r="P725" i="3"/>
  <c r="P862" i="3"/>
  <c r="P766" i="3"/>
  <c r="P576" i="3"/>
  <c r="P327" i="3"/>
  <c r="P1049" i="3"/>
  <c r="P1030" i="3"/>
  <c r="P829" i="3"/>
  <c r="P1205" i="3"/>
  <c r="P704" i="3"/>
  <c r="P139" i="3"/>
  <c r="P723" i="3"/>
  <c r="P577" i="3"/>
  <c r="P529" i="3"/>
  <c r="P990" i="3"/>
  <c r="P486" i="3"/>
  <c r="P478" i="3"/>
  <c r="P232" i="3"/>
  <c r="P208" i="3"/>
  <c r="P427" i="3"/>
  <c r="P264" i="3"/>
  <c r="P954" i="3"/>
  <c r="P1096" i="3"/>
  <c r="P257" i="3"/>
  <c r="P680" i="3"/>
  <c r="P758" i="3"/>
  <c r="P447" i="3"/>
  <c r="P927" i="3"/>
  <c r="P1026" i="3"/>
  <c r="P166" i="3"/>
  <c r="P97" i="3"/>
  <c r="P1153" i="3"/>
  <c r="P441" i="3"/>
  <c r="P952" i="3"/>
  <c r="P528" i="3"/>
  <c r="P904" i="3"/>
  <c r="P77" i="3"/>
  <c r="P214" i="3"/>
  <c r="P534" i="3"/>
  <c r="P613" i="3"/>
  <c r="P697" i="3"/>
  <c r="P710" i="3"/>
  <c r="P316" i="3"/>
  <c r="P184" i="3"/>
  <c r="P553" i="3"/>
  <c r="P816" i="3"/>
  <c r="P800" i="3"/>
  <c r="P1199" i="3"/>
  <c r="P1035" i="3"/>
  <c r="P167" i="3"/>
  <c r="P973" i="3"/>
  <c r="P1016" i="3"/>
  <c r="P992" i="3"/>
  <c r="P1165" i="3"/>
  <c r="P855" i="3"/>
  <c r="P170" i="3"/>
  <c r="P594" i="3"/>
  <c r="P578" i="3"/>
  <c r="P554" i="3"/>
  <c r="P874" i="3"/>
  <c r="P369" i="3"/>
  <c r="P728" i="3"/>
  <c r="P235" i="3"/>
  <c r="P1133" i="3"/>
  <c r="P989" i="3"/>
  <c r="P400" i="3"/>
  <c r="P358" i="3"/>
  <c r="P298" i="3"/>
  <c r="P647" i="3"/>
  <c r="P982" i="3"/>
  <c r="P919" i="3"/>
  <c r="P272" i="3"/>
  <c r="P290" i="3"/>
  <c r="P405" i="3"/>
  <c r="P1155" i="3"/>
  <c r="P94" i="3"/>
  <c r="P1028" i="3"/>
  <c r="P383" i="3"/>
  <c r="P419" i="3"/>
  <c r="P773" i="3"/>
  <c r="P110" i="3"/>
  <c r="P671" i="3"/>
  <c r="P955" i="3"/>
  <c r="P379" i="3"/>
  <c r="P738" i="3"/>
  <c r="P160" i="3"/>
  <c r="P145" i="3"/>
  <c r="P87" i="3"/>
  <c r="P1111" i="3"/>
  <c r="P1061" i="3"/>
  <c r="P853" i="3"/>
  <c r="P280" i="3"/>
  <c r="P729" i="3"/>
  <c r="P459" i="3"/>
  <c r="P347" i="3"/>
  <c r="P504" i="3"/>
  <c r="P69" i="3"/>
  <c r="P944" i="3"/>
  <c r="P517" i="3"/>
  <c r="P182" i="3"/>
  <c r="P695" i="3"/>
  <c r="P702" i="3"/>
  <c r="P1047" i="3"/>
  <c r="P1054" i="3"/>
  <c r="P599" i="3"/>
  <c r="P148" i="3"/>
  <c r="P623" i="3"/>
  <c r="P958" i="3"/>
  <c r="P1116" i="3"/>
  <c r="P418" i="3"/>
  <c r="P255" i="3"/>
  <c r="P849" i="3"/>
  <c r="P698" i="3"/>
  <c r="P798" i="3"/>
  <c r="P596" i="3"/>
  <c r="P1022" i="3"/>
  <c r="P395" i="3"/>
  <c r="P186" i="3"/>
  <c r="P547" i="3"/>
  <c r="P868" i="3"/>
  <c r="P365" i="3"/>
  <c r="P724" i="3"/>
  <c r="P219" i="3"/>
  <c r="P1050" i="3"/>
  <c r="P981" i="3"/>
  <c r="P398" i="3"/>
  <c r="P1091" i="3"/>
  <c r="P655" i="3"/>
  <c r="P31" i="3"/>
  <c r="P1173" i="3"/>
  <c r="P903" i="3"/>
  <c r="P270" i="3"/>
  <c r="P288" i="3"/>
  <c r="P401" i="3"/>
  <c r="P349" i="3"/>
  <c r="P610" i="3"/>
  <c r="P277" i="3"/>
  <c r="P926" i="3"/>
  <c r="P530" i="3"/>
  <c r="P128" i="3"/>
  <c r="P410" i="3"/>
  <c r="P267" i="3"/>
  <c r="P915" i="3"/>
  <c r="P498" i="3"/>
  <c r="P882" i="3"/>
  <c r="P158" i="3"/>
  <c r="P141" i="3"/>
  <c r="P313" i="3"/>
  <c r="P39" i="3"/>
  <c r="P338" i="3"/>
  <c r="P454" i="3"/>
  <c r="P559" i="3"/>
  <c r="P768" i="3"/>
  <c r="P872" i="3"/>
  <c r="P1140" i="3"/>
  <c r="P1074" i="3"/>
  <c r="P25" i="3"/>
  <c r="P1072" i="3"/>
  <c r="P433" i="3"/>
  <c r="P544" i="3"/>
  <c r="P343" i="3"/>
  <c r="P590" i="3"/>
  <c r="P476" i="3"/>
  <c r="P940" i="3"/>
  <c r="P994" i="3"/>
  <c r="P180" i="3"/>
  <c r="P691" i="3"/>
  <c r="P225" i="3"/>
  <c r="P619" i="3"/>
  <c r="P569" i="3"/>
  <c r="P293" i="3"/>
  <c r="P812" i="3"/>
  <c r="P231" i="3"/>
  <c r="P762" i="3"/>
  <c r="P1193" i="3"/>
  <c r="P151" i="3"/>
  <c r="P53" i="3"/>
  <c r="P1015" i="3"/>
  <c r="P522" i="3"/>
  <c r="P971" i="3"/>
  <c r="P851" i="3"/>
  <c r="P1041" i="3"/>
  <c r="P587" i="3"/>
  <c r="P687" i="3"/>
  <c r="P546" i="3"/>
  <c r="P864" i="3"/>
  <c r="P361" i="3"/>
  <c r="P720" i="3"/>
  <c r="P203" i="3"/>
  <c r="P1181" i="3"/>
  <c r="P215" i="3"/>
  <c r="P396" i="3"/>
  <c r="P26" i="3"/>
  <c r="P870" i="3"/>
  <c r="P80" i="3"/>
  <c r="P1068" i="3"/>
  <c r="P506" i="3"/>
  <c r="P1161" i="3"/>
  <c r="P286" i="3"/>
  <c r="P397" i="3"/>
  <c r="P102" i="3"/>
  <c r="P282" i="3"/>
  <c r="P466" i="3"/>
  <c r="P783" i="3"/>
  <c r="P465" i="3"/>
  <c r="P275" i="3"/>
  <c r="P1175" i="3"/>
  <c r="P617" i="3"/>
  <c r="P157" i="3"/>
  <c r="P49" i="3"/>
  <c r="P1114" i="3"/>
  <c r="P757" i="3"/>
  <c r="P137" i="3"/>
  <c r="P700" i="3"/>
  <c r="P1004" i="3"/>
  <c r="P803" i="3"/>
  <c r="P501" i="3"/>
  <c r="P739" i="3"/>
  <c r="P1051" i="3"/>
  <c r="P640" i="3"/>
  <c r="P600" i="3"/>
  <c r="P861" i="3"/>
  <c r="P258" i="3"/>
  <c r="P883" i="3"/>
  <c r="P943" i="3"/>
  <c r="P887" i="3"/>
  <c r="P1083" i="3"/>
  <c r="P942" i="3"/>
  <c r="P27" i="3"/>
  <c r="P312" i="3"/>
  <c r="P1043" i="3"/>
  <c r="P947" i="3"/>
  <c r="P634" i="3"/>
  <c r="P705" i="3"/>
  <c r="P100" i="3"/>
  <c r="P129" i="3"/>
  <c r="P464" i="3"/>
  <c r="P775" i="3"/>
  <c r="P457" i="3"/>
  <c r="P639" i="3"/>
  <c r="P533" i="3"/>
  <c r="P209" i="3"/>
  <c r="P584" i="3"/>
  <c r="P1064" i="3"/>
  <c r="P582" i="3"/>
  <c r="P1070" i="3"/>
  <c r="P1031" i="3"/>
  <c r="P970" i="3"/>
  <c r="P360" i="3"/>
  <c r="P565" i="3"/>
  <c r="P896" i="3"/>
  <c r="P984" i="3"/>
  <c r="P372" i="3"/>
  <c r="P237" i="3"/>
  <c r="P475" i="3"/>
  <c r="P426" i="3"/>
  <c r="P236" i="3"/>
  <c r="P143" i="3"/>
  <c r="P58" i="3"/>
  <c r="P1196" i="3"/>
  <c r="P79" i="3"/>
  <c r="P663" i="3"/>
  <c r="P389" i="3"/>
  <c r="P179" i="3"/>
  <c r="P44" i="3"/>
  <c r="P1126" i="3"/>
  <c r="P769" i="3"/>
  <c r="P384" i="3"/>
  <c r="P540" i="3"/>
  <c r="P574" i="3"/>
  <c r="P708" i="3"/>
  <c r="P1090" i="3"/>
  <c r="P70" i="3"/>
  <c r="P105" i="3"/>
  <c r="P230" i="3"/>
  <c r="P489" i="3"/>
  <c r="P752" i="3"/>
  <c r="P46" i="3"/>
  <c r="P244" i="3"/>
  <c r="P652" i="3"/>
  <c r="P323" i="3"/>
  <c r="P111" i="3"/>
  <c r="P243" i="3"/>
  <c r="P785" i="3"/>
  <c r="P434" i="3"/>
  <c r="P838" i="3"/>
  <c r="P996" i="3"/>
  <c r="P1171" i="3"/>
  <c r="P771" i="3"/>
  <c r="P200" i="3"/>
  <c r="P304" i="3"/>
  <c r="P1135" i="3"/>
  <c r="P946" i="3"/>
  <c r="P991" i="3"/>
  <c r="P1042" i="3"/>
  <c r="P1065" i="3"/>
  <c r="P425" i="3"/>
  <c r="P359" i="3"/>
  <c r="P161" i="3"/>
  <c r="P484" i="3"/>
  <c r="P921" i="3"/>
  <c r="P938" i="3"/>
  <c r="P897" i="3"/>
  <c r="P174" i="3"/>
  <c r="P193" i="3"/>
  <c r="P326" i="3"/>
  <c r="P1052" i="3"/>
  <c r="P568" i="3"/>
  <c r="P858" i="3"/>
  <c r="P810" i="3"/>
  <c r="P1071" i="3"/>
  <c r="P1104" i="3"/>
  <c r="P477" i="3"/>
  <c r="P135" i="3"/>
  <c r="P1077" i="3"/>
  <c r="P1008" i="3"/>
  <c r="P1145" i="3"/>
  <c r="P867" i="3"/>
  <c r="P843" i="3"/>
  <c r="P905" i="3"/>
  <c r="P586" i="3"/>
  <c r="P827" i="3"/>
  <c r="P1009" i="3"/>
  <c r="P1117" i="3"/>
  <c r="P41" i="3"/>
  <c r="P156" i="3"/>
  <c r="P108" i="3"/>
  <c r="P852" i="3"/>
  <c r="P424" i="3"/>
  <c r="P830" i="3"/>
  <c r="P1079" i="3"/>
  <c r="P104" i="3"/>
  <c r="P23" i="3"/>
  <c r="P731" i="3"/>
  <c r="P296" i="3"/>
  <c r="P815" i="3"/>
  <c r="P346" i="3"/>
  <c r="P606" i="3"/>
  <c r="P32" i="3"/>
  <c r="P770" i="3"/>
  <c r="P269" i="3"/>
  <c r="P407" i="3"/>
  <c r="P1058" i="3"/>
  <c r="P922" i="3"/>
  <c r="P68" i="3"/>
  <c r="P1166" i="3"/>
  <c r="P1158" i="3"/>
  <c r="P325" i="3"/>
  <c r="P749" i="3"/>
  <c r="P1138" i="3"/>
  <c r="P91" i="3"/>
  <c r="P495" i="3"/>
  <c r="P1045" i="3"/>
  <c r="P821" i="3"/>
  <c r="P1063" i="3"/>
  <c r="P721" i="3"/>
  <c r="P536" i="3"/>
  <c r="P826" i="3"/>
  <c r="P93" i="3"/>
  <c r="P1125" i="3"/>
  <c r="P932" i="3"/>
  <c r="P865" i="3"/>
  <c r="P1148" i="3"/>
  <c r="P911" i="3"/>
  <c r="P324" i="3"/>
  <c r="P818" i="3"/>
  <c r="P561" i="3"/>
  <c r="P168" i="3"/>
  <c r="P144" i="3"/>
  <c r="P1080" i="3"/>
  <c r="P1007" i="3"/>
  <c r="P983" i="3"/>
  <c r="P414" i="3"/>
  <c r="P40" i="3"/>
  <c r="P817" i="3"/>
  <c r="P1186" i="3"/>
  <c r="P612" i="3"/>
  <c r="P580" i="3"/>
  <c r="P34" i="3"/>
  <c r="P387" i="3"/>
  <c r="P563" i="3"/>
  <c r="P884" i="3"/>
  <c r="P413" i="3"/>
  <c r="P653" i="3"/>
  <c r="P1123" i="3"/>
  <c r="P822" i="3"/>
  <c r="P1038" i="3"/>
  <c r="P406" i="3"/>
  <c r="P895" i="3"/>
  <c r="P694" i="3"/>
  <c r="P651" i="3"/>
  <c r="P314" i="3"/>
  <c r="P967" i="3"/>
  <c r="P278" i="3"/>
  <c r="P890" i="3"/>
  <c r="P1203" i="3"/>
  <c r="P417" i="3"/>
  <c r="P98" i="3"/>
  <c r="P1128" i="3"/>
  <c r="P462" i="3"/>
  <c r="P767" i="3"/>
  <c r="P712" i="3"/>
  <c r="P118" i="3"/>
  <c r="P519" i="3"/>
  <c r="P1134" i="3"/>
  <c r="P969" i="3"/>
  <c r="P1021" i="3"/>
  <c r="P294" i="3"/>
  <c r="P189" i="3"/>
  <c r="P808" i="3"/>
  <c r="P692" i="3"/>
  <c r="P670" i="3"/>
  <c r="P795" i="3"/>
  <c r="P598" i="3"/>
  <c r="P33" i="3"/>
  <c r="P1200" i="3"/>
  <c r="P624" i="3"/>
  <c r="P585" i="3"/>
  <c r="P602" i="3"/>
  <c r="P485" i="3"/>
  <c r="P181" i="3"/>
  <c r="P287" i="3"/>
  <c r="P814" i="3"/>
  <c r="P1067" i="3"/>
  <c r="P86" i="3"/>
  <c r="P828" i="3"/>
  <c r="P73" i="3"/>
  <c r="P1131" i="3"/>
  <c r="P1201" i="3"/>
  <c r="P715" i="3"/>
  <c r="P545" i="3"/>
  <c r="P96" i="3"/>
  <c r="P1036" i="3"/>
  <c r="P460" i="3"/>
  <c r="P42" i="3"/>
  <c r="P789" i="3"/>
  <c r="P114" i="3"/>
  <c r="P507" i="3"/>
  <c r="P735" i="3"/>
  <c r="P945" i="3"/>
  <c r="P1001" i="3"/>
  <c r="P842" i="3"/>
  <c r="P941" i="3"/>
  <c r="P1118" i="3"/>
  <c r="P960" i="3"/>
  <c r="P340" i="3"/>
  <c r="P283" i="3"/>
  <c r="P575" i="3"/>
  <c r="P778" i="3"/>
  <c r="P364" i="3"/>
  <c r="P456" i="3"/>
  <c r="P658" i="3"/>
  <c r="P583" i="3"/>
  <c r="P268" i="3"/>
  <c r="P505" i="3"/>
  <c r="P380" i="3"/>
  <c r="P52" i="3"/>
  <c r="P392" i="3"/>
  <c r="P668" i="3"/>
  <c r="P744" i="3"/>
  <c r="P66" i="3"/>
  <c r="P985" i="3"/>
  <c r="P226" i="3"/>
  <c r="P1136" i="3"/>
  <c r="P1192" i="3"/>
  <c r="P909" i="3"/>
  <c r="P1066" i="3"/>
  <c r="P1120" i="3"/>
  <c r="P291" i="3"/>
  <c r="P608" i="3"/>
  <c r="P496" i="3"/>
  <c r="P618" i="3"/>
  <c r="P430" i="3"/>
  <c r="P249" i="3"/>
  <c r="P755" i="3"/>
  <c r="P662" i="3"/>
  <c r="P763" i="3"/>
  <c r="P116" i="3"/>
  <c r="P24" i="3"/>
  <c r="P72" i="3"/>
  <c r="P103" i="3"/>
  <c r="P780" i="3"/>
  <c r="P138" i="3"/>
  <c r="P435" i="3"/>
  <c r="P549" i="3"/>
  <c r="P279" i="3"/>
  <c r="P794" i="3"/>
  <c r="P121" i="3"/>
  <c r="P754" i="3"/>
  <c r="P742" i="3"/>
  <c r="P351" i="3"/>
  <c r="P986" i="3"/>
  <c r="P178" i="3"/>
  <c r="P318" i="3"/>
  <c r="P820" i="3"/>
  <c r="P120" i="3"/>
  <c r="P412" i="3"/>
  <c r="P871" i="3"/>
  <c r="P1167" i="3"/>
  <c r="P555" i="3"/>
  <c r="P736" i="3"/>
  <c r="P1202" i="3"/>
  <c r="P376" i="3"/>
  <c r="P678" i="3"/>
  <c r="P1197" i="3"/>
  <c r="P850" i="3"/>
  <c r="P1012" i="3"/>
  <c r="P250" i="3"/>
  <c r="P535" i="3"/>
  <c r="P164" i="3"/>
  <c r="P972" i="3"/>
  <c r="P819" i="3"/>
  <c r="P446" i="3"/>
  <c r="P809" i="3"/>
  <c r="P1081" i="3"/>
  <c r="P642" i="3"/>
  <c r="P140" i="3"/>
  <c r="P177" i="3"/>
  <c r="P191" i="3"/>
  <c r="P22" i="3"/>
  <c r="P649" i="3"/>
  <c r="P1097" i="3"/>
  <c r="P1147" i="3"/>
  <c r="P1195" i="3"/>
  <c r="P709" i="3"/>
  <c r="P857" i="3"/>
  <c r="P281" i="3"/>
  <c r="P328" i="3"/>
  <c r="P719" i="3"/>
  <c r="P163" i="3"/>
  <c r="P54" i="3"/>
  <c r="P997" i="3"/>
  <c r="P76" i="3"/>
  <c r="P542" i="3"/>
  <c r="P408" i="3"/>
  <c r="P171" i="3"/>
  <c r="P336" i="3"/>
  <c r="P61" i="3"/>
  <c r="P382" i="3"/>
  <c r="P1204" i="3"/>
  <c r="P499" i="3"/>
  <c r="P551" i="3"/>
  <c r="P222" i="3"/>
  <c r="P788" i="3"/>
  <c r="P48" i="3"/>
  <c r="P453" i="3"/>
  <c r="P311" i="3"/>
  <c r="P625" i="3"/>
  <c r="P1130" i="3"/>
  <c r="P452" i="3"/>
  <c r="P259" i="3"/>
  <c r="P63" i="3"/>
  <c r="P127" i="3"/>
  <c r="P975" i="3"/>
  <c r="P474" i="3"/>
  <c r="P661" i="3"/>
  <c r="P1160" i="3"/>
  <c r="P310" i="3"/>
  <c r="P706" i="3"/>
  <c r="P509" i="3"/>
  <c r="P633" i="3"/>
  <c r="P492" i="3"/>
  <c r="P916" i="3"/>
  <c r="P341" i="3"/>
  <c r="P963" i="3"/>
  <c r="P548" i="3"/>
  <c r="P130" i="3"/>
  <c r="P300" i="3"/>
  <c r="P621" i="3"/>
  <c r="P1003" i="3"/>
  <c r="P165" i="3"/>
  <c r="P948" i="3"/>
  <c r="P261" i="3"/>
  <c r="P1112" i="3"/>
  <c r="P150" i="3"/>
  <c r="P1005" i="3"/>
  <c r="P538" i="3"/>
  <c r="P152" i="3"/>
  <c r="P210" i="3"/>
  <c r="P699" i="3"/>
  <c r="P902" i="3"/>
  <c r="P146" i="3"/>
  <c r="P894" i="3"/>
  <c r="P1023" i="3"/>
  <c r="P682" i="3"/>
  <c r="P399" i="3"/>
  <c r="P880" i="3"/>
  <c r="P716" i="3"/>
  <c r="P1006" i="3"/>
  <c r="P350" i="3"/>
  <c r="P1119" i="3"/>
  <c r="P292" i="3"/>
  <c r="P759" i="3"/>
  <c r="P196" i="3"/>
  <c r="P677" i="3"/>
  <c r="P1109" i="3"/>
  <c r="P133" i="3"/>
  <c r="P964" i="3"/>
  <c r="P572" i="3"/>
  <c r="P747" i="3"/>
  <c r="P345" i="3"/>
  <c r="P1132" i="3"/>
  <c r="P125" i="3"/>
  <c r="P394" i="3"/>
  <c r="P169" i="3"/>
  <c r="P1029" i="3"/>
  <c r="P515" i="3"/>
  <c r="P82" i="3"/>
  <c r="P89" i="3"/>
  <c r="P1121" i="3"/>
  <c r="P1179" i="3"/>
  <c r="P321" i="3"/>
  <c r="P611" i="3"/>
  <c r="P1027" i="3"/>
  <c r="P192" i="3"/>
  <c r="P132" i="3"/>
  <c r="P556" i="3"/>
  <c r="P205" i="3"/>
  <c r="P615" i="3"/>
  <c r="P1157" i="3"/>
  <c r="P957" i="3"/>
  <c r="P889" i="3"/>
  <c r="P1149" i="3"/>
  <c r="P332" i="3"/>
  <c r="P743" i="3"/>
  <c r="P1101" i="3"/>
  <c r="P1156" i="3"/>
  <c r="P513" i="3"/>
  <c r="P254" i="3"/>
  <c r="P525" i="3"/>
  <c r="P381" i="3"/>
  <c r="P666" i="3"/>
  <c r="P630" i="3"/>
  <c r="P134" i="3"/>
  <c r="P107" i="3"/>
  <c r="P218" i="3"/>
  <c r="P745" i="3"/>
  <c r="P241" i="3"/>
  <c r="P260" i="3"/>
  <c r="P411" i="3"/>
  <c r="P112" i="3"/>
  <c r="P953" i="3"/>
  <c r="P664" i="3"/>
  <c r="P772" i="3"/>
  <c r="P299" i="3"/>
  <c r="P224" i="3"/>
  <c r="P247" i="3"/>
  <c r="P123" i="3"/>
  <c r="P202" i="3"/>
  <c r="P444" i="3"/>
  <c r="P636" i="3"/>
  <c r="P155" i="3"/>
  <c r="P172" i="3"/>
  <c r="P679" i="3"/>
  <c r="P1062" i="3"/>
  <c r="P924" i="3"/>
  <c r="P429" i="3"/>
  <c r="P974" i="3"/>
  <c r="P206" i="3"/>
  <c r="P689" i="3"/>
  <c r="P840" i="3"/>
  <c r="P804" i="3"/>
  <c r="P1075" i="3"/>
  <c r="P863" i="3"/>
  <c r="P859" i="3"/>
  <c r="P391" i="3"/>
  <c r="P876" i="3"/>
  <c r="P175" i="3"/>
  <c r="P1100" i="3"/>
  <c r="P1059" i="3"/>
  <c r="P951" i="3"/>
  <c r="P284" i="3"/>
  <c r="P303" i="3"/>
  <c r="P892" i="3"/>
  <c r="P635" i="3"/>
  <c r="P881" i="3"/>
  <c r="P153" i="3"/>
  <c r="P297" i="3"/>
  <c r="P334" i="3"/>
  <c r="P436" i="3"/>
  <c r="P368" i="3"/>
  <c r="P601" i="3"/>
  <c r="P55" i="3"/>
  <c r="P722" i="3"/>
  <c r="P1086" i="3"/>
  <c r="P1024" i="3"/>
  <c r="P348" i="3"/>
  <c r="P645" i="3"/>
  <c r="P81" i="3"/>
  <c r="P1115" i="3"/>
  <c r="P1169" i="3"/>
  <c r="P866" i="3"/>
  <c r="P271" i="3"/>
  <c r="P273" i="3"/>
  <c r="P375" i="3"/>
  <c r="P307" i="3"/>
  <c r="P136" i="3"/>
  <c r="P201" i="3"/>
  <c r="P502" i="3"/>
  <c r="P1095" i="3"/>
  <c r="P949" i="3"/>
  <c r="P976" i="3"/>
  <c r="P1040" i="3"/>
  <c r="P106" i="3"/>
  <c r="P432" i="3"/>
  <c r="P756" i="3"/>
  <c r="P573" i="3"/>
  <c r="P877" i="3"/>
  <c r="P993" i="3"/>
  <c r="P959" i="3"/>
  <c r="P370" i="3"/>
  <c r="P885" i="3"/>
  <c r="P782" i="3"/>
  <c r="P765" i="3"/>
  <c r="P67" i="3"/>
  <c r="P248" i="3"/>
  <c r="P550" i="3"/>
  <c r="P620" i="3"/>
  <c r="P1094" i="3"/>
  <c r="P190" i="3"/>
  <c r="P36" i="3"/>
  <c r="P751" i="3"/>
  <c r="P315" i="3"/>
  <c r="P74" i="3"/>
  <c r="P357" i="3"/>
  <c r="P527" i="3"/>
  <c r="P701" i="3"/>
  <c r="P99" i="3"/>
  <c r="P950" i="3"/>
  <c r="P961" i="3"/>
  <c r="P1172" i="3"/>
  <c r="P252" i="3"/>
  <c r="P198" i="3"/>
  <c r="P147" i="3"/>
  <c r="P367" i="3"/>
  <c r="P1103" i="3"/>
  <c r="P154" i="3"/>
  <c r="P101" i="3"/>
  <c r="P928" i="3"/>
  <c r="P734" i="3"/>
  <c r="P451" i="3"/>
  <c r="P142" i="3"/>
  <c r="P183" i="3"/>
  <c r="P833" i="3"/>
  <c r="P605" i="3"/>
  <c r="P579" i="3"/>
  <c r="P471" i="3"/>
  <c r="P251" i="3"/>
  <c r="P404" i="3"/>
  <c r="P888" i="3"/>
  <c r="P935" i="3"/>
  <c r="P445" i="3"/>
  <c r="P1046" i="3"/>
  <c r="P564" i="3"/>
  <c r="P627" i="3"/>
  <c r="P1106" i="3"/>
  <c r="P149" i="3"/>
  <c r="P684" i="3"/>
  <c r="P591" i="3"/>
  <c r="P428" i="3"/>
  <c r="P329" i="3"/>
  <c r="P593" i="3"/>
  <c r="P512" i="3"/>
  <c r="P1088" i="3"/>
  <c r="P824" i="3"/>
  <c r="P776" i="3"/>
  <c r="P796" i="3"/>
  <c r="P78" i="3"/>
  <c r="P65" i="3"/>
  <c r="P1105" i="3"/>
  <c r="P1002" i="3"/>
  <c r="P886" i="3"/>
  <c r="P442" i="3"/>
  <c r="P1019" i="3"/>
  <c r="P787" i="3"/>
  <c r="P753" i="3"/>
  <c r="P631" i="3"/>
  <c r="P385" i="3"/>
  <c r="P494" i="3"/>
  <c r="P848" i="3"/>
  <c r="P933" i="3"/>
  <c r="P309" i="3"/>
  <c r="P823" i="3"/>
  <c r="P557" i="3"/>
  <c r="P543" i="3"/>
  <c r="P337" i="3"/>
  <c r="P491" i="3"/>
  <c r="P1048" i="3"/>
  <c r="P197" i="3"/>
  <c r="P448" i="3"/>
  <c r="P1152" i="3"/>
  <c r="P518" i="3"/>
  <c r="P331" i="3"/>
  <c r="P552" i="3"/>
  <c r="P923" i="3"/>
  <c r="P657" i="3"/>
  <c r="P75" i="3"/>
  <c r="P1108" i="3"/>
  <c r="P966" i="3"/>
  <c r="P910" i="3"/>
  <c r="P629" i="3"/>
  <c r="P1076" i="3"/>
  <c r="P797" i="3"/>
  <c r="P333" i="3"/>
  <c r="P47" i="3"/>
  <c r="P83" i="3"/>
  <c r="P126" i="3"/>
  <c r="P1184" i="3"/>
  <c r="P665" i="3"/>
  <c r="P737" i="3"/>
  <c r="P1124" i="3"/>
  <c r="P730" i="3"/>
  <c r="P1032" i="3"/>
  <c r="P523" i="3"/>
  <c r="P570" i="3"/>
  <c r="P21" i="3"/>
  <c r="P898" i="3"/>
  <c r="P85" i="3"/>
  <c r="P929" i="3"/>
  <c r="P726" i="3"/>
  <c r="P443" i="3"/>
  <c r="P1078" i="3"/>
  <c r="P420" i="3"/>
  <c r="P1000" i="3"/>
  <c r="P589" i="3"/>
  <c r="P1150" i="3"/>
  <c r="P377" i="3"/>
  <c r="P187" i="3"/>
  <c r="P402" i="3"/>
  <c r="P38" i="3"/>
  <c r="P1154" i="3"/>
  <c r="P409" i="3"/>
  <c r="P317" i="3"/>
  <c r="P263" i="3"/>
  <c r="P188" i="3"/>
  <c r="P714" i="3"/>
  <c r="P1037" i="3"/>
  <c r="P807" i="3"/>
  <c r="P603" i="3"/>
  <c r="P223" i="3"/>
  <c r="P1099" i="3"/>
  <c r="P592" i="3"/>
  <c r="P1093" i="3"/>
  <c r="P847" i="3"/>
  <c r="P199" i="3"/>
  <c r="P227" i="3"/>
  <c r="P90" i="3"/>
  <c r="P641" i="3"/>
  <c r="P57" i="3"/>
  <c r="P899" i="3"/>
  <c r="P733" i="3"/>
  <c r="P685" i="3"/>
  <c r="P979" i="3"/>
  <c r="P265" i="3"/>
  <c r="P473" i="3"/>
  <c r="P539" i="3"/>
  <c r="P64" i="3"/>
  <c r="P931" i="3"/>
  <c r="P1170" i="3"/>
  <c r="P844" i="3"/>
  <c r="P925" i="3"/>
  <c r="P696" i="3"/>
  <c r="P597" i="3"/>
  <c r="P912" i="3"/>
  <c r="P626" i="3"/>
  <c r="P1168" i="3"/>
  <c r="P487" i="3"/>
  <c r="P71" i="3"/>
  <c r="P242" i="3"/>
  <c r="P686" i="3"/>
  <c r="P637" i="3"/>
  <c r="P977" i="3"/>
  <c r="P439" i="3"/>
  <c r="P683" i="3"/>
  <c r="P113" i="3"/>
  <c r="P760" i="3"/>
  <c r="P879" i="3"/>
  <c r="P1089" i="3"/>
  <c r="P980" i="3"/>
  <c r="P469" i="3"/>
  <c r="P761" i="3"/>
  <c r="P344" i="3"/>
  <c r="P908" i="3"/>
  <c r="P831" i="3"/>
  <c r="P510" i="3"/>
  <c r="P532" i="3"/>
  <c r="P1087" i="3"/>
  <c r="P1082" i="3"/>
  <c r="P638" i="3"/>
  <c r="P644" i="3"/>
  <c r="P1092" i="3"/>
  <c r="P246" i="3"/>
  <c r="P531" i="3"/>
  <c r="P62" i="3"/>
  <c r="P1151" i="3"/>
  <c r="P481" i="3"/>
  <c r="P363" i="3"/>
  <c r="P480" i="3"/>
  <c r="P607" i="3"/>
  <c r="P472" i="3"/>
  <c r="P560" i="3"/>
  <c r="P965" i="3"/>
  <c r="P416" i="3"/>
  <c r="P801" i="3"/>
  <c r="P835" i="3"/>
  <c r="P289" i="3"/>
  <c r="P373" i="3"/>
  <c r="P253" i="3"/>
  <c r="P956" i="3"/>
  <c r="P84" i="3"/>
  <c r="P276" i="3"/>
  <c r="P393" i="3"/>
  <c r="P470" i="3"/>
  <c r="P216" i="3"/>
  <c r="P1198" i="3"/>
  <c r="P1014" i="3"/>
  <c r="P999" i="3"/>
  <c r="P875" i="3"/>
  <c r="P1122" i="3"/>
  <c r="P784" i="3"/>
  <c r="P245" i="3"/>
  <c r="P421" i="3"/>
  <c r="P567" i="3"/>
  <c r="P440" i="3"/>
  <c r="P239" i="3"/>
  <c r="P30" i="3"/>
  <c r="P669" i="3"/>
  <c r="P467" i="3"/>
  <c r="P690" i="3"/>
  <c r="P1164" i="3"/>
  <c r="P713" i="3"/>
  <c r="P667" i="3"/>
  <c r="P1139" i="3"/>
  <c r="P1190" i="3"/>
  <c r="P295" i="3"/>
  <c r="P28" i="3"/>
  <c r="P463" i="3"/>
  <c r="P266" i="3"/>
  <c r="P1010" i="3"/>
  <c r="P836" i="3"/>
  <c r="P917" i="3"/>
  <c r="P301" i="3"/>
  <c r="P811" i="3"/>
  <c r="P450" i="3"/>
  <c r="P390" i="3"/>
  <c r="P43" i="3"/>
  <c r="P483" i="3"/>
  <c r="P516" i="3"/>
  <c r="P1141" i="3"/>
  <c r="P438" i="3"/>
  <c r="P233" i="3"/>
  <c r="P1025" i="3"/>
  <c r="P779" i="3"/>
  <c r="P616" i="3"/>
  <c r="P913" i="3"/>
  <c r="P541" i="3"/>
  <c r="P131" i="3"/>
  <c r="P650" i="3"/>
  <c r="P646" i="3"/>
  <c r="P431" i="3"/>
  <c r="P306" i="3"/>
  <c r="P238" i="3"/>
  <c r="P1194" i="3"/>
  <c r="P628" i="3"/>
  <c r="P558" i="3"/>
  <c r="P45" i="3"/>
  <c r="P675" i="3"/>
  <c r="P891" i="3"/>
  <c r="P672" i="3"/>
  <c r="P793" i="3"/>
  <c r="P1085" i="3"/>
  <c r="P228" i="3"/>
  <c r="P777" i="3"/>
  <c r="P1107" i="3"/>
  <c r="P1033" i="3"/>
  <c r="P355" i="3"/>
  <c r="P846" i="3"/>
  <c r="P732" i="3"/>
  <c r="P422" i="3"/>
  <c r="P109" i="3"/>
  <c r="P978" i="3"/>
  <c r="P987" i="3"/>
  <c r="P35" i="3"/>
  <c r="P707" i="3"/>
  <c r="P1144" i="3"/>
  <c r="P1113" i="3"/>
  <c r="P799" i="3"/>
  <c r="P362" i="3"/>
  <c r="P124" i="3"/>
  <c r="P792" i="3"/>
  <c r="P521" i="3"/>
  <c r="P388" i="3"/>
  <c r="P511" i="3"/>
  <c r="P490" i="3"/>
  <c r="P1163" i="3"/>
  <c r="P571" i="3"/>
  <c r="P217" i="3"/>
  <c r="P936" i="3"/>
  <c r="P1162" i="3"/>
  <c r="P386" i="3"/>
  <c r="P185" i="3"/>
  <c r="P1178" i="3"/>
  <c r="P51" i="3"/>
  <c r="P681" i="3"/>
  <c r="P832" i="3"/>
  <c r="P493" i="3"/>
  <c r="P508" i="3"/>
  <c r="P1017" i="3"/>
  <c r="P656" i="3"/>
  <c r="P781" i="3"/>
  <c r="P703" i="3"/>
  <c r="P764" i="3"/>
  <c r="P659" i="3"/>
  <c r="P122" i="3"/>
  <c r="P1129" i="3"/>
  <c r="P1013" i="3"/>
  <c r="P873" i="3"/>
  <c r="P162" i="3"/>
  <c r="P520" i="3"/>
  <c r="P173" i="3"/>
  <c r="P1034" i="3"/>
  <c r="P335" i="3"/>
  <c r="P673" i="3"/>
  <c r="P1176" i="3"/>
  <c r="P676" i="3"/>
  <c r="P262" i="3"/>
  <c r="P1044" i="3"/>
  <c r="P900" i="3"/>
  <c r="P211" i="3"/>
  <c r="P50" i="3"/>
  <c r="P1056" i="3"/>
  <c r="P660" i="3"/>
  <c r="P320" i="3"/>
  <c r="P229" i="3"/>
  <c r="P839" i="3"/>
  <c r="P1020" i="3"/>
  <c r="P1183" i="3"/>
  <c r="P1188" i="3"/>
  <c r="P207" i="3"/>
  <c r="P791" i="3"/>
  <c r="P488" i="3"/>
  <c r="P901" i="3"/>
  <c r="P115" i="3"/>
  <c r="P841" i="3"/>
  <c r="P654" i="3"/>
  <c r="P403" i="3"/>
  <c r="P374" i="3"/>
  <c r="P302" i="3"/>
  <c r="P256" i="3"/>
  <c r="P59" i="3"/>
  <c r="P319" i="3"/>
  <c r="P1084" i="3"/>
  <c r="P595" i="3"/>
  <c r="P354" i="3"/>
  <c r="P860" i="3"/>
  <c r="P305" i="3"/>
  <c r="P1159" i="3"/>
  <c r="P159" i="3"/>
  <c r="P1137" i="3"/>
  <c r="P468" i="3"/>
  <c r="P213" i="3"/>
  <c r="P1073" i="3"/>
  <c r="P353" i="3"/>
  <c r="P1060" i="3"/>
  <c r="P461" i="3"/>
  <c r="P995" i="3"/>
  <c r="P907" i="3"/>
  <c r="P717" i="3"/>
  <c r="P497" i="3"/>
  <c r="P748" i="3"/>
  <c r="P1039" i="3"/>
  <c r="P562" i="3"/>
  <c r="P643" i="3"/>
  <c r="P339" i="3"/>
  <c r="P342" i="3"/>
  <c r="P674" i="3"/>
  <c r="P356" i="3"/>
  <c r="P221" i="3"/>
  <c r="P648" i="3"/>
  <c r="P117" i="3"/>
  <c r="P688" i="3"/>
  <c r="P285" i="3"/>
  <c r="P741" i="3"/>
  <c r="P604" i="3"/>
  <c r="P869" i="3"/>
  <c r="P1187" i="3"/>
  <c r="P194" i="3"/>
  <c r="P920" i="3"/>
  <c r="P308" i="3"/>
  <c r="P962" i="3"/>
  <c r="P1011" i="3"/>
  <c r="P1182" i="3"/>
  <c r="P234" i="3"/>
  <c r="P195" i="3"/>
  <c r="P588" i="3"/>
  <c r="P893" i="3"/>
  <c r="P352" i="3"/>
  <c r="P1185" i="3"/>
  <c r="P415" i="3"/>
  <c r="P937" i="3"/>
  <c r="P92" i="3"/>
  <c r="P632" i="3"/>
  <c r="P825" i="3"/>
  <c r="P88" i="3"/>
  <c r="P514" i="3"/>
  <c r="P95" i="3"/>
  <c r="P1174" i="3"/>
  <c r="P366" i="3"/>
  <c r="P939" i="3"/>
  <c r="P458" i="3"/>
  <c r="P119" i="3"/>
  <c r="P371" i="3"/>
  <c r="P274" i="3"/>
  <c r="P1102" i="3"/>
  <c r="P906" i="3"/>
  <c r="P988" i="3"/>
  <c r="P526" i="3"/>
  <c r="P711" i="3"/>
  <c r="P1110" i="3"/>
  <c r="P240" i="3"/>
  <c r="P581" i="3"/>
  <c r="P479" i="3"/>
  <c r="P856" i="3"/>
  <c r="P500" i="3"/>
  <c r="P220" i="3"/>
  <c r="P566" i="3"/>
  <c r="P330" i="3"/>
  <c r="P746" i="3"/>
  <c r="Q108" i="3"/>
  <c r="Q1183" i="3"/>
  <c r="Q645" i="3"/>
  <c r="Q1039" i="3"/>
  <c r="Q201" i="3"/>
  <c r="Q519" i="3"/>
  <c r="Q1025" i="3"/>
  <c r="Q250" i="3"/>
  <c r="Q1109" i="3"/>
  <c r="Q199" i="3"/>
  <c r="Q959" i="3"/>
  <c r="Q1182" i="3"/>
  <c r="Q556" i="3"/>
  <c r="Q1191" i="3"/>
  <c r="Q973" i="3"/>
  <c r="Q1000" i="3"/>
  <c r="Q899" i="3"/>
  <c r="Q1178" i="3"/>
  <c r="Q68" i="3"/>
  <c r="Q33" i="3"/>
  <c r="Q31" i="3"/>
  <c r="Q1031" i="3"/>
  <c r="Q893" i="3"/>
  <c r="Q707" i="3"/>
  <c r="Q313" i="3"/>
  <c r="Q1175" i="3"/>
  <c r="Q974" i="3"/>
  <c r="Q513" i="3"/>
  <c r="Q146" i="3"/>
  <c r="Q937" i="3"/>
  <c r="Q428" i="3"/>
  <c r="Q110" i="3"/>
  <c r="Q21" i="3"/>
  <c r="Q1016" i="3"/>
  <c r="Q791" i="3"/>
  <c r="Q99" i="3"/>
  <c r="Q1185" i="3"/>
  <c r="Q273" i="3"/>
  <c r="Q528" i="3"/>
  <c r="Q561" i="3"/>
  <c r="Q1179" i="3"/>
  <c r="Q935" i="3"/>
  <c r="Q460" i="3"/>
  <c r="Q916" i="3"/>
  <c r="Q801" i="3"/>
  <c r="Q788" i="3"/>
  <c r="Q576" i="3"/>
  <c r="Q1177" i="3"/>
  <c r="Q454" i="3"/>
  <c r="Q493" i="3"/>
  <c r="Q933" i="3"/>
  <c r="Q392" i="3"/>
  <c r="Q1110" i="3"/>
  <c r="Q122" i="3"/>
  <c r="Q797" i="3"/>
  <c r="Q485" i="3"/>
  <c r="Q424" i="3"/>
  <c r="Q1005" i="3"/>
  <c r="Q918" i="3"/>
  <c r="Q490" i="3"/>
  <c r="Q299" i="3"/>
  <c r="Q782" i="3"/>
  <c r="Q856" i="3"/>
  <c r="Q697" i="3"/>
  <c r="Q265" i="3"/>
  <c r="Q305" i="3"/>
  <c r="Q32" i="3"/>
  <c r="Q1200" i="3"/>
  <c r="Q757" i="3"/>
  <c r="Q836" i="3"/>
  <c r="Q827" i="3"/>
  <c r="Q895" i="3"/>
  <c r="Q414" i="3"/>
  <c r="Q949" i="3"/>
  <c r="Q710" i="3"/>
  <c r="Q131" i="3"/>
  <c r="Q812" i="3"/>
  <c r="Q463" i="3"/>
  <c r="Q233" i="3"/>
  <c r="Q121" i="3"/>
  <c r="Q996" i="3"/>
  <c r="Q521" i="3"/>
  <c r="Q565" i="3"/>
  <c r="Q142" i="3"/>
  <c r="Q136" i="3"/>
  <c r="Q735" i="3"/>
  <c r="Q425" i="3"/>
  <c r="Q1077" i="3"/>
  <c r="Q647" i="3"/>
  <c r="Q734" i="3"/>
  <c r="Q1047" i="3"/>
  <c r="Q1188" i="3"/>
  <c r="Q381" i="3"/>
  <c r="Q90" i="3"/>
  <c r="Q724" i="3"/>
  <c r="Q900" i="3"/>
  <c r="Q526" i="3"/>
  <c r="Q103" i="3"/>
  <c r="Q292" i="3"/>
  <c r="Q650" i="3"/>
  <c r="Q923" i="3"/>
  <c r="Q1146" i="3"/>
  <c r="Q406" i="3"/>
  <c r="Q640" i="3"/>
  <c r="Q79" i="3"/>
  <c r="Q825" i="3"/>
  <c r="Q981" i="3"/>
  <c r="Q264" i="3"/>
  <c r="Q659" i="3"/>
  <c r="Q848" i="3"/>
  <c r="Q854" i="3"/>
  <c r="Q429" i="3"/>
  <c r="Q196" i="3"/>
  <c r="Q940" i="3"/>
  <c r="Q1081" i="3"/>
  <c r="Q54" i="3"/>
  <c r="Q123" i="3"/>
  <c r="Q372" i="3"/>
  <c r="Q558" i="3"/>
  <c r="Q1169" i="3"/>
  <c r="Q389" i="3"/>
  <c r="Q170" i="3"/>
  <c r="Q732" i="3"/>
  <c r="Q333" i="3"/>
  <c r="Q603" i="3"/>
  <c r="Q876" i="3"/>
  <c r="Q942" i="3"/>
  <c r="Q36" i="3"/>
  <c r="Q134" i="3"/>
  <c r="Q1157" i="3"/>
  <c r="Q830" i="3"/>
  <c r="Q1172" i="3"/>
  <c r="Q55" i="3"/>
  <c r="Q92" i="3"/>
  <c r="Q416" i="3"/>
  <c r="Q932" i="3"/>
  <c r="Q492" i="3"/>
  <c r="Q223" i="3"/>
  <c r="Q796" i="3"/>
  <c r="Q835" i="3"/>
  <c r="Q704" i="3"/>
  <c r="Q758" i="3"/>
  <c r="Q803" i="3"/>
  <c r="Q133" i="3"/>
  <c r="Q1045" i="3"/>
  <c r="Q515" i="3"/>
  <c r="Q1074" i="3"/>
  <c r="Q360" i="3"/>
  <c r="Q792" i="3"/>
  <c r="Q1097" i="3"/>
  <c r="Q1160" i="3"/>
  <c r="Q517" i="3"/>
  <c r="Q912" i="3"/>
  <c r="Q376" i="3"/>
  <c r="Q244" i="3"/>
  <c r="Q646" i="3"/>
  <c r="Q535" i="3"/>
  <c r="Q178" i="3"/>
  <c r="Q72" i="3"/>
  <c r="Q570" i="3"/>
  <c r="Q284" i="3"/>
  <c r="Q484" i="3"/>
  <c r="Q195" i="3"/>
  <c r="Q793" i="3"/>
  <c r="Q518" i="3"/>
  <c r="Q868" i="3"/>
  <c r="Q187" i="3"/>
  <c r="Q524" i="3"/>
  <c r="Q426" i="3"/>
  <c r="Q106" i="3"/>
  <c r="Q965" i="3"/>
  <c r="Q926" i="3"/>
  <c r="Q887" i="3"/>
  <c r="Q708" i="3"/>
  <c r="Q149" i="3"/>
  <c r="Q361" i="3"/>
  <c r="Q1164" i="3"/>
  <c r="Q997" i="3"/>
  <c r="Q551" i="3"/>
  <c r="Q970" i="3"/>
  <c r="Q455" i="3"/>
  <c r="Q911" i="3"/>
  <c r="Q683" i="3"/>
  <c r="Q312" i="3"/>
  <c r="Q65" i="3"/>
  <c r="Q614" i="3"/>
  <c r="Q340" i="3"/>
  <c r="Q399" i="3"/>
  <c r="Q660" i="3"/>
  <c r="Q366" i="3"/>
  <c r="Q452" i="3"/>
  <c r="Q1124" i="3"/>
  <c r="Q858" i="3"/>
  <c r="Q931" i="3"/>
  <c r="Q593" i="3"/>
  <c r="Q815" i="3"/>
  <c r="Q42" i="3"/>
  <c r="Q1197" i="3"/>
  <c r="Q179" i="3"/>
  <c r="Q197" i="3"/>
  <c r="Q1088" i="3"/>
  <c r="Q395" i="3"/>
  <c r="Q721" i="3"/>
  <c r="Q715" i="3"/>
  <c r="Q315" i="3"/>
  <c r="Q1014" i="3"/>
  <c r="Q1122" i="3"/>
  <c r="Q599" i="3"/>
  <c r="Q794" i="3"/>
  <c r="Q636" i="3"/>
  <c r="Q1130" i="3"/>
  <c r="Q507" i="3"/>
  <c r="Q1092" i="3"/>
  <c r="Q260" i="3"/>
  <c r="Q266" i="3"/>
  <c r="Q1155" i="3"/>
  <c r="Q189" i="3"/>
  <c r="Q205" i="3"/>
  <c r="Q1131" i="3"/>
  <c r="Q314" i="3"/>
  <c r="Q444" i="3"/>
  <c r="Q906" i="3"/>
  <c r="Q699" i="3"/>
  <c r="Q282" i="3"/>
  <c r="Q964" i="3"/>
  <c r="Q1089" i="3"/>
  <c r="Q957" i="3"/>
  <c r="Q1165" i="3"/>
  <c r="Q225" i="3"/>
  <c r="Q511" i="3"/>
  <c r="Q184" i="3"/>
  <c r="Q60" i="3"/>
  <c r="Q1069" i="3"/>
  <c r="Q998" i="3"/>
  <c r="Q618" i="3"/>
  <c r="Q1148" i="3"/>
  <c r="Q584" i="3"/>
  <c r="Q1090" i="3"/>
  <c r="Q853" i="3"/>
  <c r="Q960" i="3"/>
  <c r="Q632" i="3"/>
  <c r="Q706" i="3"/>
  <c r="Q57" i="3"/>
  <c r="Q530" i="3"/>
  <c r="Q1189" i="3"/>
  <c r="Q1071" i="3"/>
  <c r="Q1038" i="3"/>
  <c r="Q212" i="3"/>
  <c r="Q995" i="3"/>
  <c r="Q622" i="3"/>
  <c r="Q353" i="3"/>
  <c r="Q1018" i="3"/>
  <c r="Q628" i="3"/>
  <c r="Q1055" i="3"/>
  <c r="Q534" i="3"/>
  <c r="Q1145" i="3"/>
  <c r="Q536" i="3"/>
  <c r="Q506" i="3"/>
  <c r="Q503" i="3"/>
  <c r="Q1105" i="3"/>
  <c r="Q595" i="3"/>
  <c r="Q747" i="3"/>
  <c r="Q542" i="3"/>
  <c r="Q221" i="3"/>
  <c r="Q553" i="3"/>
  <c r="Q479" i="3"/>
  <c r="Q172" i="3"/>
  <c r="Q211" i="3"/>
  <c r="Q207" i="3"/>
  <c r="Q581" i="3"/>
  <c r="Q1010" i="3"/>
  <c r="Q627" i="3"/>
  <c r="Q774" i="3"/>
  <c r="Q309" i="3"/>
  <c r="Q963" i="3"/>
  <c r="Q1050" i="3"/>
  <c r="Q946" i="3"/>
  <c r="Q208" i="3"/>
  <c r="Q378" i="3"/>
  <c r="Q458" i="3"/>
  <c r="Q105" i="3"/>
  <c r="Q1059" i="3"/>
  <c r="Q1082" i="3"/>
  <c r="Q939" i="3"/>
  <c r="Q45" i="3"/>
  <c r="Q390" i="3"/>
  <c r="Q881" i="3"/>
  <c r="Q818" i="3"/>
  <c r="Q594" i="3"/>
  <c r="Q248" i="3"/>
  <c r="Q948" i="3"/>
  <c r="Q1072" i="3"/>
  <c r="Q555" i="3"/>
  <c r="Q651" i="3"/>
  <c r="Q859" i="3"/>
  <c r="Q496" i="3"/>
  <c r="Q700" i="3"/>
  <c r="Q779" i="3"/>
  <c r="Q573" i="3"/>
  <c r="Q1084" i="3"/>
  <c r="Q855" i="3"/>
  <c r="Q917" i="3"/>
  <c r="Q354" i="3"/>
  <c r="Q864" i="3"/>
  <c r="Q829" i="3"/>
  <c r="Q466" i="3"/>
  <c r="Q1044" i="3"/>
  <c r="Q107" i="3"/>
  <c r="Q232" i="3"/>
  <c r="Q259" i="3"/>
  <c r="Q606" i="3"/>
  <c r="Q1203" i="3"/>
  <c r="Q1049" i="3"/>
  <c r="Q879" i="3"/>
  <c r="Q777" i="3"/>
  <c r="Q239" i="3"/>
  <c r="Q470" i="3"/>
  <c r="Q1138" i="3"/>
  <c r="Q718" i="3"/>
  <c r="Q1100" i="3"/>
  <c r="Q255" i="3"/>
  <c r="Q696" i="3"/>
  <c r="Q303" i="3"/>
  <c r="Q896" i="3"/>
  <c r="Q166" i="3"/>
  <c r="Q1057" i="3"/>
  <c r="Q873" i="3"/>
  <c r="Q1149" i="3"/>
  <c r="Q193" i="3"/>
  <c r="Q408" i="3"/>
  <c r="Q677" i="3"/>
  <c r="Q668" i="3"/>
  <c r="Q336" i="3"/>
  <c r="Q1167" i="3"/>
  <c r="Q904" i="3"/>
  <c r="Q1151" i="3"/>
  <c r="Q1026" i="3"/>
  <c r="Q1205" i="3"/>
  <c r="Q391" i="3"/>
  <c r="Q203" i="3"/>
  <c r="Q202" i="3"/>
  <c r="Q128" i="3"/>
  <c r="Q643" i="3"/>
  <c r="Q89" i="3"/>
  <c r="Q93" i="3"/>
  <c r="Q846" i="3"/>
  <c r="Q295" i="3"/>
  <c r="Q236" i="3"/>
  <c r="Q635" i="3"/>
  <c r="Q805" i="3"/>
  <c r="Q1120" i="3"/>
  <c r="Q278" i="3"/>
  <c r="Q230" i="3"/>
  <c r="Q863" i="3"/>
  <c r="Q658" i="3"/>
  <c r="Q990" i="3"/>
  <c r="Q808" i="3"/>
  <c r="Q712" i="3"/>
  <c r="Q531" i="3"/>
  <c r="Q71" i="3"/>
  <c r="Q85" i="3"/>
  <c r="Q522" i="3"/>
  <c r="Q412" i="3"/>
  <c r="Q286" i="3"/>
  <c r="Q1021" i="3"/>
  <c r="Q1129" i="3"/>
  <c r="Q638" i="3"/>
  <c r="Q810" i="3"/>
  <c r="Q139" i="3"/>
  <c r="Q332" i="3"/>
  <c r="Q670" i="3"/>
  <c r="Q844" i="3"/>
  <c r="Q1117" i="3"/>
  <c r="Q323" i="3"/>
  <c r="Q1053" i="3"/>
  <c r="Q967" i="3"/>
  <c r="Q474" i="3"/>
  <c r="Q38" i="3"/>
  <c r="Q281" i="3"/>
  <c r="Q147" i="3"/>
  <c r="Q816" i="3"/>
  <c r="Q140" i="3"/>
  <c r="Q826" i="3"/>
  <c r="Q915" i="3"/>
  <c r="Q1174" i="3"/>
  <c r="Q1121" i="3"/>
  <c r="Q1087" i="3"/>
  <c r="Q494" i="3"/>
  <c r="Q1042" i="3"/>
  <c r="Q375" i="3"/>
  <c r="Q1079" i="3"/>
  <c r="Q450" i="3"/>
  <c r="Q81" i="3"/>
  <c r="Q283" i="3"/>
  <c r="Q817" i="3"/>
  <c r="Q667" i="3"/>
  <c r="Q1099" i="3"/>
  <c r="Q772" i="3"/>
  <c r="Q1142" i="3"/>
  <c r="Q1135" i="3"/>
  <c r="Q287" i="3"/>
  <c r="Q512" i="3"/>
  <c r="Q644" i="3"/>
  <c r="Q1036" i="3"/>
  <c r="Q840" i="3"/>
  <c r="Q865" i="3"/>
  <c r="Q692" i="3"/>
  <c r="Q219" i="3"/>
  <c r="Q116" i="3"/>
  <c r="Q118" i="3"/>
  <c r="Q37" i="3"/>
  <c r="Q753" i="3"/>
  <c r="Q1194" i="3"/>
  <c r="Q764" i="3"/>
  <c r="Q1029" i="3"/>
  <c r="Q1032" i="3"/>
  <c r="Q653" i="3"/>
  <c r="Q481" i="3"/>
  <c r="Q908" i="3"/>
  <c r="Q240" i="3"/>
  <c r="Q370" i="3"/>
  <c r="Q919" i="3"/>
  <c r="Q258" i="3"/>
  <c r="Q821" i="3"/>
  <c r="Q982" i="3"/>
  <c r="Q986" i="3"/>
  <c r="Q415" i="3"/>
  <c r="Q1116" i="3"/>
  <c r="Q394" i="3"/>
  <c r="Q1111" i="3"/>
  <c r="Q901" i="3"/>
  <c r="Q746" i="3"/>
  <c r="Q888" i="3"/>
  <c r="Q300" i="3"/>
  <c r="Q884" i="3"/>
  <c r="Q541" i="3"/>
  <c r="Q1106" i="3"/>
  <c r="Q860" i="3"/>
  <c r="Q1083" i="3"/>
  <c r="Q971" i="3"/>
  <c r="Q210" i="3"/>
  <c r="Q934" i="3"/>
  <c r="Q115" i="3"/>
  <c r="Q386" i="3"/>
  <c r="Q160" i="3"/>
  <c r="Q862" i="3"/>
  <c r="Q756" i="3"/>
  <c r="Q1056" i="3"/>
  <c r="Q739" i="3"/>
  <c r="Q1028" i="3"/>
  <c r="Q80" i="3"/>
  <c r="Q676" i="3"/>
  <c r="Q831" i="3"/>
  <c r="Q50" i="3"/>
  <c r="Q310" i="3"/>
  <c r="Q164" i="3"/>
  <c r="Q480" i="3"/>
  <c r="Q798" i="3"/>
  <c r="Q875" i="3"/>
  <c r="Q1085" i="3"/>
  <c r="Q1002" i="3"/>
  <c r="Q924" i="3"/>
  <c r="Q261" i="3"/>
  <c r="Q26" i="3"/>
  <c r="Q987" i="3"/>
  <c r="Q274" i="3"/>
  <c r="Q976" i="3"/>
  <c r="Q979" i="3"/>
  <c r="Q945" i="3"/>
  <c r="Q257" i="3"/>
  <c r="Q694" i="3"/>
  <c r="Q436" i="3"/>
  <c r="Q400" i="3"/>
  <c r="Q482" i="3"/>
  <c r="Q1009" i="3"/>
  <c r="Q379" i="3"/>
  <c r="Q814" i="3"/>
  <c r="Q762" i="3"/>
  <c r="Q144" i="3"/>
  <c r="Q1004" i="3"/>
  <c r="Q327" i="3"/>
  <c r="Q269" i="3"/>
  <c r="Q717" i="3"/>
  <c r="Q138" i="3"/>
  <c r="Q373" i="3"/>
  <c r="Q404" i="3"/>
  <c r="Q1066" i="3"/>
  <c r="Q870" i="3"/>
  <c r="Q347" i="3"/>
  <c r="Q462" i="3"/>
  <c r="Q200" i="3"/>
  <c r="Q954" i="3"/>
  <c r="Q1076" i="3"/>
  <c r="Q156" i="3"/>
  <c r="Q58" i="3"/>
  <c r="Q1103" i="3"/>
  <c r="Q1134" i="3"/>
  <c r="Q1141" i="3"/>
  <c r="Q35" i="3"/>
  <c r="Q909" i="3"/>
  <c r="Q504" i="3"/>
  <c r="Q1132" i="3"/>
  <c r="Q617" i="3"/>
  <c r="Q1035" i="3"/>
  <c r="Q132" i="3"/>
  <c r="Q1019" i="3"/>
  <c r="Q1128" i="3"/>
  <c r="Q624" i="3"/>
  <c r="Q150" i="3"/>
  <c r="Q891" i="3"/>
  <c r="Q1037" i="3"/>
  <c r="Q173" i="3"/>
  <c r="Q579" i="3"/>
  <c r="Q1168" i="3"/>
  <c r="Q566" i="3"/>
  <c r="Q1086" i="3"/>
  <c r="Q596" i="3"/>
  <c r="Q1067" i="3"/>
  <c r="Q532" i="3"/>
  <c r="Q252" i="3"/>
  <c r="Q991" i="3"/>
  <c r="Q403" i="3"/>
  <c r="Q1107" i="3"/>
  <c r="Q374" i="3"/>
  <c r="Q1011" i="3"/>
  <c r="Q246" i="3"/>
  <c r="Q742" i="3"/>
  <c r="Q666" i="3"/>
  <c r="Q1078" i="3"/>
  <c r="Q440" i="3"/>
  <c r="Q247" i="3"/>
  <c r="Q1126" i="3"/>
  <c r="Q407" i="3"/>
  <c r="Q396" i="3"/>
  <c r="Q922" i="3"/>
  <c r="Q795" i="3"/>
  <c r="Q549" i="3"/>
  <c r="Q882" i="3"/>
  <c r="Q401" i="3"/>
  <c r="Q936" i="3"/>
  <c r="Q841" i="3"/>
  <c r="Q537" i="3"/>
  <c r="Q560" i="3"/>
  <c r="Q102" i="3"/>
  <c r="Q277" i="3"/>
  <c r="Q662" i="3"/>
  <c r="Q962" i="3"/>
  <c r="Q67" i="3"/>
  <c r="Q1204" i="3"/>
  <c r="Q969" i="3"/>
  <c r="Q806" i="3"/>
  <c r="Q978" i="3"/>
  <c r="Q316" i="3"/>
  <c r="Q729" i="3"/>
  <c r="Q675" i="3"/>
  <c r="Q726" i="3"/>
  <c r="Q509" i="3"/>
  <c r="Q351" i="3"/>
  <c r="Q43" i="3"/>
  <c r="Q1013" i="3"/>
  <c r="Q567" i="3"/>
  <c r="Q1068" i="3"/>
  <c r="Q1173" i="3"/>
  <c r="Q350" i="3"/>
  <c r="Q477" i="3"/>
  <c r="Q254" i="3"/>
  <c r="Q95" i="3"/>
  <c r="Q698" i="3"/>
  <c r="Q600" i="3"/>
  <c r="Q702" i="3"/>
  <c r="Q743" i="3"/>
  <c r="Q663" i="3"/>
  <c r="Q1119" i="3"/>
  <c r="Q1123" i="3"/>
  <c r="Q953" i="3"/>
  <c r="Q23" i="3"/>
  <c r="Q1187" i="3"/>
  <c r="Q402" i="3"/>
  <c r="Q167" i="3"/>
  <c r="Q763" i="3"/>
  <c r="Q613" i="3"/>
  <c r="Q980" i="3"/>
  <c r="Q229" i="3"/>
  <c r="Q938" i="3"/>
  <c r="Q1127" i="3"/>
  <c r="Q357" i="3"/>
  <c r="Q1143" i="3"/>
  <c r="Q910" i="3"/>
  <c r="Q320" i="3"/>
  <c r="Q790" i="3"/>
  <c r="Q834" i="3"/>
  <c r="Q1008" i="3"/>
  <c r="Q1181" i="3"/>
  <c r="Q40" i="3"/>
  <c r="Q578" i="3"/>
  <c r="Q1091" i="3"/>
  <c r="Q1095" i="3"/>
  <c r="Q580" i="3"/>
  <c r="Q695" i="3"/>
  <c r="Q226" i="3"/>
  <c r="Q405" i="3"/>
  <c r="Q674" i="3"/>
  <c r="Q87" i="3"/>
  <c r="Q362" i="3"/>
  <c r="Q500" i="3"/>
  <c r="Q880" i="3"/>
  <c r="Q52" i="3"/>
  <c r="Q892" i="3"/>
  <c r="Q877" i="3"/>
  <c r="Q472" i="3"/>
  <c r="Q304" i="3"/>
  <c r="Q867" i="3"/>
  <c r="Q508" i="3"/>
  <c r="Q568" i="3"/>
  <c r="Q944" i="3"/>
  <c r="Q322" i="3"/>
  <c r="Q654" i="3"/>
  <c r="Q49" i="3"/>
  <c r="Q112" i="3"/>
  <c r="Q1195" i="3"/>
  <c r="Q691" i="3"/>
  <c r="Q745" i="3"/>
  <c r="Q451" i="3"/>
  <c r="Q1094" i="3"/>
  <c r="Q690" i="3"/>
  <c r="Q1201" i="3"/>
  <c r="Q550" i="3"/>
  <c r="Q29" i="3"/>
  <c r="Q637" i="3"/>
  <c r="Q766" i="3"/>
  <c r="Q249" i="3"/>
  <c r="Q765" i="3"/>
  <c r="Q443" i="3"/>
  <c r="Q737" i="3"/>
  <c r="Q169" i="3"/>
  <c r="Q761" i="3"/>
  <c r="Q1114" i="3"/>
  <c r="Q780" i="3"/>
  <c r="Q649" i="3"/>
  <c r="Q22" i="3"/>
  <c r="Q445" i="3"/>
  <c r="Q1161" i="3"/>
  <c r="Q951" i="3"/>
  <c r="Q356" i="3"/>
  <c r="Q352" i="3"/>
  <c r="Q410" i="3"/>
  <c r="Q1040" i="3"/>
  <c r="Q344" i="3"/>
  <c r="Q886" i="3"/>
  <c r="Q448" i="3"/>
  <c r="Q97" i="3"/>
  <c r="Q778" i="3"/>
  <c r="Q941" i="3"/>
  <c r="Q722" i="3"/>
  <c r="Q468" i="3"/>
  <c r="Q413" i="3"/>
  <c r="Q191" i="3"/>
  <c r="Q913" i="3"/>
  <c r="Q883" i="3"/>
  <c r="Q688" i="3"/>
  <c r="Q984" i="3"/>
  <c r="Q418" i="3"/>
  <c r="Q602" i="3"/>
  <c r="Q176" i="3"/>
  <c r="Q342" i="3"/>
  <c r="Q288" i="3"/>
  <c r="Q1030" i="3"/>
  <c r="Q220" i="3"/>
  <c r="Q610" i="3"/>
  <c r="Q63" i="3"/>
  <c r="Q263" i="3"/>
  <c r="Q775" i="3"/>
  <c r="Q872" i="3"/>
  <c r="Q767" i="3"/>
  <c r="Q871" i="3"/>
  <c r="Q101" i="3"/>
  <c r="Q168" i="3"/>
  <c r="Q921" i="3"/>
  <c r="Q994" i="3"/>
  <c r="Q345" i="3"/>
  <c r="Q321" i="3"/>
  <c r="Q420" i="3"/>
  <c r="Q548" i="3"/>
  <c r="Q1158" i="3"/>
  <c r="Q874" i="3"/>
  <c r="Q510" i="3"/>
  <c r="Q119" i="3"/>
  <c r="Q961" i="3"/>
  <c r="Q1001" i="3"/>
  <c r="Q130" i="3"/>
  <c r="Q272" i="3"/>
  <c r="Q1113" i="3"/>
  <c r="Q442" i="3"/>
  <c r="Q251" i="3"/>
  <c r="Q363" i="3"/>
  <c r="Q781" i="3"/>
  <c r="Q433" i="3"/>
  <c r="Q975" i="3"/>
  <c r="Q736" i="3"/>
  <c r="Q1150" i="3"/>
  <c r="Q809" i="3"/>
  <c r="Q1006" i="3"/>
  <c r="Q950" i="3"/>
  <c r="Q992" i="3"/>
  <c r="Q47" i="3"/>
  <c r="Q190" i="3"/>
  <c r="Q1193" i="3"/>
  <c r="Q681" i="3"/>
  <c r="Q27" i="3"/>
  <c r="Q631" i="3"/>
  <c r="Q611" i="3"/>
  <c r="Q217" i="3"/>
  <c r="Q100" i="3"/>
  <c r="Q388" i="3"/>
  <c r="Q435" i="3"/>
  <c r="Q70" i="3"/>
  <c r="Q267" i="3"/>
  <c r="Q231" i="3"/>
  <c r="Q293" i="3"/>
  <c r="Q159" i="3"/>
  <c r="Q171" i="3"/>
  <c r="Q268" i="3"/>
  <c r="Q162" i="3"/>
  <c r="Q612" i="3"/>
  <c r="Q109" i="3"/>
  <c r="Q137" i="3"/>
  <c r="Q629" i="3"/>
  <c r="Q385" i="3"/>
  <c r="Q1051" i="3"/>
  <c r="Q783" i="3"/>
  <c r="Q177" i="3"/>
  <c r="Q434" i="3"/>
  <c r="Q902" i="3"/>
  <c r="Q185" i="3"/>
  <c r="Q680" i="3"/>
  <c r="Q623" i="3"/>
  <c r="Q585" i="3"/>
  <c r="Q832" i="3"/>
  <c r="Q749" i="3"/>
  <c r="Q483" i="3"/>
  <c r="Q591" i="3"/>
  <c r="Q929" i="3"/>
  <c r="Q760" i="3"/>
  <c r="Q222" i="3"/>
  <c r="Q82" i="3"/>
  <c r="Q678" i="3"/>
  <c r="Q684" i="3"/>
  <c r="Q1153" i="3"/>
  <c r="Q275" i="3"/>
  <c r="Q297" i="3"/>
  <c r="Q498" i="3"/>
  <c r="Q155" i="3"/>
  <c r="Q41" i="3"/>
  <c r="Q188" i="3"/>
  <c r="Q243" i="3"/>
  <c r="Q1073" i="3"/>
  <c r="Q209" i="3"/>
  <c r="Q1017" i="3"/>
  <c r="Q1080" i="3"/>
  <c r="Q1062" i="3"/>
  <c r="Q543" i="3"/>
  <c r="Q204" i="3"/>
  <c r="Q501" i="3"/>
  <c r="Q117" i="3"/>
  <c r="Q1093" i="3"/>
  <c r="Q241" i="3"/>
  <c r="Q687" i="3"/>
  <c r="Q514" i="3"/>
  <c r="Q559" i="3"/>
  <c r="Q1162" i="3"/>
  <c r="Q590" i="3"/>
  <c r="Q1063" i="3"/>
  <c r="Q588" i="3"/>
  <c r="Q1190" i="3"/>
  <c r="Q216" i="3"/>
  <c r="Q1139" i="3"/>
  <c r="Q605" i="3"/>
  <c r="Q714" i="3"/>
  <c r="Q349" i="3"/>
  <c r="Q564" i="3"/>
  <c r="Q329" i="3"/>
  <c r="Q533" i="3"/>
  <c r="Q607" i="3"/>
  <c r="Q703" i="3"/>
  <c r="Q270" i="3"/>
  <c r="Q642" i="3"/>
  <c r="Q182" i="3"/>
  <c r="Q1115" i="3"/>
  <c r="Q473" i="3"/>
  <c r="Q152" i="3"/>
  <c r="Q890" i="3"/>
  <c r="Q228" i="3"/>
  <c r="Q669" i="3"/>
  <c r="Q1196" i="3"/>
  <c r="Q1070" i="3"/>
  <c r="Q469" i="3"/>
  <c r="Q525" i="3"/>
  <c r="Q770" i="3"/>
  <c r="Q421" i="3"/>
  <c r="Q192" i="3"/>
  <c r="Q571" i="3"/>
  <c r="Q464" i="3"/>
  <c r="Q478" i="3"/>
  <c r="Q419" i="3"/>
  <c r="Q523" i="3"/>
  <c r="Q218" i="3"/>
  <c r="Q499" i="3"/>
  <c r="Q319" i="3"/>
  <c r="Q966" i="3"/>
  <c r="Q62" i="3"/>
  <c r="Q491" i="3"/>
  <c r="Q486" i="3"/>
  <c r="Q878" i="3"/>
  <c r="Q709" i="3"/>
  <c r="Q894" i="3"/>
  <c r="Q339" i="3"/>
  <c r="Q563" i="3"/>
  <c r="Q409" i="3"/>
  <c r="Q943" i="3"/>
  <c r="Q1027" i="3"/>
  <c r="Q520" i="3"/>
  <c r="Q744" i="3"/>
  <c r="Q838" i="3"/>
  <c r="Q589" i="3"/>
  <c r="Q828" i="3"/>
  <c r="Q527" i="3"/>
  <c r="Q467" i="3"/>
  <c r="Q280" i="3"/>
  <c r="Q387" i="3"/>
  <c r="Q1152" i="3"/>
  <c r="Q789" i="3"/>
  <c r="Q1020" i="3"/>
  <c r="Q365" i="3"/>
  <c r="Q1102" i="3"/>
  <c r="Q716" i="3"/>
  <c r="Q609" i="3"/>
  <c r="Q377" i="3"/>
  <c r="Q175" i="3"/>
  <c r="Q787" i="3"/>
  <c r="Q489" i="3"/>
  <c r="Q471" i="3"/>
  <c r="Q126" i="3"/>
  <c r="Q820" i="3"/>
  <c r="Q819" i="3"/>
  <c r="Q56" i="3"/>
  <c r="Q822" i="3"/>
  <c r="Q1075" i="3"/>
  <c r="Q552" i="3"/>
  <c r="Q148" i="3"/>
  <c r="Q705" i="3"/>
  <c r="Q46" i="3"/>
  <c r="Q346" i="3"/>
  <c r="Q271" i="3"/>
  <c r="Q447" i="3"/>
  <c r="Q439" i="3"/>
  <c r="Q318" i="3"/>
  <c r="Q1096" i="3"/>
  <c r="Q616" i="3"/>
  <c r="Q740" i="3"/>
  <c r="Q411" i="3"/>
  <c r="Q242" i="3"/>
  <c r="Q804" i="3"/>
  <c r="Q952" i="3"/>
  <c r="Q837" i="3"/>
  <c r="Q358" i="3"/>
  <c r="Q75" i="3"/>
  <c r="Q367" i="3"/>
  <c r="Q76" i="3"/>
  <c r="Q186" i="3"/>
  <c r="Q1054" i="3"/>
  <c r="Q626" i="3"/>
  <c r="Q672" i="3"/>
  <c r="Q988" i="3"/>
  <c r="Q598" i="3"/>
  <c r="Q648" i="3"/>
  <c r="Q398" i="3"/>
  <c r="Q586" i="3"/>
  <c r="Q928" i="3"/>
  <c r="Q898" i="3"/>
  <c r="Q885" i="3"/>
  <c r="Q397" i="3"/>
  <c r="Q341" i="3"/>
  <c r="Q253" i="3"/>
  <c r="Q44" i="3"/>
  <c r="Q920" i="3"/>
  <c r="Q1046" i="3"/>
  <c r="Q306" i="3"/>
  <c r="Q66" i="3"/>
  <c r="Q73" i="3"/>
  <c r="Q1192" i="3"/>
  <c r="Q587" i="3"/>
  <c r="Q597" i="3"/>
  <c r="Q850" i="3"/>
  <c r="Q125" i="3"/>
  <c r="Q866" i="3"/>
  <c r="Q298" i="3"/>
  <c r="Q124" i="3"/>
  <c r="Q459" i="3"/>
  <c r="Q111" i="3"/>
  <c r="Q673" i="3"/>
  <c r="Q28" i="3"/>
  <c r="Q930" i="3"/>
  <c r="Q1024" i="3"/>
  <c r="Q145" i="3"/>
  <c r="Q731" i="3"/>
  <c r="Q634" i="3"/>
  <c r="Q685" i="3"/>
  <c r="Q738" i="3"/>
  <c r="Q30" i="3"/>
  <c r="Q328" i="3"/>
  <c r="Q843" i="3"/>
  <c r="Q768" i="3"/>
  <c r="Q1043" i="3"/>
  <c r="Q723" i="3"/>
  <c r="Q956" i="3"/>
  <c r="Q301" i="3"/>
  <c r="Q652" i="3"/>
  <c r="Q657" i="3"/>
  <c r="Q1202" i="3"/>
  <c r="Q1033" i="3"/>
  <c r="Q423" i="3"/>
  <c r="Q679" i="3"/>
  <c r="Q582" i="3"/>
  <c r="Q127" i="3"/>
  <c r="Q755" i="3"/>
  <c r="Q476" i="3"/>
  <c r="Q234" i="3"/>
  <c r="Q157" i="3"/>
  <c r="Q382" i="3"/>
  <c r="Q86" i="3"/>
  <c r="Q983" i="3"/>
  <c r="Q475" i="3"/>
  <c r="Q1012" i="3"/>
  <c r="Q174" i="3"/>
  <c r="Q98" i="3"/>
  <c r="Q671" i="3"/>
  <c r="Q621" i="3"/>
  <c r="Q194" i="3"/>
  <c r="Q813" i="3"/>
  <c r="Q897" i="3"/>
  <c r="Q330" i="3"/>
  <c r="Q1023" i="3"/>
  <c r="Q84" i="3"/>
  <c r="Q1098" i="3"/>
  <c r="Q861" i="3"/>
  <c r="Q335" i="3"/>
  <c r="Q733" i="3"/>
  <c r="Q727" i="3"/>
  <c r="Q741" i="3"/>
  <c r="Q759" i="3"/>
  <c r="Q720" i="3"/>
  <c r="Q465" i="3"/>
  <c r="Q914" i="3"/>
  <c r="Q338" i="3"/>
  <c r="Q562" i="3"/>
  <c r="Q213" i="3"/>
  <c r="Q1125" i="3"/>
  <c r="Q417" i="3"/>
  <c r="Q1104" i="3"/>
  <c r="Q337" i="3"/>
  <c r="Q977" i="3"/>
  <c r="Q104" i="3"/>
  <c r="Q615" i="3"/>
  <c r="Q661" i="3"/>
  <c r="Q59" i="3"/>
  <c r="Q1022" i="3"/>
  <c r="Q289" i="3"/>
  <c r="Q158" i="3"/>
  <c r="Q1048" i="3"/>
  <c r="Q215" i="3"/>
  <c r="Q711" i="3"/>
  <c r="Q1198" i="3"/>
  <c r="Q802" i="3"/>
  <c r="Q326" i="3"/>
  <c r="Q889" i="3"/>
  <c r="Q441" i="3"/>
  <c r="Q852" i="3"/>
  <c r="Q348" i="3"/>
  <c r="Q154" i="3"/>
  <c r="Q437" i="3"/>
  <c r="Q364" i="3"/>
  <c r="Q457" i="3"/>
  <c r="Q608" i="3"/>
  <c r="Q903" i="3"/>
  <c r="Q842" i="3"/>
  <c r="Q369" i="3"/>
  <c r="Q869" i="3"/>
  <c r="Q1112" i="3"/>
  <c r="Q497" i="3"/>
  <c r="Q656" i="3"/>
  <c r="Q955" i="3"/>
  <c r="Q689" i="3"/>
  <c r="Q1199" i="3"/>
  <c r="Q633" i="3"/>
  <c r="Q302" i="3"/>
  <c r="Q1108" i="3"/>
  <c r="Q799" i="3"/>
  <c r="Q371" i="3"/>
  <c r="Q235" i="3"/>
  <c r="Q135" i="3"/>
  <c r="Q311" i="3"/>
  <c r="Q1007" i="3"/>
  <c r="Q800" i="3"/>
  <c r="Q786" i="3"/>
  <c r="Q384" i="3"/>
  <c r="Q575" i="3"/>
  <c r="Q985" i="3"/>
  <c r="Q456" i="3"/>
  <c r="Q1065" i="3"/>
  <c r="Q206" i="3"/>
  <c r="Q143" i="3"/>
  <c r="Q383" i="3"/>
  <c r="Q1101" i="3"/>
  <c r="Q845" i="3"/>
  <c r="Q227" i="3"/>
  <c r="Q34" i="3"/>
  <c r="Q574" i="3"/>
  <c r="Q604" i="3"/>
  <c r="Q431" i="3"/>
  <c r="Q1003" i="3"/>
  <c r="Q24" i="3"/>
  <c r="Q583" i="3"/>
  <c r="Q748" i="3"/>
  <c r="Q1154" i="3"/>
  <c r="Q769" i="3"/>
  <c r="Q1176" i="3"/>
  <c r="Q545" i="3"/>
  <c r="Q438" i="3"/>
  <c r="Q48" i="3"/>
  <c r="Q1118" i="3"/>
  <c r="Q682" i="3"/>
  <c r="Q538" i="3"/>
  <c r="Q907" i="3"/>
  <c r="Q1015" i="3"/>
  <c r="Q165" i="3"/>
  <c r="Q430" i="3"/>
  <c r="Q641" i="3"/>
  <c r="Q547" i="3"/>
  <c r="Q325" i="3"/>
  <c r="Q91" i="3"/>
  <c r="Q461" i="3"/>
  <c r="Q999" i="3"/>
  <c r="Q1156" i="3"/>
  <c r="Q784" i="3"/>
  <c r="Q639" i="3"/>
  <c r="Q947" i="3"/>
  <c r="Q453" i="3"/>
  <c r="Q824" i="3"/>
  <c r="Q324" i="3"/>
  <c r="Q1171" i="3"/>
  <c r="Q78" i="3"/>
  <c r="Q317" i="3"/>
  <c r="Q540" i="3"/>
  <c r="Q1052" i="3"/>
  <c r="Q1166" i="3"/>
  <c r="Q851" i="3"/>
  <c r="Q773" i="3"/>
  <c r="Q686" i="3"/>
  <c r="Q847" i="3"/>
  <c r="Q1184" i="3"/>
  <c r="Q262" i="3"/>
  <c r="Q625" i="3"/>
  <c r="Q1186" i="3"/>
  <c r="Q446" i="3"/>
  <c r="Q161" i="3"/>
  <c r="Q785" i="3"/>
  <c r="Q427" i="3"/>
  <c r="Q728" i="3"/>
  <c r="Q502" i="3"/>
  <c r="Q1041" i="3"/>
  <c r="Q750" i="3"/>
  <c r="Q665" i="3"/>
  <c r="Q296" i="3"/>
  <c r="Q331" i="3"/>
  <c r="Q334" i="3"/>
  <c r="Q968" i="3"/>
  <c r="Q857" i="3"/>
  <c r="Q355" i="3"/>
  <c r="Q290" i="3"/>
  <c r="Q958" i="3"/>
  <c r="Q572" i="3"/>
  <c r="Q53" i="3"/>
  <c r="Q238" i="3"/>
  <c r="Q224" i="3"/>
  <c r="Q343" i="3"/>
  <c r="Q620" i="3"/>
  <c r="Q577" i="3"/>
  <c r="Q245" i="3"/>
  <c r="Q83" i="3"/>
  <c r="Q61" i="3"/>
  <c r="Q64" i="3"/>
  <c r="Q989" i="3"/>
  <c r="Q601" i="3"/>
  <c r="Q291" i="3"/>
  <c r="Q925" i="3"/>
  <c r="Q730" i="3"/>
  <c r="Q1163" i="3"/>
  <c r="Q1140" i="3"/>
  <c r="Q713" i="3"/>
  <c r="Q432" i="3"/>
  <c r="Q359" i="3"/>
  <c r="Q180" i="3"/>
  <c r="Q25" i="3"/>
  <c r="Q529" i="3"/>
  <c r="Q96" i="3"/>
  <c r="Q487" i="3"/>
  <c r="Q544" i="3"/>
  <c r="Q114" i="3"/>
  <c r="Q776" i="3"/>
  <c r="Q294" i="3"/>
  <c r="Q393" i="3"/>
  <c r="Q151" i="3"/>
  <c r="Q1137" i="3"/>
  <c r="Q380" i="3"/>
  <c r="Q701" i="3"/>
  <c r="Q285" i="3"/>
  <c r="Q752" i="3"/>
  <c r="Q619" i="3"/>
  <c r="Q557" i="3"/>
  <c r="Q422" i="3"/>
  <c r="Q664" i="3"/>
  <c r="Q839" i="3"/>
  <c r="Q181" i="3"/>
  <c r="Q719" i="3"/>
  <c r="Q163" i="3"/>
  <c r="Q1180" i="3"/>
  <c r="Q849" i="3"/>
  <c r="Q307" i="3"/>
  <c r="Q1034" i="3"/>
  <c r="Q754" i="3"/>
  <c r="Q94" i="3"/>
  <c r="Q1060" i="3"/>
  <c r="Q69" i="3"/>
  <c r="Q554" i="3"/>
  <c r="Q811" i="3"/>
  <c r="Q120" i="3"/>
  <c r="Q449" i="3"/>
  <c r="Q77" i="3"/>
  <c r="Q141" i="3"/>
  <c r="Q771" i="3"/>
  <c r="Q129" i="3"/>
  <c r="Q214" i="3"/>
  <c r="Q833" i="3"/>
  <c r="Q256" i="3"/>
  <c r="Q88" i="3"/>
  <c r="Q751" i="3"/>
  <c r="Q546" i="3"/>
  <c r="Q569" i="3"/>
  <c r="Q308" i="3"/>
  <c r="Q505" i="3"/>
  <c r="Q993" i="3"/>
  <c r="Q972" i="3"/>
  <c r="Q693" i="3"/>
  <c r="Q539" i="3"/>
  <c r="Q927" i="3"/>
  <c r="Q630" i="3"/>
  <c r="Q1058" i="3"/>
  <c r="Q1170" i="3"/>
  <c r="Q183" i="3"/>
  <c r="Q725" i="3"/>
  <c r="Q1144" i="3"/>
  <c r="Q1064" i="3"/>
  <c r="Q39" i="3"/>
  <c r="Q74" i="3"/>
  <c r="Q1147" i="3"/>
  <c r="Q1136" i="3"/>
  <c r="Q153" i="3"/>
  <c r="Q495" i="3"/>
  <c r="Q592" i="3"/>
  <c r="Q113" i="3"/>
  <c r="Q905" i="3"/>
  <c r="Q823" i="3"/>
  <c r="Q279" i="3"/>
  <c r="Q488" i="3"/>
  <c r="Q368" i="3"/>
  <c r="Q516" i="3"/>
  <c r="Q1133" i="3"/>
  <c r="Q655" i="3"/>
  <c r="Q807" i="3"/>
  <c r="Q276" i="3"/>
  <c r="Q51" i="3"/>
  <c r="Q198" i="3"/>
  <c r="Q237" i="3"/>
  <c r="Q1159" i="3"/>
  <c r="Q1061" i="3"/>
  <c r="C11" i="1"/>
  <c r="C12" i="1"/>
  <c r="O18" i="3"/>
  <c r="Q18" i="3"/>
  <c r="P18" i="3"/>
  <c r="R221" i="1" l="1"/>
  <c r="T221" i="1" s="1"/>
  <c r="K221" i="1"/>
  <c r="O289" i="1"/>
  <c r="O290" i="1"/>
  <c r="O287" i="1"/>
  <c r="O291" i="1"/>
  <c r="O288" i="1"/>
  <c r="R86" i="1"/>
  <c r="T86" i="1" s="1"/>
  <c r="U86" i="1"/>
  <c r="K159" i="1"/>
  <c r="U159" i="1"/>
  <c r="O285" i="1"/>
  <c r="O286" i="1"/>
  <c r="O283" i="1"/>
  <c r="O284" i="1"/>
  <c r="U196" i="1"/>
  <c r="R108" i="1"/>
  <c r="T108" i="1" s="1"/>
  <c r="U109" i="1"/>
  <c r="U167" i="1"/>
  <c r="R95" i="1"/>
  <c r="T95" i="1" s="1"/>
  <c r="R170" i="1"/>
  <c r="T170" i="1" s="1"/>
  <c r="R97" i="1"/>
  <c r="T97" i="1" s="1"/>
  <c r="O278" i="1"/>
  <c r="O282" i="1"/>
  <c r="U81" i="1"/>
  <c r="U141" i="1"/>
  <c r="E14" i="4"/>
  <c r="F18" i="4"/>
  <c r="F19" i="4" s="1"/>
  <c r="U209" i="1"/>
  <c r="K209" i="1"/>
  <c r="R209" i="1"/>
  <c r="T209" i="1" s="1"/>
  <c r="J109" i="1"/>
  <c r="R109" i="1"/>
  <c r="T109" i="1" s="1"/>
  <c r="K172" i="1"/>
  <c r="R172" i="1"/>
  <c r="T172" i="1" s="1"/>
  <c r="U172" i="1"/>
  <c r="R167" i="1"/>
  <c r="T167" i="1" s="1"/>
  <c r="K167" i="1"/>
  <c r="R184" i="1"/>
  <c r="T184" i="1" s="1"/>
  <c r="K82" i="1"/>
  <c r="U82" i="1"/>
  <c r="R82" i="1"/>
  <c r="T82" i="1" s="1"/>
  <c r="R145" i="1"/>
  <c r="T145" i="1" s="1"/>
  <c r="U145" i="1"/>
  <c r="K145" i="1"/>
  <c r="R96" i="1"/>
  <c r="T96" i="1" s="1"/>
  <c r="U95" i="1"/>
  <c r="K95" i="1"/>
  <c r="R144" i="1"/>
  <c r="T144" i="1" s="1"/>
  <c r="J138" i="1"/>
  <c r="R138" i="1"/>
  <c r="T138" i="1" s="1"/>
  <c r="U138" i="1"/>
  <c r="K153" i="1"/>
  <c r="R153" i="1"/>
  <c r="T153" i="1" s="1"/>
  <c r="U153" i="1"/>
  <c r="I99" i="1"/>
  <c r="R99" i="1"/>
  <c r="T99" i="1" s="1"/>
  <c r="U99" i="1"/>
  <c r="R143" i="1"/>
  <c r="T143" i="1" s="1"/>
  <c r="U143" i="1"/>
  <c r="K143" i="1"/>
  <c r="R135" i="1"/>
  <c r="T135" i="1" s="1"/>
  <c r="J135" i="1"/>
  <c r="U135" i="1"/>
  <c r="U184" i="1"/>
  <c r="K184" i="1"/>
  <c r="U96" i="1"/>
  <c r="K96" i="1"/>
  <c r="R212" i="1"/>
  <c r="T212" i="1" s="1"/>
  <c r="U212" i="1"/>
  <c r="K212" i="1"/>
  <c r="U144" i="1"/>
  <c r="K144" i="1"/>
  <c r="J126" i="1"/>
  <c r="U126" i="1"/>
  <c r="R126" i="1"/>
  <c r="T126" i="1" s="1"/>
  <c r="U111" i="1"/>
  <c r="R111" i="1"/>
  <c r="T111" i="1" s="1"/>
  <c r="I111" i="1"/>
  <c r="I93" i="1"/>
  <c r="R93" i="1"/>
  <c r="T93" i="1" s="1"/>
  <c r="K146" i="1"/>
  <c r="R146" i="1"/>
  <c r="T146" i="1" s="1"/>
  <c r="U146" i="1"/>
  <c r="U102" i="1"/>
  <c r="K102" i="1"/>
  <c r="R102" i="1"/>
  <c r="T102" i="1" s="1"/>
  <c r="U132" i="1"/>
  <c r="R132" i="1"/>
  <c r="T132" i="1" s="1"/>
  <c r="J132" i="1"/>
  <c r="J103" i="1"/>
  <c r="R103" i="1"/>
  <c r="T103" i="1" s="1"/>
  <c r="U103" i="1"/>
  <c r="K94" i="1"/>
  <c r="U94" i="1"/>
  <c r="R94" i="1"/>
  <c r="T94" i="1" s="1"/>
  <c r="R119" i="1"/>
  <c r="T119" i="1" s="1"/>
  <c r="U119" i="1"/>
  <c r="K119" i="1"/>
  <c r="I194" i="1"/>
  <c r="R194" i="1"/>
  <c r="T194" i="1" s="1"/>
  <c r="U194" i="1"/>
  <c r="R131" i="1"/>
  <c r="T131" i="1" s="1"/>
  <c r="J131" i="1"/>
  <c r="U131" i="1"/>
  <c r="K123" i="1"/>
  <c r="U123" i="1"/>
  <c r="R123" i="1"/>
  <c r="T123" i="1" s="1"/>
  <c r="J116" i="1"/>
  <c r="R116" i="1"/>
  <c r="T116" i="1" s="1"/>
  <c r="U116" i="1"/>
  <c r="J97" i="1"/>
  <c r="U97" i="1"/>
  <c r="U93" i="1"/>
  <c r="U161" i="1"/>
  <c r="K161" i="1"/>
  <c r="R161" i="1"/>
  <c r="T161" i="1" s="1"/>
  <c r="U202" i="1"/>
  <c r="R202" i="1"/>
  <c r="T202" i="1" s="1"/>
  <c r="K202" i="1"/>
  <c r="R137" i="1"/>
  <c r="T137" i="1" s="1"/>
  <c r="U137" i="1"/>
  <c r="J137" i="1"/>
  <c r="K141" i="1"/>
  <c r="R141" i="1"/>
  <c r="T141" i="1" s="1"/>
  <c r="K84" i="1"/>
  <c r="R84" i="1"/>
  <c r="T84" i="1" s="1"/>
  <c r="U84" i="1"/>
  <c r="R128" i="1"/>
  <c r="T128" i="1" s="1"/>
  <c r="J128" i="1"/>
  <c r="U128" i="1"/>
  <c r="U80" i="1"/>
  <c r="R80" i="1"/>
  <c r="T80" i="1" s="1"/>
  <c r="J80" i="1"/>
  <c r="R158" i="1"/>
  <c r="T158" i="1" s="1"/>
  <c r="J81" i="1"/>
  <c r="R81" i="1"/>
  <c r="T81" i="1" s="1"/>
  <c r="U89" i="1"/>
  <c r="I89" i="1"/>
  <c r="R89" i="1"/>
  <c r="T89" i="1" s="1"/>
  <c r="I88" i="1"/>
  <c r="R88" i="1"/>
  <c r="T88" i="1" s="1"/>
  <c r="U88" i="1"/>
  <c r="I98" i="1"/>
  <c r="U98" i="1"/>
  <c r="R98" i="1"/>
  <c r="T98" i="1" s="1"/>
  <c r="R176" i="1"/>
  <c r="T176" i="1" s="1"/>
  <c r="U176" i="1"/>
  <c r="K176" i="1"/>
  <c r="K124" i="1"/>
  <c r="R124" i="1"/>
  <c r="T124" i="1" s="1"/>
  <c r="U124" i="1"/>
  <c r="U186" i="1"/>
  <c r="R151" i="1"/>
  <c r="T151" i="1" s="1"/>
  <c r="K151" i="1"/>
  <c r="U151" i="1"/>
  <c r="J101" i="1"/>
  <c r="U101" i="1"/>
  <c r="R101" i="1"/>
  <c r="T101" i="1" s="1"/>
  <c r="U205" i="1"/>
  <c r="K205" i="1"/>
  <c r="R205" i="1"/>
  <c r="T205" i="1" s="1"/>
  <c r="R200" i="1"/>
  <c r="T200" i="1" s="1"/>
  <c r="K200" i="1"/>
  <c r="U200" i="1"/>
  <c r="R186" i="1"/>
  <c r="T186" i="1" s="1"/>
  <c r="K186" i="1"/>
  <c r="K178" i="1"/>
  <c r="U178" i="1"/>
  <c r="R178" i="1"/>
  <c r="T178" i="1" s="1"/>
  <c r="K85" i="1"/>
  <c r="U85" i="1"/>
  <c r="R85" i="1"/>
  <c r="T85" i="1" s="1"/>
  <c r="J130" i="1"/>
  <c r="R130" i="1"/>
  <c r="T130" i="1" s="1"/>
  <c r="U130" i="1"/>
  <c r="J117" i="1"/>
  <c r="U117" i="1"/>
  <c r="R117" i="1"/>
  <c r="T117" i="1" s="1"/>
  <c r="I215" i="1"/>
  <c r="R215" i="1"/>
  <c r="T215" i="1" s="1"/>
  <c r="U215" i="1"/>
  <c r="R196" i="1"/>
  <c r="T196" i="1" s="1"/>
  <c r="K196" i="1"/>
  <c r="U115" i="1"/>
  <c r="J115" i="1"/>
  <c r="R115" i="1"/>
  <c r="T115" i="1" s="1"/>
  <c r="J108" i="1"/>
  <c r="U108" i="1"/>
  <c r="C16" i="1"/>
  <c r="D18" i="1" s="1"/>
  <c r="O133" i="1"/>
  <c r="O127" i="1"/>
  <c r="O92" i="1"/>
  <c r="O245" i="1"/>
  <c r="O64" i="1"/>
  <c r="O250" i="1"/>
  <c r="O53" i="1"/>
  <c r="O246" i="1"/>
  <c r="O40" i="1"/>
  <c r="O174" i="1"/>
  <c r="O266" i="1"/>
  <c r="O256" i="1"/>
  <c r="O270" i="1"/>
  <c r="O274" i="1"/>
  <c r="O224" i="1"/>
  <c r="O187" i="1"/>
  <c r="O22" i="1"/>
  <c r="O173" i="1"/>
  <c r="O158" i="1"/>
  <c r="O220" i="1"/>
  <c r="O233" i="1"/>
  <c r="O97" i="1"/>
  <c r="O150" i="1"/>
  <c r="O47" i="1"/>
  <c r="O196" i="1"/>
  <c r="O31" i="1"/>
  <c r="O80" i="1"/>
  <c r="O143" i="1"/>
  <c r="O206" i="1"/>
  <c r="O84" i="1"/>
  <c r="O223" i="1"/>
  <c r="O126" i="1"/>
  <c r="O135" i="1"/>
  <c r="O41" i="1"/>
  <c r="O153" i="1"/>
  <c r="O38" i="1"/>
  <c r="O248" i="1"/>
  <c r="O267" i="1"/>
  <c r="O257" i="1"/>
  <c r="O253" i="1"/>
  <c r="O29" i="1"/>
  <c r="O55" i="1"/>
  <c r="O254" i="1"/>
  <c r="O258" i="1"/>
  <c r="O59" i="1"/>
  <c r="O52" i="1"/>
  <c r="O34" i="1"/>
  <c r="O81" i="1"/>
  <c r="O101" i="1"/>
  <c r="O211" i="1"/>
  <c r="O93" i="1"/>
  <c r="O107" i="1"/>
  <c r="O262" i="1"/>
  <c r="O24" i="1"/>
  <c r="O138" i="1"/>
  <c r="O112" i="1"/>
  <c r="O265" i="1"/>
  <c r="O269" i="1"/>
  <c r="O178" i="1"/>
  <c r="O280" i="1"/>
  <c r="O240" i="1"/>
  <c r="O119" i="1"/>
  <c r="O180" i="1"/>
  <c r="O117" i="1"/>
  <c r="O193" i="1"/>
  <c r="O51" i="1"/>
  <c r="O39" i="1"/>
  <c r="O58" i="1"/>
  <c r="O25" i="1"/>
  <c r="O166" i="1"/>
  <c r="O140" i="1"/>
  <c r="O218" i="1"/>
  <c r="O65" i="1"/>
  <c r="O275" i="1"/>
  <c r="O88" i="1"/>
  <c r="O96" i="1"/>
  <c r="O82" i="1"/>
  <c r="O197" i="1"/>
  <c r="O137" i="1"/>
  <c r="O214" i="1"/>
  <c r="O164" i="1"/>
  <c r="O251" i="1"/>
  <c r="O235" i="1"/>
  <c r="O23" i="1"/>
  <c r="O216" i="1"/>
  <c r="O63" i="1"/>
  <c r="C15" i="1"/>
  <c r="O98" i="1"/>
  <c r="O110" i="1"/>
  <c r="O277" i="1"/>
  <c r="O136" i="1"/>
  <c r="O231" i="1"/>
  <c r="O170" i="1"/>
  <c r="O104" i="1"/>
  <c r="O95" i="1"/>
  <c r="O227" i="1"/>
  <c r="O48" i="1"/>
  <c r="O148" i="1"/>
  <c r="O21" i="1"/>
  <c r="O49" i="1"/>
  <c r="O261" i="1"/>
  <c r="O106" i="1"/>
  <c r="O114" i="1"/>
  <c r="O90" i="1"/>
  <c r="O244" i="1"/>
  <c r="O151" i="1"/>
  <c r="O249" i="1"/>
  <c r="O225" i="1"/>
  <c r="O33" i="1"/>
  <c r="O142" i="1"/>
  <c r="O184" i="1"/>
  <c r="O129" i="1"/>
  <c r="O154" i="1"/>
  <c r="O199" i="1"/>
  <c r="O264" i="1"/>
  <c r="O124" i="1"/>
  <c r="O28" i="1"/>
  <c r="O202" i="1"/>
  <c r="O35" i="1"/>
  <c r="O46" i="1"/>
  <c r="O156" i="1"/>
  <c r="O203" i="1"/>
  <c r="O191" i="1"/>
  <c r="O144" i="1"/>
  <c r="O122" i="1"/>
  <c r="O146" i="1"/>
  <c r="O120" i="1"/>
  <c r="O239" i="1"/>
  <c r="O165" i="1"/>
  <c r="O259" i="1"/>
  <c r="O243" i="1"/>
  <c r="O155" i="1"/>
  <c r="O272" i="1"/>
  <c r="O163" i="1"/>
  <c r="O281" i="1"/>
  <c r="O94" i="1"/>
  <c r="O171" i="1"/>
  <c r="O45" i="1"/>
  <c r="O186" i="1"/>
  <c r="O175" i="1"/>
  <c r="O141" i="1"/>
  <c r="O230" i="1"/>
  <c r="O116" i="1"/>
  <c r="O100" i="1"/>
  <c r="O27" i="1"/>
  <c r="O131" i="1"/>
  <c r="O181" i="1"/>
  <c r="O213" i="1"/>
  <c r="O260" i="1"/>
  <c r="O176" i="1"/>
  <c r="O183" i="1"/>
  <c r="O111" i="1"/>
  <c r="O85" i="1"/>
  <c r="O128" i="1"/>
  <c r="O182" i="1"/>
  <c r="O147" i="1"/>
  <c r="O241" i="1"/>
  <c r="O247" i="1"/>
  <c r="O50" i="1"/>
  <c r="O204" i="1"/>
  <c r="O30" i="1"/>
  <c r="O56" i="1"/>
  <c r="O195" i="1"/>
  <c r="O279" i="1"/>
  <c r="O57" i="1"/>
  <c r="O208" i="1"/>
  <c r="O134" i="1"/>
  <c r="O161" i="1"/>
  <c r="O229" i="1"/>
  <c r="O194" i="1"/>
  <c r="O89" i="1"/>
  <c r="O271" i="1"/>
  <c r="O237" i="1"/>
  <c r="O99" i="1"/>
  <c r="O83" i="1"/>
  <c r="O61" i="1"/>
  <c r="O219" i="1"/>
  <c r="O160" i="1"/>
  <c r="O36" i="1"/>
  <c r="O105" i="1"/>
  <c r="O168" i="1"/>
  <c r="O217" i="1"/>
  <c r="O145" i="1"/>
  <c r="O118" i="1"/>
  <c r="O152" i="1"/>
  <c r="O102" i="1"/>
  <c r="O167" i="1"/>
  <c r="O179" i="1"/>
  <c r="O236" i="1"/>
  <c r="O185" i="1"/>
  <c r="O268" i="1"/>
  <c r="O226" i="1"/>
  <c r="O234" i="1"/>
  <c r="O209" i="1"/>
  <c r="O228" i="1"/>
  <c r="O192" i="1"/>
  <c r="O44" i="1"/>
  <c r="O242" i="1"/>
  <c r="O159" i="1"/>
  <c r="O221" i="1"/>
  <c r="O255" i="1"/>
  <c r="O201" i="1"/>
  <c r="O66" i="1"/>
  <c r="O177" i="1"/>
  <c r="O210" i="1"/>
  <c r="O215" i="1"/>
  <c r="O169" i="1"/>
  <c r="O86" i="1"/>
  <c r="O103" i="1"/>
  <c r="O232" i="1"/>
  <c r="O32" i="1"/>
  <c r="O37" i="1"/>
  <c r="O149" i="1"/>
  <c r="O121" i="1"/>
  <c r="O130" i="1"/>
  <c r="O276" i="1"/>
  <c r="O207" i="1"/>
  <c r="O26" i="1"/>
  <c r="O172" i="1"/>
  <c r="O200" i="1"/>
  <c r="O109" i="1"/>
  <c r="O252" i="1"/>
  <c r="O212" i="1"/>
  <c r="O60" i="1"/>
  <c r="O263" i="1"/>
  <c r="O123" i="1"/>
  <c r="O189" i="1"/>
  <c r="O205" i="1"/>
  <c r="O115" i="1"/>
  <c r="O113" i="1"/>
  <c r="O139" i="1"/>
  <c r="O125" i="1"/>
  <c r="O188" i="1"/>
  <c r="O132" i="1"/>
  <c r="O108" i="1"/>
  <c r="O238" i="1"/>
  <c r="O198" i="1"/>
  <c r="O54" i="1"/>
  <c r="O273" i="1"/>
  <c r="O157" i="1"/>
  <c r="O91" i="1"/>
  <c r="O162" i="1"/>
  <c r="O87" i="1"/>
  <c r="O190" i="1"/>
  <c r="O222" i="1"/>
  <c r="K225" i="1"/>
  <c r="R225" i="1"/>
  <c r="T225" i="1" s="1"/>
  <c r="U225" i="1"/>
  <c r="U214" i="1"/>
  <c r="R162" i="1"/>
  <c r="T162" i="1" s="1"/>
  <c r="R214" i="1"/>
  <c r="T214" i="1" s="1"/>
  <c r="K214" i="1"/>
  <c r="U162" i="1"/>
  <c r="K162" i="1"/>
  <c r="U152" i="1"/>
  <c r="K166" i="1"/>
  <c r="U166" i="1"/>
  <c r="R166" i="1"/>
  <c r="T166" i="1" s="1"/>
  <c r="U174" i="1"/>
  <c r="R174" i="1"/>
  <c r="T174" i="1" s="1"/>
  <c r="K174" i="1"/>
  <c r="U164" i="1"/>
  <c r="K164" i="1"/>
  <c r="R164" i="1"/>
  <c r="T164" i="1" s="1"/>
  <c r="K180" i="1"/>
  <c r="R180" i="1"/>
  <c r="T180" i="1" s="1"/>
  <c r="U180" i="1"/>
  <c r="K150" i="1"/>
  <c r="R150" i="1"/>
  <c r="T150" i="1" s="1"/>
  <c r="U150" i="1"/>
  <c r="R152" i="1"/>
  <c r="T152" i="1" s="1"/>
  <c r="K152" i="1"/>
  <c r="R217" i="1"/>
  <c r="T217" i="1" s="1"/>
  <c r="K217" i="1"/>
  <c r="U217" i="1"/>
  <c r="K199" i="1"/>
  <c r="U199" i="1"/>
  <c r="R199" i="1"/>
  <c r="T199" i="1" s="1"/>
  <c r="K168" i="1"/>
  <c r="U168" i="1"/>
  <c r="R168" i="1"/>
  <c r="T168" i="1" s="1"/>
  <c r="K183" i="1"/>
  <c r="R183" i="1"/>
  <c r="T183" i="1" s="1"/>
  <c r="U183" i="1"/>
  <c r="U170" i="1"/>
  <c r="K170" i="1"/>
  <c r="K148" i="1"/>
  <c r="R148" i="1"/>
  <c r="T148" i="1" s="1"/>
  <c r="U148" i="1"/>
  <c r="R191" i="1"/>
  <c r="T191" i="1" s="1"/>
  <c r="K216" i="1"/>
  <c r="R216" i="1"/>
  <c r="T216" i="1" s="1"/>
  <c r="U216" i="1"/>
  <c r="K206" i="1"/>
  <c r="U206" i="1"/>
  <c r="R206" i="1"/>
  <c r="T206" i="1" s="1"/>
  <c r="K210" i="1"/>
  <c r="U210" i="1"/>
  <c r="R210" i="1"/>
  <c r="T210" i="1" s="1"/>
  <c r="K191" i="1"/>
  <c r="U191" i="1"/>
  <c r="K185" i="1"/>
  <c r="U185" i="1"/>
  <c r="R185" i="1"/>
  <c r="T185" i="1" s="1"/>
  <c r="K188" i="1"/>
  <c r="R188" i="1"/>
  <c r="T188" i="1" s="1"/>
  <c r="U188" i="1"/>
  <c r="K207" i="1"/>
  <c r="U207" i="1"/>
  <c r="R207" i="1"/>
  <c r="T207" i="1" s="1"/>
  <c r="R169" i="1"/>
  <c r="T169" i="1" s="1"/>
  <c r="K169" i="1"/>
  <c r="U169" i="1"/>
  <c r="K213" i="1"/>
  <c r="R213" i="1"/>
  <c r="T213" i="1" s="1"/>
  <c r="U213" i="1"/>
  <c r="K158" i="1"/>
  <c r="U158" i="1"/>
  <c r="R224" i="1"/>
  <c r="T224" i="1" s="1"/>
  <c r="K224" i="1"/>
  <c r="U224" i="1"/>
  <c r="K156" i="1"/>
  <c r="R156" i="1"/>
  <c r="T156" i="1" s="1"/>
  <c r="U156" i="1"/>
  <c r="U204" i="1"/>
  <c r="R204" i="1"/>
  <c r="T204" i="1" s="1"/>
  <c r="K204" i="1"/>
  <c r="E6" i="3"/>
  <c r="E9" i="3" s="1"/>
  <c r="E10" i="3" s="1"/>
  <c r="E4" i="3"/>
  <c r="E5" i="3"/>
  <c r="C18" i="1" l="1"/>
  <c r="F6" i="1"/>
  <c r="F8" i="1" s="1"/>
  <c r="E14" i="1"/>
  <c r="M644" i="3"/>
  <c r="M1161" i="3"/>
  <c r="M1084" i="3"/>
  <c r="M1108" i="3"/>
  <c r="M1093" i="3"/>
  <c r="M1090" i="3"/>
  <c r="M742" i="3"/>
  <c r="M470" i="3"/>
  <c r="M55" i="3"/>
  <c r="M381" i="3"/>
  <c r="M759" i="3"/>
  <c r="M1036" i="3"/>
  <c r="M468" i="3"/>
  <c r="M932" i="3"/>
  <c r="M777" i="3"/>
  <c r="M695" i="3"/>
  <c r="M1178" i="3"/>
  <c r="M386" i="3"/>
  <c r="M151" i="3"/>
  <c r="M910" i="3"/>
  <c r="M399" i="3"/>
  <c r="M328" i="3"/>
  <c r="M589" i="3"/>
  <c r="M495" i="3"/>
  <c r="M606" i="3"/>
  <c r="M721" i="3"/>
  <c r="V31" i="3"/>
  <c r="M1081" i="3"/>
  <c r="M357" i="3"/>
  <c r="M824" i="3"/>
  <c r="M1018" i="3"/>
  <c r="M922" i="3"/>
  <c r="M223" i="3"/>
  <c r="M524" i="3"/>
  <c r="M773" i="3"/>
  <c r="M668" i="3"/>
  <c r="M84" i="3"/>
  <c r="M248" i="3"/>
  <c r="M576" i="3"/>
  <c r="M1140" i="3"/>
  <c r="V2" i="3"/>
  <c r="M326" i="3"/>
  <c r="M438" i="3"/>
  <c r="M1200" i="3"/>
  <c r="M224" i="3"/>
  <c r="M636" i="3"/>
  <c r="M271" i="3"/>
  <c r="M101" i="3"/>
  <c r="M614" i="3"/>
  <c r="M165" i="3"/>
  <c r="M1025" i="3"/>
  <c r="M459" i="3"/>
  <c r="M460" i="3"/>
  <c r="M264" i="3"/>
  <c r="M229" i="3"/>
  <c r="M220" i="3"/>
  <c r="M1030" i="3"/>
  <c r="M406" i="3"/>
  <c r="M277" i="3"/>
  <c r="M315" i="3"/>
  <c r="M485" i="3"/>
  <c r="M854" i="3"/>
  <c r="M1141" i="3"/>
  <c r="M962" i="3"/>
  <c r="M907" i="3"/>
  <c r="M141" i="3"/>
  <c r="M875" i="3"/>
  <c r="M43" i="3"/>
  <c r="M77" i="3"/>
  <c r="M448" i="3"/>
  <c r="M239" i="3"/>
  <c r="M943" i="3"/>
  <c r="M234" i="3"/>
  <c r="M774" i="3"/>
  <c r="M536" i="3"/>
  <c r="M1040" i="3"/>
  <c r="M654" i="3"/>
  <c r="V4" i="3"/>
  <c r="M1130" i="3"/>
  <c r="V34" i="3"/>
  <c r="M575" i="3"/>
  <c r="M1192" i="3"/>
  <c r="M983" i="3"/>
  <c r="M613" i="3"/>
  <c r="M960" i="3"/>
  <c r="M942" i="3"/>
  <c r="M701" i="3"/>
  <c r="M1124" i="3"/>
  <c r="M737" i="3"/>
  <c r="M972" i="3"/>
  <c r="M571" i="3"/>
  <c r="V8" i="3"/>
  <c r="M990" i="3"/>
  <c r="M1064" i="3"/>
  <c r="M840" i="3"/>
  <c r="M518" i="3"/>
  <c r="M889" i="3"/>
  <c r="M227" i="3"/>
  <c r="M835" i="3"/>
  <c r="M123" i="3"/>
  <c r="M945" i="3"/>
  <c r="M1013" i="3"/>
  <c r="M225" i="3"/>
  <c r="M156" i="3"/>
  <c r="M867" i="3"/>
  <c r="M244" i="3"/>
  <c r="M238" i="3"/>
  <c r="M555" i="3"/>
  <c r="M639" i="3"/>
  <c r="M671" i="3"/>
  <c r="M826" i="3"/>
  <c r="V18" i="3"/>
  <c r="M181" i="3"/>
  <c r="M642" i="3"/>
  <c r="M624" i="3"/>
  <c r="M177" i="3"/>
  <c r="M933" i="3"/>
  <c r="M283" i="3"/>
  <c r="M1147" i="3"/>
  <c r="M769" i="3"/>
  <c r="M359" i="3"/>
  <c r="M992" i="3"/>
  <c r="M834" i="3"/>
  <c r="M796" i="3"/>
  <c r="M172" i="3"/>
  <c r="M114" i="3"/>
  <c r="M351" i="3"/>
  <c r="M946" i="3"/>
  <c r="M977" i="3"/>
  <c r="M467" i="3"/>
  <c r="M336" i="3"/>
  <c r="M42" i="3"/>
  <c r="M364" i="3"/>
  <c r="M765" i="3"/>
  <c r="M869" i="3"/>
  <c r="M503" i="3"/>
  <c r="M532" i="3"/>
  <c r="M694" i="3"/>
  <c r="M1150" i="3"/>
  <c r="V28" i="3"/>
  <c r="M1103" i="3"/>
  <c r="M885" i="3"/>
  <c r="M1193" i="3"/>
  <c r="M646" i="3"/>
  <c r="M550" i="3"/>
  <c r="M651" i="3"/>
  <c r="M1158" i="3"/>
  <c r="M117" i="3"/>
  <c r="M793" i="3"/>
  <c r="M887" i="3"/>
  <c r="M1041" i="3"/>
  <c r="M612" i="3"/>
  <c r="M1154" i="3"/>
  <c r="M631" i="3"/>
  <c r="M746" i="3"/>
  <c r="M626" i="3"/>
  <c r="M843" i="3"/>
  <c r="V38" i="3"/>
  <c r="M116" i="3"/>
  <c r="M309" i="3"/>
  <c r="M975" i="3"/>
  <c r="M21" i="3"/>
  <c r="M940" i="3"/>
  <c r="M1205" i="3"/>
  <c r="M727" i="3"/>
  <c r="M237" i="3"/>
  <c r="M1045" i="3"/>
  <c r="M191" i="3"/>
  <c r="M976" i="3"/>
  <c r="M1042" i="3"/>
  <c r="M1164" i="3"/>
  <c r="M687" i="3"/>
  <c r="M592" i="3"/>
  <c r="M590" i="3"/>
  <c r="M272" i="3"/>
  <c r="M1101" i="3"/>
  <c r="M375" i="3"/>
  <c r="M304" i="3"/>
  <c r="V14" i="3"/>
  <c r="M978" i="3"/>
  <c r="M471" i="3"/>
  <c r="M790" i="3"/>
  <c r="M888" i="3"/>
  <c r="M32" i="3"/>
  <c r="M838" i="3"/>
  <c r="M261" i="3"/>
  <c r="M203" i="3"/>
  <c r="M820" i="3"/>
  <c r="M552" i="3"/>
  <c r="M1146" i="3"/>
  <c r="M173" i="3"/>
  <c r="M232" i="3"/>
  <c r="M736" i="3"/>
  <c r="M1005" i="3"/>
  <c r="M413" i="3"/>
  <c r="M305" i="3"/>
  <c r="M174" i="3"/>
  <c r="M927" i="3"/>
  <c r="M65" i="3"/>
  <c r="M388" i="3"/>
  <c r="M444" i="3"/>
  <c r="M828" i="3"/>
  <c r="M33" i="3"/>
  <c r="M733" i="3"/>
  <c r="M99" i="3"/>
  <c r="M1034" i="3"/>
  <c r="M1185" i="3"/>
  <c r="M842" i="3"/>
  <c r="M714" i="3"/>
  <c r="M1048" i="3"/>
  <c r="M496" i="3"/>
  <c r="M726" i="3"/>
  <c r="M425" i="3"/>
  <c r="M308" i="3"/>
  <c r="M541" i="3"/>
  <c r="M559" i="3"/>
  <c r="M845" i="3"/>
  <c r="M1149" i="3"/>
  <c r="M1083" i="3"/>
  <c r="M473" i="3"/>
  <c r="M37" i="3"/>
  <c r="M864" i="3"/>
  <c r="M1058" i="3"/>
  <c r="M809" i="3"/>
  <c r="M307" i="3"/>
  <c r="M786" i="3"/>
  <c r="M476" i="3"/>
  <c r="M472" i="3"/>
  <c r="M411" i="3"/>
  <c r="M384" i="3"/>
  <c r="M716" i="3"/>
  <c r="M109" i="3"/>
  <c r="M1122" i="3"/>
  <c r="V23" i="3"/>
  <c r="M49" i="3"/>
  <c r="M1062" i="3"/>
  <c r="M58" i="3"/>
  <c r="M71" i="3"/>
  <c r="V19" i="3"/>
  <c r="M1100" i="3"/>
  <c r="M453" i="3"/>
  <c r="M921" i="3"/>
  <c r="M216" i="3"/>
  <c r="M198" i="3"/>
  <c r="M1023" i="3"/>
  <c r="M505" i="3"/>
  <c r="M762" i="3"/>
  <c r="M206" i="3"/>
  <c r="M378" i="3"/>
  <c r="M794" i="3"/>
  <c r="M708" i="3"/>
  <c r="V17" i="3"/>
  <c r="M22" i="3"/>
  <c r="M269" i="3"/>
  <c r="M735" i="3"/>
  <c r="M1128" i="3"/>
  <c r="M45" i="3"/>
  <c r="M1187" i="3"/>
  <c r="M567" i="3"/>
  <c r="M830" i="3"/>
  <c r="M1028" i="3"/>
  <c r="M1056" i="3"/>
  <c r="M397" i="3"/>
  <c r="M519" i="3"/>
  <c r="M295" i="3"/>
  <c r="M568" i="3"/>
  <c r="M209" i="3"/>
  <c r="M296" i="3"/>
  <c r="M529" i="3"/>
  <c r="M67" i="3"/>
  <c r="M412" i="3"/>
  <c r="M128" i="3"/>
  <c r="M1138" i="3"/>
  <c r="M1175" i="3"/>
  <c r="M38" i="3"/>
  <c r="M434" i="3"/>
  <c r="M94" i="3"/>
  <c r="V26" i="3"/>
  <c r="M770" i="3"/>
  <c r="M458" i="3"/>
  <c r="M895" i="3"/>
  <c r="M981" i="3"/>
  <c r="M450" i="3"/>
  <c r="M166" i="3"/>
  <c r="M553" i="3"/>
  <c r="M383" i="3"/>
  <c r="M897" i="3"/>
  <c r="M630" i="3"/>
  <c r="M565" i="3"/>
  <c r="V12" i="3"/>
  <c r="M1120" i="3"/>
  <c r="M662" i="3"/>
  <c r="M798" i="3"/>
  <c r="M1078" i="3"/>
  <c r="M88" i="3"/>
  <c r="M113" i="3"/>
  <c r="M333" i="3"/>
  <c r="M649" i="3"/>
  <c r="M949" i="3"/>
  <c r="M31" i="3"/>
  <c r="M482" i="3"/>
  <c r="M1184" i="3"/>
  <c r="M623" i="3"/>
  <c r="M139" i="3"/>
  <c r="M270" i="3"/>
  <c r="M341" i="3"/>
  <c r="M545" i="3"/>
  <c r="M925" i="3"/>
  <c r="M673" i="3"/>
  <c r="M521" i="3"/>
  <c r="M435" i="3"/>
  <c r="M1118" i="3"/>
  <c r="M321" i="3"/>
  <c r="M73" i="3"/>
  <c r="M44" i="3"/>
  <c r="M265" i="3"/>
  <c r="M584" i="3"/>
  <c r="M1027" i="3"/>
  <c r="M486" i="3"/>
  <c r="M243" i="3"/>
  <c r="M811" i="3"/>
  <c r="M926" i="3"/>
  <c r="M713" i="3"/>
  <c r="M732" i="3"/>
  <c r="M886" i="3"/>
  <c r="M1091" i="3"/>
  <c r="M971" i="3"/>
  <c r="M617" i="3"/>
  <c r="M1196" i="3"/>
  <c r="M795" i="3"/>
  <c r="M776" i="3"/>
  <c r="M144" i="3"/>
  <c r="M891" i="3"/>
  <c r="M593" i="3"/>
  <c r="M1110" i="3"/>
  <c r="M1176" i="3"/>
  <c r="M597" i="3"/>
  <c r="M392" i="3"/>
  <c r="M561" i="3"/>
  <c r="M797" i="3"/>
  <c r="M879" i="3"/>
  <c r="M87" i="3"/>
  <c r="M504" i="3"/>
  <c r="M63" i="3"/>
  <c r="M1057" i="3"/>
  <c r="M1155" i="3"/>
  <c r="M1167" i="3"/>
  <c r="M906" i="3"/>
  <c r="M131" i="3"/>
  <c r="M1046" i="3"/>
  <c r="M347" i="3"/>
  <c r="M884" i="3"/>
  <c r="M1007" i="3"/>
  <c r="M288" i="3"/>
  <c r="M767" i="3"/>
  <c r="M620" i="3"/>
  <c r="V33" i="3"/>
  <c r="M1082" i="3"/>
  <c r="M1010" i="3"/>
  <c r="M924" i="3"/>
  <c r="M554" i="3"/>
  <c r="M122" i="3"/>
  <c r="M106" i="3"/>
  <c r="M1113" i="3"/>
  <c r="M268" i="3"/>
  <c r="M61" i="3"/>
  <c r="M442" i="3"/>
  <c r="M660" i="3"/>
  <c r="M699" i="3"/>
  <c r="V35" i="3"/>
  <c r="M416" i="3"/>
  <c r="M186" i="3"/>
  <c r="M62" i="3"/>
  <c r="M1177" i="3"/>
  <c r="M1188" i="3"/>
  <c r="M602" i="3"/>
  <c r="M731" i="3"/>
  <c r="M451" i="3"/>
  <c r="M1033" i="3"/>
  <c r="M768" i="3"/>
  <c r="M516" i="3"/>
  <c r="M799" i="3"/>
  <c r="M984" i="3"/>
  <c r="M1131" i="3"/>
  <c r="M1127" i="3"/>
  <c r="M1198" i="3"/>
  <c r="M1105" i="3"/>
  <c r="M338" i="3"/>
  <c r="M560" i="3"/>
  <c r="V15" i="3"/>
  <c r="M250" i="3"/>
  <c r="M199" i="3"/>
  <c r="M1077" i="3"/>
  <c r="M821" i="3"/>
  <c r="M78" i="3"/>
  <c r="M138" i="3"/>
  <c r="M339" i="3"/>
  <c r="M1180" i="3"/>
  <c r="M192" i="3"/>
  <c r="M513" i="3"/>
  <c r="M380" i="3"/>
  <c r="M301" i="3"/>
  <c r="M1002" i="3"/>
  <c r="M982" i="3"/>
  <c r="M680" i="3"/>
  <c r="M871" i="3"/>
  <c r="M154" i="3"/>
  <c r="M672" i="3"/>
  <c r="M1169" i="3"/>
  <c r="M1151" i="3"/>
  <c r="M488" i="3"/>
  <c r="M689" i="3"/>
  <c r="M818" i="3"/>
  <c r="M119" i="3"/>
  <c r="M1162" i="3"/>
  <c r="M920" i="3"/>
  <c r="M659" i="3"/>
  <c r="V27" i="3"/>
  <c r="M487" i="3"/>
  <c r="M196" i="3"/>
  <c r="M207" i="3"/>
  <c r="M76" i="3"/>
  <c r="M1038" i="3"/>
  <c r="M389" i="3"/>
  <c r="M81" i="3"/>
  <c r="M27" i="3"/>
  <c r="M188" i="3"/>
  <c r="M507" i="3"/>
  <c r="M832" i="3"/>
  <c r="M546" i="3"/>
  <c r="M1071" i="3"/>
  <c r="M544" i="3"/>
  <c r="M28" i="3"/>
  <c r="M278" i="3"/>
  <c r="M1201" i="3"/>
  <c r="M861" i="3"/>
  <c r="M334" i="3"/>
  <c r="M857" i="3"/>
  <c r="M68" i="3"/>
  <c r="M394" i="3"/>
  <c r="M929" i="3"/>
  <c r="M645" i="3"/>
  <c r="M352" i="3"/>
  <c r="M810" i="3"/>
  <c r="M168" i="3"/>
  <c r="M728" i="3"/>
  <c r="M150" i="3"/>
  <c r="M280" i="3"/>
  <c r="M437" i="3"/>
  <c r="M1022" i="3"/>
  <c r="M928" i="3"/>
  <c r="M812" i="3"/>
  <c r="M692" i="3"/>
  <c r="M930" i="3"/>
  <c r="M936" i="3"/>
  <c r="M176" i="3"/>
  <c r="M1159" i="3"/>
  <c r="M163" i="3"/>
  <c r="M1104" i="3"/>
  <c r="M573" i="3"/>
  <c r="M866" i="3"/>
  <c r="M803" i="3"/>
  <c r="M688" i="3"/>
  <c r="M1003" i="3"/>
  <c r="M201" i="3"/>
  <c r="M1112" i="3"/>
  <c r="M23" i="3"/>
  <c r="M497" i="3"/>
  <c r="M744" i="3"/>
  <c r="M226" i="3"/>
  <c r="M667" i="3"/>
  <c r="M734" i="3"/>
  <c r="M556" i="3"/>
  <c r="M273" i="3"/>
  <c r="M899" i="3"/>
  <c r="M1126" i="3"/>
  <c r="M791" i="3"/>
  <c r="M772" i="3"/>
  <c r="M490" i="3"/>
  <c r="M404" i="3"/>
  <c r="M443" i="3"/>
  <c r="M370" i="3"/>
  <c r="M142" i="3"/>
  <c r="M72" i="3"/>
  <c r="M558" i="3"/>
  <c r="M994" i="3"/>
  <c r="M1121" i="3"/>
  <c r="M382" i="3"/>
  <c r="M841" i="3"/>
  <c r="M407" i="3"/>
  <c r="M125" i="3"/>
  <c r="M674" i="3"/>
  <c r="M588" i="3"/>
  <c r="M980" i="3"/>
  <c r="M41" i="3"/>
  <c r="M1171" i="3"/>
  <c r="M430" i="3"/>
  <c r="M919" i="3"/>
  <c r="M162" i="3"/>
  <c r="M247" i="3"/>
  <c r="M1073" i="3"/>
  <c r="V37" i="3"/>
  <c r="M813" i="3"/>
  <c r="M712" i="3"/>
  <c r="M1142" i="3"/>
  <c r="M1186" i="3"/>
  <c r="M583" i="3"/>
  <c r="M317" i="3"/>
  <c r="M111" i="3"/>
  <c r="M127" i="3"/>
  <c r="M587" i="3"/>
  <c r="M426" i="3"/>
  <c r="M549" i="3"/>
  <c r="M401" i="3"/>
  <c r="M332" i="3"/>
  <c r="M1037" i="3"/>
  <c r="M167" i="3"/>
  <c r="M361" i="3"/>
  <c r="M210" i="3"/>
  <c r="M691" i="3"/>
  <c r="M348" i="3"/>
  <c r="M923" i="3"/>
  <c r="V20" i="3"/>
  <c r="M1165" i="3"/>
  <c r="M594" i="3"/>
  <c r="M312" i="3"/>
  <c r="M837" i="3"/>
  <c r="M252" i="3"/>
  <c r="M249" i="3"/>
  <c r="M219" i="3"/>
  <c r="M865" i="3"/>
  <c r="M245" i="3"/>
  <c r="V7" i="3"/>
  <c r="M197" i="3"/>
  <c r="M492" i="3"/>
  <c r="M465" i="3"/>
  <c r="M126" i="3"/>
  <c r="M398" i="3"/>
  <c r="M1179" i="3"/>
  <c r="M95" i="3"/>
  <c r="M664" i="3"/>
  <c r="M1189" i="3"/>
  <c r="M1119" i="3"/>
  <c r="M379" i="3"/>
  <c r="M408" i="3"/>
  <c r="M57" i="3"/>
  <c r="M414" i="3"/>
  <c r="M344" i="3"/>
  <c r="M372" i="3"/>
  <c r="M825" i="3"/>
  <c r="M1202" i="3"/>
  <c r="M419" i="3"/>
  <c r="M1092" i="3"/>
  <c r="M870" i="3"/>
  <c r="M325" i="3"/>
  <c r="M494" i="3"/>
  <c r="M205" i="3"/>
  <c r="M833" i="3"/>
  <c r="M685" i="3"/>
  <c r="M1136" i="3"/>
  <c r="M784" i="3"/>
  <c r="M290" i="3"/>
  <c r="M1199" i="3"/>
  <c r="M47" i="3"/>
  <c r="M540" i="3"/>
  <c r="M74" i="3"/>
  <c r="M892" i="3"/>
  <c r="M160" i="3"/>
  <c r="M850" i="3"/>
  <c r="M618" i="3"/>
  <c r="M403" i="3"/>
  <c r="M212" i="3"/>
  <c r="M1089" i="3"/>
  <c r="M829" i="3"/>
  <c r="M396" i="3"/>
  <c r="M363" i="3"/>
  <c r="M527" i="3"/>
  <c r="M79" i="3"/>
  <c r="M335" i="3"/>
  <c r="M577" i="3"/>
  <c r="M656" i="3"/>
  <c r="M1170" i="3"/>
  <c r="M310" i="3"/>
  <c r="M189" i="3"/>
  <c r="M1020" i="3"/>
  <c r="M640" i="3"/>
  <c r="M535" i="3"/>
  <c r="M428" i="3"/>
  <c r="M802" i="3"/>
  <c r="M578" i="3"/>
  <c r="M195" i="3"/>
  <c r="M1190" i="3"/>
  <c r="M902" i="3"/>
  <c r="M528" i="3"/>
  <c r="M934" i="3"/>
  <c r="M477" i="3"/>
  <c r="M719" i="3"/>
  <c r="M755" i="3"/>
  <c r="M831" i="3"/>
  <c r="M436" i="3"/>
  <c r="M514" i="3"/>
  <c r="M764" i="3"/>
  <c r="M371" i="3"/>
  <c r="M440" i="3"/>
  <c r="M858" i="3"/>
  <c r="M964" i="3"/>
  <c r="M852" i="3"/>
  <c r="M563" i="3"/>
  <c r="M1044" i="3"/>
  <c r="V22" i="3"/>
  <c r="M179" i="3"/>
  <c r="M149" i="3"/>
  <c r="M355" i="3"/>
  <c r="M446" i="3"/>
  <c r="M599" i="3"/>
  <c r="M319" i="3"/>
  <c r="M749" i="3"/>
  <c r="M603" i="3"/>
  <c r="M941" i="3"/>
  <c r="M461" i="3"/>
  <c r="M129" i="3"/>
  <c r="M246" i="3"/>
  <c r="M316" i="3"/>
  <c r="M779" i="3"/>
  <c r="M323" i="3"/>
  <c r="M1019" i="3"/>
  <c r="M39" i="3"/>
  <c r="M657" i="3"/>
  <c r="M539" i="3"/>
  <c r="M954" i="3"/>
  <c r="M350" i="3"/>
  <c r="M707" i="3"/>
  <c r="M1197" i="3"/>
  <c r="M457" i="3"/>
  <c r="M1012" i="3"/>
  <c r="M1069" i="3"/>
  <c r="M758" i="3"/>
  <c r="M1072" i="3"/>
  <c r="M993" i="3"/>
  <c r="M564" i="3"/>
  <c r="M35" i="3"/>
  <c r="M70" i="3"/>
  <c r="M893" i="3"/>
  <c r="M59" i="3"/>
  <c r="M530" i="3"/>
  <c r="V24" i="3"/>
  <c r="M970" i="3"/>
  <c r="M686" i="3"/>
  <c r="M50" i="3"/>
  <c r="M851" i="3"/>
  <c r="M204" i="3"/>
  <c r="M291" i="3"/>
  <c r="M1039" i="3"/>
  <c r="M526" i="3"/>
  <c r="M135" i="3"/>
  <c r="M1068" i="3"/>
  <c r="M696" i="3"/>
  <c r="M787" i="3"/>
  <c r="M862" i="3"/>
  <c r="M610" i="3"/>
  <c r="M152" i="3"/>
  <c r="M916" i="3"/>
  <c r="M385" i="3"/>
  <c r="M395" i="3"/>
  <c r="M130" i="3"/>
  <c r="M462" i="3"/>
  <c r="M1061" i="3"/>
  <c r="M346" i="3"/>
  <c r="M469" i="3"/>
  <c r="M1006" i="3"/>
  <c r="M409" i="3"/>
  <c r="M182" i="3"/>
  <c r="M619" i="3"/>
  <c r="M745" i="3"/>
  <c r="M781" i="3"/>
  <c r="M1111" i="3"/>
  <c r="M724" i="3"/>
  <c r="M455" i="3"/>
  <c r="M682" i="3"/>
  <c r="M1139" i="3"/>
  <c r="M1114" i="3"/>
  <c r="M679" i="3"/>
  <c r="M187" i="3"/>
  <c r="M25" i="3"/>
  <c r="M520" i="3"/>
  <c r="M360" i="3"/>
  <c r="M693" i="3"/>
  <c r="M690" i="3"/>
  <c r="M1017" i="3"/>
  <c r="M287" i="3"/>
  <c r="M543" i="3"/>
  <c r="M1016" i="3"/>
  <c r="M650" i="3"/>
  <c r="V25" i="3"/>
  <c r="M240" i="3"/>
  <c r="M100" i="3"/>
  <c r="M491" i="3"/>
  <c r="M814" i="3"/>
  <c r="M580" i="3"/>
  <c r="M1000" i="3"/>
  <c r="M1102" i="3"/>
  <c r="M741" i="3"/>
  <c r="M190" i="3"/>
  <c r="M709" i="3"/>
  <c r="M939" i="3"/>
  <c r="M953" i="3"/>
  <c r="M439" i="3"/>
  <c r="M1052" i="3"/>
  <c r="M643" i="3"/>
  <c r="M231" i="3"/>
  <c r="M780" i="3"/>
  <c r="M710" i="3"/>
  <c r="M534" i="3"/>
  <c r="M60" i="3"/>
  <c r="M1115" i="3"/>
  <c r="M951" i="3"/>
  <c r="V36" i="3"/>
  <c r="M1032" i="3"/>
  <c r="M1099" i="3"/>
  <c r="M1181" i="3"/>
  <c r="M974" i="3"/>
  <c r="M183" i="3"/>
  <c r="M957" i="3"/>
  <c r="M479" i="3"/>
  <c r="M715" i="3"/>
  <c r="M704" i="3"/>
  <c r="M622" i="3"/>
  <c r="M801" i="3"/>
  <c r="M1117" i="3"/>
  <c r="M702" i="3"/>
  <c r="M390" i="3"/>
  <c r="M213" i="3"/>
  <c r="M911" i="3"/>
  <c r="M900" i="3"/>
  <c r="M676" i="3"/>
  <c r="M684" i="3"/>
  <c r="M120" i="3"/>
  <c r="M146" i="3"/>
  <c r="M200" i="3"/>
  <c r="M251" i="3"/>
  <c r="M1166" i="3"/>
  <c r="M566" i="3"/>
  <c r="M441" i="3"/>
  <c r="M110" i="3"/>
  <c r="M823" i="3"/>
  <c r="M653" i="3"/>
  <c r="M121" i="3"/>
  <c r="M1145" i="3"/>
  <c r="M170" i="3"/>
  <c r="M285" i="3"/>
  <c r="M1014" i="3"/>
  <c r="M137" i="3"/>
  <c r="M908" i="3"/>
  <c r="M968" i="3"/>
  <c r="M1026" i="3"/>
  <c r="M641" i="3"/>
  <c r="M537" i="3"/>
  <c r="M1001" i="3"/>
  <c r="M1098" i="3"/>
  <c r="M512" i="3"/>
  <c r="M345" i="3"/>
  <c r="M601" i="3"/>
  <c r="M912" i="3"/>
  <c r="M1163" i="3"/>
  <c r="M499" i="3"/>
  <c r="M511" i="3"/>
  <c r="M723" i="3"/>
  <c r="M299" i="3"/>
  <c r="M853" i="3"/>
  <c r="M969" i="3"/>
  <c r="M284" i="3"/>
  <c r="M697" i="3"/>
  <c r="M586" i="3"/>
  <c r="M157" i="3"/>
  <c r="V5" i="3"/>
  <c r="M374" i="3"/>
  <c r="M356" i="3"/>
  <c r="M367" i="3"/>
  <c r="M629" i="3"/>
  <c r="M103" i="3"/>
  <c r="M221" i="3"/>
  <c r="M52" i="3"/>
  <c r="M500" i="3"/>
  <c r="M222" i="3"/>
  <c r="M615" i="3"/>
  <c r="M947" i="3"/>
  <c r="M756" i="3"/>
  <c r="M1070" i="3"/>
  <c r="M711" i="3"/>
  <c r="M452" i="3"/>
  <c r="M987" i="3"/>
  <c r="M999" i="3"/>
  <c r="M572" i="3"/>
  <c r="M1096" i="3"/>
  <c r="M647" i="3"/>
  <c r="M1050" i="3"/>
  <c r="M40" i="3"/>
  <c r="M752" i="3"/>
  <c r="M303" i="3"/>
  <c r="M785" i="3"/>
  <c r="M863" i="3"/>
  <c r="M1087" i="3"/>
  <c r="M878" i="3"/>
  <c r="M868" i="3"/>
  <c r="M1094" i="3"/>
  <c r="M171" i="3"/>
  <c r="M377" i="3"/>
  <c r="M771" i="3"/>
  <c r="M739" i="3"/>
  <c r="M302" i="3"/>
  <c r="M54" i="3"/>
  <c r="M387" i="3"/>
  <c r="M1035" i="3"/>
  <c r="M958" i="3"/>
  <c r="M98" i="3"/>
  <c r="M178" i="3"/>
  <c r="M30" i="3"/>
  <c r="M1116" i="3"/>
  <c r="M525" i="3"/>
  <c r="V9" i="3"/>
  <c r="M1107" i="3"/>
  <c r="M872" i="3"/>
  <c r="M846" i="3"/>
  <c r="M53" i="3"/>
  <c r="M1125" i="3"/>
  <c r="M314" i="3"/>
  <c r="M581" i="3"/>
  <c r="M1047" i="3"/>
  <c r="M255" i="3"/>
  <c r="M973" i="3"/>
  <c r="M819" i="3"/>
  <c r="M1088" i="3"/>
  <c r="M266" i="3"/>
  <c r="M596" i="3"/>
  <c r="M506" i="3"/>
  <c r="M202" i="3"/>
  <c r="M542" i="3"/>
  <c r="M995" i="3"/>
  <c r="M1053" i="3"/>
  <c r="M253" i="3"/>
  <c r="M193" i="3"/>
  <c r="M483" i="3"/>
  <c r="M880" i="3"/>
  <c r="M1004" i="3"/>
  <c r="M950" i="3"/>
  <c r="M681" i="3"/>
  <c r="M882" i="3"/>
  <c r="M632" i="3"/>
  <c r="M420" i="3"/>
  <c r="M648" i="3"/>
  <c r="M1148" i="3"/>
  <c r="M366" i="3"/>
  <c r="M274" i="3"/>
  <c r="M289" i="3"/>
  <c r="M1191" i="3"/>
  <c r="M760" i="3"/>
  <c r="M1066" i="3"/>
  <c r="M228" i="3"/>
  <c r="M1137" i="3"/>
  <c r="M952" i="3"/>
  <c r="M806" i="3"/>
  <c r="M515" i="3"/>
  <c r="M263" i="3"/>
  <c r="M66" i="3"/>
  <c r="M822" i="3"/>
  <c r="M937" i="3"/>
  <c r="M29" i="3"/>
  <c r="M807" i="3"/>
  <c r="M996" i="3"/>
  <c r="M698" i="3"/>
  <c r="M489" i="3"/>
  <c r="M844" i="3"/>
  <c r="M112" i="3"/>
  <c r="M789" i="3"/>
  <c r="M82" i="3"/>
  <c r="M313" i="3"/>
  <c r="M105" i="3"/>
  <c r="M876" i="3"/>
  <c r="M475" i="3"/>
  <c r="M1051" i="3"/>
  <c r="M722" i="3"/>
  <c r="M298" i="3"/>
  <c r="M531" i="3"/>
  <c r="M670" i="3"/>
  <c r="M1194" i="3"/>
  <c r="M218" i="3"/>
  <c r="M625" i="3"/>
  <c r="M808" i="3"/>
  <c r="M675" i="3"/>
  <c r="M354" i="3"/>
  <c r="M501" i="3"/>
  <c r="M91" i="3"/>
  <c r="M523" i="3"/>
  <c r="M184" i="3"/>
  <c r="M562" i="3"/>
  <c r="M242" i="3"/>
  <c r="M275" i="3"/>
  <c r="M1009" i="3"/>
  <c r="M83" i="3"/>
  <c r="M92" i="3"/>
  <c r="M1085" i="3"/>
  <c r="M1031" i="3"/>
  <c r="M456" i="3"/>
  <c r="M447" i="3"/>
  <c r="M783" i="3"/>
  <c r="M422" i="3"/>
  <c r="M904" i="3"/>
  <c r="M1060" i="3"/>
  <c r="M792" i="3"/>
  <c r="M901" i="3"/>
  <c r="M706" i="3"/>
  <c r="M322" i="3"/>
  <c r="M522" i="3"/>
  <c r="M918" i="3"/>
  <c r="M1129" i="3"/>
  <c r="M147" i="3"/>
  <c r="M254" i="3"/>
  <c r="M1134" i="3"/>
  <c r="M817" i="3"/>
  <c r="M362" i="3"/>
  <c r="M705" i="3"/>
  <c r="M143" i="3"/>
  <c r="M948" i="3"/>
  <c r="M300" i="3"/>
  <c r="M600" i="3"/>
  <c r="M286" i="3"/>
  <c r="M517" i="3"/>
  <c r="M353" i="3"/>
  <c r="M260" i="3"/>
  <c r="M324" i="3"/>
  <c r="M738" i="3"/>
  <c r="M1065" i="3"/>
  <c r="M318" i="3"/>
  <c r="M669" i="3"/>
  <c r="M574" i="3"/>
  <c r="M551" i="3"/>
  <c r="M1015" i="3"/>
  <c r="M609" i="3"/>
  <c r="M533" i="3"/>
  <c r="M966" i="3"/>
  <c r="M432" i="3"/>
  <c r="M991" i="3"/>
  <c r="M418" i="3"/>
  <c r="M616" i="3"/>
  <c r="M1153" i="3"/>
  <c r="M873" i="3"/>
  <c r="M474" i="3"/>
  <c r="M498" i="3"/>
  <c r="M753" i="3"/>
  <c r="M754" i="3"/>
  <c r="M1135" i="3"/>
  <c r="M267" i="3"/>
  <c r="M963" i="3"/>
  <c r="M148" i="3"/>
  <c r="M579" i="3"/>
  <c r="M881" i="3"/>
  <c r="M750" i="3"/>
  <c r="M502" i="3"/>
  <c r="M235" i="3"/>
  <c r="M931" i="3"/>
  <c r="M917" i="3"/>
  <c r="M677" i="3"/>
  <c r="M464" i="3"/>
  <c r="M894" i="3"/>
  <c r="M431" i="3"/>
  <c r="M104" i="3"/>
  <c r="M915" i="3"/>
  <c r="M93" i="3"/>
  <c r="M292" i="3"/>
  <c r="M480" i="3"/>
  <c r="M1059" i="3"/>
  <c r="M859" i="3"/>
  <c r="M666" i="3"/>
  <c r="M331" i="3"/>
  <c r="M337" i="3"/>
  <c r="M847" i="3"/>
  <c r="M804" i="3"/>
  <c r="M1132" i="3"/>
  <c r="M75" i="3"/>
  <c r="M108" i="3"/>
  <c r="M605" i="3"/>
  <c r="M658" i="3"/>
  <c r="M180" i="3"/>
  <c r="M282" i="3"/>
  <c r="M763" i="3"/>
  <c r="M836" i="3"/>
  <c r="M46" i="3"/>
  <c r="M955" i="3"/>
  <c r="V6" i="3"/>
  <c r="M96" i="3"/>
  <c r="M805" i="3"/>
  <c r="M909" i="3"/>
  <c r="M914" i="3"/>
  <c r="M508" i="3"/>
  <c r="M986" i="3"/>
  <c r="M1106" i="3"/>
  <c r="M48" i="3"/>
  <c r="M69" i="3"/>
  <c r="M293" i="3"/>
  <c r="M775" i="3"/>
  <c r="M258" i="3"/>
  <c r="M1109" i="3"/>
  <c r="M1160" i="3"/>
  <c r="M427" i="3"/>
  <c r="M454" i="3"/>
  <c r="M944" i="3"/>
  <c r="M257" i="3"/>
  <c r="M788" i="3"/>
  <c r="M493" i="3"/>
  <c r="M683" i="3"/>
  <c r="M466" i="3"/>
  <c r="M1076" i="3"/>
  <c r="M782" i="3"/>
  <c r="M591" i="3"/>
  <c r="M64" i="3"/>
  <c r="M883" i="3"/>
  <c r="M1143" i="3"/>
  <c r="M80" i="3"/>
  <c r="M510" i="3"/>
  <c r="M874" i="3"/>
  <c r="M262" i="3"/>
  <c r="M538" i="3"/>
  <c r="M638" i="3"/>
  <c r="M24" i="3"/>
  <c r="M877" i="3"/>
  <c r="M140" i="3"/>
  <c r="M429" i="3"/>
  <c r="M748" i="3"/>
  <c r="M376" i="3"/>
  <c r="M766" i="3"/>
  <c r="M320" i="3"/>
  <c r="M988" i="3"/>
  <c r="M417" i="3"/>
  <c r="M979" i="3"/>
  <c r="M86" i="3"/>
  <c r="M1168" i="3"/>
  <c r="M306" i="3"/>
  <c r="M1029" i="3"/>
  <c r="M1079" i="3"/>
  <c r="M1086" i="3"/>
  <c r="M743" i="3"/>
  <c r="M635" i="3"/>
  <c r="M343" i="3"/>
  <c r="M115" i="3"/>
  <c r="M652" i="3"/>
  <c r="M1054" i="3"/>
  <c r="M349" i="3"/>
  <c r="M569" i="3"/>
  <c r="M1021" i="3"/>
  <c r="M236" i="3"/>
  <c r="M281" i="3"/>
  <c r="M985" i="3"/>
  <c r="M655" i="3"/>
  <c r="M153" i="3"/>
  <c r="M329" i="3"/>
  <c r="M1067" i="3"/>
  <c r="M1172" i="3"/>
  <c r="M136" i="3"/>
  <c r="M935" i="3"/>
  <c r="M557" i="3"/>
  <c r="M340" i="3"/>
  <c r="M102" i="3"/>
  <c r="M36" i="3"/>
  <c r="M410" i="3"/>
  <c r="M132" i="3"/>
  <c r="M1203" i="3"/>
  <c r="M158" i="3"/>
  <c r="M598" i="3"/>
  <c r="M256" i="3"/>
  <c r="M478" i="3"/>
  <c r="M294" i="3"/>
  <c r="M1123" i="3"/>
  <c r="M729" i="3"/>
  <c r="M433" i="3"/>
  <c r="V29" i="3"/>
  <c r="M297" i="3"/>
  <c r="M424" i="3"/>
  <c r="M839" i="3"/>
  <c r="M1174" i="3"/>
  <c r="M1075" i="3"/>
  <c r="M276" i="3"/>
  <c r="M717" i="3"/>
  <c r="M26" i="3"/>
  <c r="M259" i="3"/>
  <c r="M509" i="3"/>
  <c r="M956" i="3"/>
  <c r="M967" i="3"/>
  <c r="M757" i="3"/>
  <c r="M421" i="3"/>
  <c r="M1063" i="3"/>
  <c r="M484" i="3"/>
  <c r="M145" i="3"/>
  <c r="M1055" i="3"/>
  <c r="M627" i="3"/>
  <c r="M164" i="3"/>
  <c r="M815" i="3"/>
  <c r="M107" i="3"/>
  <c r="M997" i="3"/>
  <c r="M327" i="3"/>
  <c r="M1182" i="3"/>
  <c r="M725" i="3"/>
  <c r="M1080" i="3"/>
  <c r="M548" i="3"/>
  <c r="M215" i="3"/>
  <c r="M161" i="3"/>
  <c r="M938" i="3"/>
  <c r="M849" i="3"/>
  <c r="M1204" i="3"/>
  <c r="M585" i="3"/>
  <c r="M570" i="3"/>
  <c r="M279" i="3"/>
  <c r="M663" i="3"/>
  <c r="M961" i="3"/>
  <c r="M400" i="3"/>
  <c r="M369" i="3"/>
  <c r="M124" i="3"/>
  <c r="M661" i="3"/>
  <c r="M89" i="3"/>
  <c r="M740" i="3"/>
  <c r="M358" i="3"/>
  <c r="V3" i="3"/>
  <c r="M51" i="3"/>
  <c r="M393" i="3"/>
  <c r="M233" i="3"/>
  <c r="M633" i="3"/>
  <c r="M1183" i="3"/>
  <c r="M194" i="3"/>
  <c r="V21" i="3"/>
  <c r="M913" i="3"/>
  <c r="M155" i="3"/>
  <c r="M751" i="3"/>
  <c r="M1074" i="3"/>
  <c r="M241" i="3"/>
  <c r="M311" i="3"/>
  <c r="M965" i="3"/>
  <c r="M1133" i="3"/>
  <c r="M855" i="3"/>
  <c r="M595" i="3"/>
  <c r="V32" i="3"/>
  <c r="M703" i="3"/>
  <c r="M890" i="3"/>
  <c r="M1011" i="3"/>
  <c r="M700" i="3"/>
  <c r="M607" i="3"/>
  <c r="M449" i="3"/>
  <c r="M718" i="3"/>
  <c r="M1043" i="3"/>
  <c r="M1008" i="3"/>
  <c r="M720" i="3"/>
  <c r="M208" i="3"/>
  <c r="M134" i="3"/>
  <c r="M1173" i="3"/>
  <c r="M621" i="3"/>
  <c r="M1095" i="3"/>
  <c r="V16" i="3"/>
  <c r="M1097" i="3"/>
  <c r="M445" i="3"/>
  <c r="M169" i="3"/>
  <c r="M405" i="3"/>
  <c r="M1152" i="3"/>
  <c r="M747" i="3"/>
  <c r="M582" i="3"/>
  <c r="M118" i="3"/>
  <c r="M848" i="3"/>
  <c r="V10" i="3"/>
  <c r="M1144" i="3"/>
  <c r="V30" i="3"/>
  <c r="M368" i="3"/>
  <c r="M665" i="3"/>
  <c r="M217" i="3"/>
  <c r="M230" i="3"/>
  <c r="M159" i="3"/>
  <c r="M608" i="3"/>
  <c r="M628" i="3"/>
  <c r="M903" i="3"/>
  <c r="M1195" i="3"/>
  <c r="M1157" i="3"/>
  <c r="M856" i="3"/>
  <c r="M611" i="3"/>
  <c r="M415" i="3"/>
  <c r="M778" i="3"/>
  <c r="M998" i="3"/>
  <c r="M860" i="3"/>
  <c r="M1156" i="3"/>
  <c r="M547" i="3"/>
  <c r="M185" i="3"/>
  <c r="M365" i="3"/>
  <c r="M463" i="3"/>
  <c r="M637" i="3"/>
  <c r="M1024" i="3"/>
  <c r="M423" i="3"/>
  <c r="M1049" i="3"/>
  <c r="M827" i="3"/>
  <c r="M34" i="3"/>
  <c r="M402" i="3"/>
  <c r="M730" i="3"/>
  <c r="M85" i="3"/>
  <c r="M342" i="3"/>
  <c r="M214" i="3"/>
  <c r="M634" i="3"/>
  <c r="M90" i="3"/>
  <c r="M678" i="3"/>
  <c r="M898" i="3"/>
  <c r="M56" i="3"/>
  <c r="M481" i="3"/>
  <c r="M97" i="3"/>
  <c r="M330" i="3"/>
  <c r="M391" i="3"/>
  <c r="V11" i="3"/>
  <c r="M604" i="3"/>
  <c r="M761" i="3"/>
  <c r="M896" i="3"/>
  <c r="M211" i="3"/>
  <c r="M373" i="3"/>
  <c r="M133" i="3"/>
  <c r="M959" i="3"/>
  <c r="M800" i="3"/>
  <c r="M905" i="3"/>
  <c r="M989" i="3"/>
  <c r="M816" i="3"/>
  <c r="V13" i="3"/>
  <c r="M175" i="3"/>
  <c r="F7" i="1" l="1"/>
  <c r="N1173" i="3"/>
  <c r="R1173" i="3"/>
  <c r="R410" i="3"/>
  <c r="N410" i="3"/>
  <c r="N775" i="3"/>
  <c r="R775" i="3"/>
  <c r="R551" i="3"/>
  <c r="N551" i="3"/>
  <c r="N844" i="3"/>
  <c r="R844" i="3"/>
  <c r="R178" i="3"/>
  <c r="N178" i="3"/>
  <c r="R512" i="3"/>
  <c r="N512" i="3"/>
  <c r="N710" i="3"/>
  <c r="R710" i="3"/>
  <c r="R1068" i="3"/>
  <c r="N1068" i="3"/>
  <c r="N436" i="3"/>
  <c r="R436" i="3"/>
  <c r="R379" i="3"/>
  <c r="N379" i="3"/>
  <c r="N712" i="3"/>
  <c r="R712" i="3"/>
  <c r="N176" i="3"/>
  <c r="R176" i="3"/>
  <c r="N389" i="3"/>
  <c r="R389" i="3"/>
  <c r="R513" i="3"/>
  <c r="N513" i="3"/>
  <c r="R884" i="3"/>
  <c r="N884" i="3"/>
  <c r="N243" i="3"/>
  <c r="R243" i="3"/>
  <c r="N458" i="3"/>
  <c r="R458" i="3"/>
  <c r="R1100" i="3"/>
  <c r="N1100" i="3"/>
  <c r="N842" i="3"/>
  <c r="R842" i="3"/>
  <c r="R191" i="3"/>
  <c r="N191" i="3"/>
  <c r="N101" i="3"/>
  <c r="R101" i="3"/>
  <c r="R197" i="3"/>
  <c r="N197" i="3"/>
  <c r="N312" i="3"/>
  <c r="R312" i="3"/>
  <c r="R361" i="3"/>
  <c r="N361" i="3"/>
  <c r="R127" i="3"/>
  <c r="N127" i="3"/>
  <c r="R980" i="3"/>
  <c r="N980" i="3"/>
  <c r="N994" i="3"/>
  <c r="R994" i="3"/>
  <c r="R772" i="3"/>
  <c r="N772" i="3"/>
  <c r="N226" i="3"/>
  <c r="R226" i="3"/>
  <c r="R803" i="3"/>
  <c r="N803" i="3"/>
  <c r="R930" i="3"/>
  <c r="N930" i="3"/>
  <c r="N728" i="3"/>
  <c r="R728" i="3"/>
  <c r="R857" i="3"/>
  <c r="N857" i="3"/>
  <c r="N546" i="3"/>
  <c r="R546" i="3"/>
  <c r="N76" i="3"/>
  <c r="R76" i="3"/>
  <c r="R119" i="3"/>
  <c r="N119" i="3"/>
  <c r="N871" i="3"/>
  <c r="R871" i="3"/>
  <c r="N1180" i="3"/>
  <c r="R1180" i="3"/>
  <c r="N799" i="3"/>
  <c r="R799" i="3"/>
  <c r="N1177" i="3"/>
  <c r="R1177" i="3"/>
  <c r="N61" i="3"/>
  <c r="R61" i="3"/>
  <c r="N1082" i="3"/>
  <c r="R1082" i="3"/>
  <c r="N1046" i="3"/>
  <c r="R1046" i="3"/>
  <c r="R87" i="3"/>
  <c r="N87" i="3"/>
  <c r="R593" i="3"/>
  <c r="N593" i="3"/>
  <c r="N1091" i="3"/>
  <c r="R1091" i="3"/>
  <c r="R1027" i="3"/>
  <c r="N1027" i="3"/>
  <c r="R521" i="3"/>
  <c r="N521" i="3"/>
  <c r="N1184" i="3"/>
  <c r="R1184" i="3"/>
  <c r="N1078" i="3"/>
  <c r="R1078" i="3"/>
  <c r="R383" i="3"/>
  <c r="N383" i="3"/>
  <c r="R67" i="3"/>
  <c r="N67" i="3"/>
  <c r="R1056" i="3"/>
  <c r="N1056" i="3"/>
  <c r="N269" i="3"/>
  <c r="R269" i="3"/>
  <c r="N505" i="3"/>
  <c r="R505" i="3"/>
  <c r="R71" i="3"/>
  <c r="N71" i="3"/>
  <c r="R384" i="3"/>
  <c r="N384" i="3"/>
  <c r="R864" i="3"/>
  <c r="N864" i="3"/>
  <c r="R308" i="3"/>
  <c r="N308" i="3"/>
  <c r="R1034" i="3"/>
  <c r="N1034" i="3"/>
  <c r="R927" i="3"/>
  <c r="N927" i="3"/>
  <c r="R1146" i="3"/>
  <c r="N1146" i="3"/>
  <c r="R790" i="3"/>
  <c r="N790" i="3"/>
  <c r="N590" i="3"/>
  <c r="R590" i="3"/>
  <c r="R237" i="3"/>
  <c r="N237" i="3"/>
  <c r="N887" i="3"/>
  <c r="R887" i="3"/>
  <c r="N885" i="3"/>
  <c r="R885" i="3"/>
  <c r="N765" i="3"/>
  <c r="R765" i="3"/>
  <c r="R114" i="3"/>
  <c r="N114" i="3"/>
  <c r="N283" i="3"/>
  <c r="R283" i="3"/>
  <c r="R671" i="3"/>
  <c r="N671" i="3"/>
  <c r="R1013" i="3"/>
  <c r="N1013" i="3"/>
  <c r="R1064" i="3"/>
  <c r="N1064" i="3"/>
  <c r="N942" i="3"/>
  <c r="R942" i="3"/>
  <c r="N448" i="3"/>
  <c r="R448" i="3"/>
  <c r="R854" i="3"/>
  <c r="N854" i="3"/>
  <c r="R264" i="3"/>
  <c r="N264" i="3"/>
  <c r="N636" i="3"/>
  <c r="R636" i="3"/>
  <c r="R248" i="3"/>
  <c r="N248" i="3"/>
  <c r="N824" i="3"/>
  <c r="R824" i="3"/>
  <c r="N328" i="3"/>
  <c r="R328" i="3"/>
  <c r="R932" i="3"/>
  <c r="N932" i="3"/>
  <c r="R1090" i="3"/>
  <c r="N1090" i="3"/>
  <c r="N959" i="3"/>
  <c r="R959" i="3"/>
  <c r="R1156" i="3"/>
  <c r="N1156" i="3"/>
  <c r="N1152" i="3"/>
  <c r="R1152" i="3"/>
  <c r="R358" i="3"/>
  <c r="N358" i="3"/>
  <c r="N1123" i="3"/>
  <c r="R1123" i="3"/>
  <c r="N988" i="3"/>
  <c r="R988" i="3"/>
  <c r="R847" i="3"/>
  <c r="N847" i="3"/>
  <c r="R353" i="3"/>
  <c r="N353" i="3"/>
  <c r="R808" i="3"/>
  <c r="N808" i="3"/>
  <c r="R253" i="3"/>
  <c r="N253" i="3"/>
  <c r="N999" i="3"/>
  <c r="R999" i="3"/>
  <c r="N684" i="3"/>
  <c r="R684" i="3"/>
  <c r="R1139" i="3"/>
  <c r="N1139" i="3"/>
  <c r="R319" i="3"/>
  <c r="N319" i="3"/>
  <c r="N1136" i="3"/>
  <c r="R1136" i="3"/>
  <c r="R404" i="3"/>
  <c r="N404" i="3"/>
  <c r="N660" i="3"/>
  <c r="R660" i="3"/>
  <c r="R922" i="3"/>
  <c r="N922" i="3"/>
  <c r="N330" i="3"/>
  <c r="R330" i="3"/>
  <c r="N405" i="3"/>
  <c r="R405" i="3"/>
  <c r="R740" i="3"/>
  <c r="N740" i="3"/>
  <c r="R294" i="3"/>
  <c r="N294" i="3"/>
  <c r="N320" i="3"/>
  <c r="R320" i="3"/>
  <c r="R180" i="3"/>
  <c r="N180" i="3"/>
  <c r="N574" i="3"/>
  <c r="R574" i="3"/>
  <c r="N625" i="3"/>
  <c r="R625" i="3"/>
  <c r="N882" i="3"/>
  <c r="R882" i="3"/>
  <c r="N846" i="3"/>
  <c r="R846" i="3"/>
  <c r="R987" i="3"/>
  <c r="N987" i="3"/>
  <c r="R441" i="3"/>
  <c r="N441" i="3"/>
  <c r="N780" i="3"/>
  <c r="R780" i="3"/>
  <c r="R409" i="3"/>
  <c r="N409" i="3"/>
  <c r="N350" i="3"/>
  <c r="R350" i="3"/>
  <c r="R310" i="3"/>
  <c r="N310" i="3"/>
  <c r="R1119" i="3"/>
  <c r="N1119" i="3"/>
  <c r="N587" i="3"/>
  <c r="R587" i="3"/>
  <c r="R490" i="3"/>
  <c r="N490" i="3"/>
  <c r="R150" i="3"/>
  <c r="N150" i="3"/>
  <c r="N192" i="3"/>
  <c r="R192" i="3"/>
  <c r="R442" i="3"/>
  <c r="N442" i="3"/>
  <c r="R1110" i="3"/>
  <c r="N1110" i="3"/>
  <c r="N623" i="3"/>
  <c r="R623" i="3"/>
  <c r="N397" i="3"/>
  <c r="R397" i="3"/>
  <c r="N1058" i="3"/>
  <c r="R1058" i="3"/>
  <c r="N173" i="3"/>
  <c r="R173" i="3"/>
  <c r="R116" i="3"/>
  <c r="N116" i="3"/>
  <c r="N225" i="3"/>
  <c r="R225" i="3"/>
  <c r="N589" i="3"/>
  <c r="R589" i="3"/>
  <c r="N342" i="3"/>
  <c r="R342" i="3"/>
  <c r="N169" i="3"/>
  <c r="R169" i="3"/>
  <c r="R89" i="3"/>
  <c r="N89" i="3"/>
  <c r="N839" i="3"/>
  <c r="R839" i="3"/>
  <c r="R1029" i="3"/>
  <c r="N1029" i="3"/>
  <c r="N96" i="3"/>
  <c r="R96" i="3"/>
  <c r="R991" i="3"/>
  <c r="N991" i="3"/>
  <c r="N1031" i="3"/>
  <c r="R1031" i="3"/>
  <c r="R698" i="3"/>
  <c r="N698" i="3"/>
  <c r="R995" i="3"/>
  <c r="N995" i="3"/>
  <c r="R171" i="3"/>
  <c r="N171" i="3"/>
  <c r="R511" i="3"/>
  <c r="N511" i="3"/>
  <c r="R1032" i="3"/>
  <c r="N1032" i="3"/>
  <c r="N360" i="3"/>
  <c r="R360" i="3"/>
  <c r="R526" i="3"/>
  <c r="N526" i="3"/>
  <c r="N246" i="3"/>
  <c r="R246" i="3"/>
  <c r="N833" i="3"/>
  <c r="R833" i="3"/>
  <c r="N481" i="3"/>
  <c r="R481" i="3"/>
  <c r="R778" i="3"/>
  <c r="N778" i="3"/>
  <c r="N720" i="3"/>
  <c r="R720" i="3"/>
  <c r="N633" i="3"/>
  <c r="R633" i="3"/>
  <c r="N1055" i="3"/>
  <c r="R1055" i="3"/>
  <c r="R256" i="3"/>
  <c r="N256" i="3"/>
  <c r="N652" i="3"/>
  <c r="R652" i="3"/>
  <c r="N376" i="3"/>
  <c r="R376" i="3"/>
  <c r="R262" i="3"/>
  <c r="N262" i="3"/>
  <c r="R454" i="3"/>
  <c r="N454" i="3"/>
  <c r="R48" i="3"/>
  <c r="N48" i="3"/>
  <c r="R605" i="3"/>
  <c r="N605" i="3"/>
  <c r="N666" i="3"/>
  <c r="R666" i="3"/>
  <c r="N431" i="3"/>
  <c r="R431" i="3"/>
  <c r="R750" i="3"/>
  <c r="N750" i="3"/>
  <c r="R753" i="3"/>
  <c r="N753" i="3"/>
  <c r="R432" i="3"/>
  <c r="N432" i="3"/>
  <c r="R318" i="3"/>
  <c r="N318" i="3"/>
  <c r="R600" i="3"/>
  <c r="N600" i="3"/>
  <c r="R254" i="3"/>
  <c r="N254" i="3"/>
  <c r="N792" i="3"/>
  <c r="R792" i="3"/>
  <c r="N1085" i="3"/>
  <c r="R1085" i="3"/>
  <c r="N523" i="3"/>
  <c r="R523" i="3"/>
  <c r="N1194" i="3"/>
  <c r="R1194" i="3"/>
  <c r="R105" i="3"/>
  <c r="N105" i="3"/>
  <c r="R996" i="3"/>
  <c r="N996" i="3"/>
  <c r="N806" i="3"/>
  <c r="R806" i="3"/>
  <c r="N274" i="3"/>
  <c r="R274" i="3"/>
  <c r="R950" i="3"/>
  <c r="N950" i="3"/>
  <c r="R542" i="3"/>
  <c r="N542" i="3"/>
  <c r="R255" i="3"/>
  <c r="N255" i="3"/>
  <c r="N1107" i="3"/>
  <c r="R1107" i="3"/>
  <c r="N1035" i="3"/>
  <c r="R1035" i="3"/>
  <c r="N1094" i="3"/>
  <c r="R1094" i="3"/>
  <c r="N40" i="3"/>
  <c r="R40" i="3"/>
  <c r="R711" i="3"/>
  <c r="N711" i="3"/>
  <c r="N221" i="3"/>
  <c r="R221" i="3"/>
  <c r="N586" i="3"/>
  <c r="R586" i="3"/>
  <c r="R499" i="3"/>
  <c r="N499" i="3"/>
  <c r="R537" i="3"/>
  <c r="N537" i="3"/>
  <c r="N170" i="3"/>
  <c r="R170" i="3"/>
  <c r="R1166" i="3"/>
  <c r="N1166" i="3"/>
  <c r="N911" i="3"/>
  <c r="R911" i="3"/>
  <c r="N715" i="3"/>
  <c r="R715" i="3"/>
  <c r="R643" i="3"/>
  <c r="N643" i="3"/>
  <c r="R1102" i="3"/>
  <c r="N1102" i="3"/>
  <c r="N650" i="3"/>
  <c r="R650" i="3"/>
  <c r="N520" i="3"/>
  <c r="R520" i="3"/>
  <c r="N724" i="3"/>
  <c r="R724" i="3"/>
  <c r="N469" i="3"/>
  <c r="R469" i="3"/>
  <c r="N152" i="3"/>
  <c r="R152" i="3"/>
  <c r="N1039" i="3"/>
  <c r="R1039" i="3"/>
  <c r="R530" i="3"/>
  <c r="N530" i="3"/>
  <c r="N758" i="3"/>
  <c r="R758" i="3"/>
  <c r="N539" i="3"/>
  <c r="R539" i="3"/>
  <c r="R129" i="3"/>
  <c r="N129" i="3"/>
  <c r="R355" i="3"/>
  <c r="N355" i="3"/>
  <c r="N858" i="3"/>
  <c r="R858" i="3"/>
  <c r="N719" i="3"/>
  <c r="R719" i="3"/>
  <c r="R802" i="3"/>
  <c r="N802" i="3"/>
  <c r="N656" i="3"/>
  <c r="R656" i="3"/>
  <c r="N1089" i="3"/>
  <c r="R1089" i="3"/>
  <c r="R540" i="3"/>
  <c r="N540" i="3"/>
  <c r="R205" i="3"/>
  <c r="N205" i="3"/>
  <c r="R372" i="3"/>
  <c r="N372" i="3"/>
  <c r="N664" i="3"/>
  <c r="R664" i="3"/>
  <c r="R594" i="3"/>
  <c r="N594" i="3"/>
  <c r="N167" i="3"/>
  <c r="R167" i="3"/>
  <c r="R111" i="3"/>
  <c r="N111" i="3"/>
  <c r="R1073" i="3"/>
  <c r="N1073" i="3"/>
  <c r="N588" i="3"/>
  <c r="R588" i="3"/>
  <c r="R558" i="3"/>
  <c r="N558" i="3"/>
  <c r="R791" i="3"/>
  <c r="N791" i="3"/>
  <c r="R744" i="3"/>
  <c r="N744" i="3"/>
  <c r="R866" i="3"/>
  <c r="N866" i="3"/>
  <c r="R692" i="3"/>
  <c r="N692" i="3"/>
  <c r="R168" i="3"/>
  <c r="N168" i="3"/>
  <c r="N334" i="3"/>
  <c r="R334" i="3"/>
  <c r="R832" i="3"/>
  <c r="N832" i="3"/>
  <c r="N207" i="3"/>
  <c r="R207" i="3"/>
  <c r="N818" i="3"/>
  <c r="R818" i="3"/>
  <c r="N680" i="3"/>
  <c r="R680" i="3"/>
  <c r="N339" i="3"/>
  <c r="R339" i="3"/>
  <c r="N560" i="3"/>
  <c r="R560" i="3"/>
  <c r="R516" i="3"/>
  <c r="N516" i="3"/>
  <c r="N62" i="3"/>
  <c r="R62" i="3"/>
  <c r="R268" i="3"/>
  <c r="N268" i="3"/>
  <c r="R131" i="3"/>
  <c r="N131" i="3"/>
  <c r="N879" i="3"/>
  <c r="R879" i="3"/>
  <c r="N891" i="3"/>
  <c r="R891" i="3"/>
  <c r="R886" i="3"/>
  <c r="N886" i="3"/>
  <c r="N584" i="3"/>
  <c r="R584" i="3"/>
  <c r="N673" i="3"/>
  <c r="R673" i="3"/>
  <c r="R482" i="3"/>
  <c r="N482" i="3"/>
  <c r="R798" i="3"/>
  <c r="N798" i="3"/>
  <c r="R553" i="3"/>
  <c r="N553" i="3"/>
  <c r="N94" i="3"/>
  <c r="R94" i="3"/>
  <c r="N529" i="3"/>
  <c r="R529" i="3"/>
  <c r="N1028" i="3"/>
  <c r="R1028" i="3"/>
  <c r="R22" i="3"/>
  <c r="N22" i="3"/>
  <c r="R1023" i="3"/>
  <c r="N1023" i="3"/>
  <c r="R58" i="3"/>
  <c r="N58" i="3"/>
  <c r="R411" i="3"/>
  <c r="N411" i="3"/>
  <c r="N37" i="3"/>
  <c r="R37" i="3"/>
  <c r="N425" i="3"/>
  <c r="R425" i="3"/>
  <c r="R99" i="3"/>
  <c r="N99" i="3"/>
  <c r="R174" i="3"/>
  <c r="N174" i="3"/>
  <c r="N552" i="3"/>
  <c r="R552" i="3"/>
  <c r="N471" i="3"/>
  <c r="R471" i="3"/>
  <c r="N592" i="3"/>
  <c r="R592" i="3"/>
  <c r="R727" i="3"/>
  <c r="N727" i="3"/>
  <c r="R843" i="3"/>
  <c r="N843" i="3"/>
  <c r="N793" i="3"/>
  <c r="R793" i="3"/>
  <c r="R1103" i="3"/>
  <c r="N1103" i="3"/>
  <c r="R364" i="3"/>
  <c r="N364" i="3"/>
  <c r="R172" i="3"/>
  <c r="N172" i="3"/>
  <c r="R933" i="3"/>
  <c r="N933" i="3"/>
  <c r="R639" i="3"/>
  <c r="N639" i="3"/>
  <c r="N945" i="3"/>
  <c r="R945" i="3"/>
  <c r="R990" i="3"/>
  <c r="N990" i="3"/>
  <c r="R960" i="3"/>
  <c r="N960" i="3"/>
  <c r="R654" i="3"/>
  <c r="N654" i="3"/>
  <c r="R77" i="3"/>
  <c r="N77" i="3"/>
  <c r="N485" i="3"/>
  <c r="R485" i="3"/>
  <c r="N460" i="3"/>
  <c r="R460" i="3"/>
  <c r="R224" i="3"/>
  <c r="N224" i="3"/>
  <c r="R84" i="3"/>
  <c r="N84" i="3"/>
  <c r="N357" i="3"/>
  <c r="R357" i="3"/>
  <c r="N399" i="3"/>
  <c r="R399" i="3"/>
  <c r="R468" i="3"/>
  <c r="N468" i="3"/>
  <c r="N1093" i="3"/>
  <c r="R1093" i="3"/>
  <c r="R391" i="3"/>
  <c r="N391" i="3"/>
  <c r="R1195" i="3"/>
  <c r="N1195" i="3"/>
  <c r="N1133" i="3"/>
  <c r="R1133" i="3"/>
  <c r="N663" i="3"/>
  <c r="R663" i="3"/>
  <c r="R757" i="3"/>
  <c r="N757" i="3"/>
  <c r="N569" i="3"/>
  <c r="R569" i="3"/>
  <c r="R24" i="3"/>
  <c r="N24" i="3"/>
  <c r="N909" i="3"/>
  <c r="R909" i="3"/>
  <c r="R267" i="3"/>
  <c r="N267" i="3"/>
  <c r="R447" i="3"/>
  <c r="N447" i="3"/>
  <c r="R632" i="3"/>
  <c r="N632" i="3"/>
  <c r="R771" i="3"/>
  <c r="N771" i="3"/>
  <c r="R299" i="3"/>
  <c r="N299" i="3"/>
  <c r="R801" i="3"/>
  <c r="N801" i="3"/>
  <c r="R690" i="3"/>
  <c r="N690" i="3"/>
  <c r="N686" i="3"/>
  <c r="R686" i="3"/>
  <c r="N563" i="3"/>
  <c r="R563" i="3"/>
  <c r="R363" i="3"/>
  <c r="N363" i="3"/>
  <c r="R465" i="3"/>
  <c r="N465" i="3"/>
  <c r="R426" i="3"/>
  <c r="N426" i="3"/>
  <c r="N1003" i="3"/>
  <c r="R1003" i="3"/>
  <c r="R394" i="3"/>
  <c r="N394" i="3"/>
  <c r="R672" i="3"/>
  <c r="N672" i="3"/>
  <c r="N1131" i="3"/>
  <c r="R1131" i="3"/>
  <c r="R63" i="3"/>
  <c r="N63" i="3"/>
  <c r="N1118" i="3"/>
  <c r="R1118" i="3"/>
  <c r="N630" i="3"/>
  <c r="R630" i="3"/>
  <c r="R519" i="3"/>
  <c r="N519" i="3"/>
  <c r="N109" i="3"/>
  <c r="R109" i="3"/>
  <c r="R388" i="3"/>
  <c r="N388" i="3"/>
  <c r="N1101" i="3"/>
  <c r="R1101" i="3"/>
  <c r="N612" i="3"/>
  <c r="R612" i="3"/>
  <c r="N946" i="3"/>
  <c r="R946" i="3"/>
  <c r="R156" i="3"/>
  <c r="N156" i="3"/>
  <c r="N1124" i="3"/>
  <c r="R1124" i="3"/>
  <c r="R962" i="3"/>
  <c r="N962" i="3"/>
  <c r="R470" i="3"/>
  <c r="N470" i="3"/>
  <c r="R423" i="3"/>
  <c r="N423" i="3"/>
  <c r="N700" i="3"/>
  <c r="R700" i="3"/>
  <c r="R279" i="3"/>
  <c r="N279" i="3"/>
  <c r="R1174" i="3"/>
  <c r="N1174" i="3"/>
  <c r="R349" i="3"/>
  <c r="N349" i="3"/>
  <c r="R64" i="3"/>
  <c r="N64" i="3"/>
  <c r="N293" i="3"/>
  <c r="R293" i="3"/>
  <c r="R915" i="3"/>
  <c r="N915" i="3"/>
  <c r="N418" i="3"/>
  <c r="R418" i="3"/>
  <c r="R706" i="3"/>
  <c r="N706" i="3"/>
  <c r="N475" i="3"/>
  <c r="R475" i="3"/>
  <c r="N1191" i="3"/>
  <c r="R1191" i="3"/>
  <c r="R819" i="3"/>
  <c r="N819" i="3"/>
  <c r="R303" i="3"/>
  <c r="N303" i="3"/>
  <c r="R723" i="3"/>
  <c r="N723" i="3"/>
  <c r="N1014" i="3"/>
  <c r="R1014" i="3"/>
  <c r="N1099" i="3"/>
  <c r="R1099" i="3"/>
  <c r="R693" i="3"/>
  <c r="N693" i="3"/>
  <c r="N385" i="3"/>
  <c r="R385" i="3"/>
  <c r="R993" i="3"/>
  <c r="N993" i="3"/>
  <c r="N831" i="3"/>
  <c r="R831" i="3"/>
  <c r="N892" i="3"/>
  <c r="R892" i="3"/>
  <c r="R1202" i="3"/>
  <c r="N1202" i="3"/>
  <c r="R210" i="3"/>
  <c r="N210" i="3"/>
  <c r="R1121" i="3"/>
  <c r="N1121" i="3"/>
  <c r="R936" i="3"/>
  <c r="N936" i="3"/>
  <c r="N1071" i="3"/>
  <c r="R1071" i="3"/>
  <c r="R154" i="3"/>
  <c r="N154" i="3"/>
  <c r="R984" i="3"/>
  <c r="N984" i="3"/>
  <c r="N504" i="3"/>
  <c r="R504" i="3"/>
  <c r="R486" i="3"/>
  <c r="N486" i="3"/>
  <c r="R88" i="3"/>
  <c r="N88" i="3"/>
  <c r="R412" i="3"/>
  <c r="N412" i="3"/>
  <c r="R541" i="3"/>
  <c r="N541" i="3"/>
  <c r="N888" i="3"/>
  <c r="R888" i="3"/>
  <c r="R1041" i="3"/>
  <c r="N1041" i="3"/>
  <c r="N351" i="3"/>
  <c r="R351" i="3"/>
  <c r="N840" i="3"/>
  <c r="R840" i="3"/>
  <c r="R239" i="3"/>
  <c r="N239" i="3"/>
  <c r="R229" i="3"/>
  <c r="N229" i="3"/>
  <c r="R576" i="3"/>
  <c r="N576" i="3"/>
  <c r="R1018" i="3"/>
  <c r="N1018" i="3"/>
  <c r="R175" i="3"/>
  <c r="N175" i="3"/>
  <c r="R1024" i="3"/>
  <c r="N1024" i="3"/>
  <c r="R1144" i="3"/>
  <c r="N1144" i="3"/>
  <c r="N1011" i="3"/>
  <c r="R1011" i="3"/>
  <c r="R1080" i="3"/>
  <c r="N1080" i="3"/>
  <c r="N478" i="3"/>
  <c r="R478" i="3"/>
  <c r="R766" i="3"/>
  <c r="N766" i="3"/>
  <c r="R944" i="3"/>
  <c r="N944" i="3"/>
  <c r="R658" i="3"/>
  <c r="N658" i="3"/>
  <c r="N754" i="3"/>
  <c r="R754" i="3"/>
  <c r="R1134" i="3"/>
  <c r="N1134" i="3"/>
  <c r="R184" i="3"/>
  <c r="N184" i="3"/>
  <c r="N515" i="3"/>
  <c r="R515" i="3"/>
  <c r="N973" i="3"/>
  <c r="R973" i="3"/>
  <c r="N752" i="3"/>
  <c r="R752" i="3"/>
  <c r="N157" i="3"/>
  <c r="R157" i="3"/>
  <c r="R566" i="3"/>
  <c r="N566" i="3"/>
  <c r="N231" i="3"/>
  <c r="R231" i="3"/>
  <c r="R455" i="3"/>
  <c r="N455" i="3"/>
  <c r="N446" i="3"/>
  <c r="R446" i="3"/>
  <c r="R578" i="3"/>
  <c r="N578" i="3"/>
  <c r="N825" i="3"/>
  <c r="R825" i="3"/>
  <c r="R211" i="3"/>
  <c r="N211" i="3"/>
  <c r="R85" i="3"/>
  <c r="N85" i="3"/>
  <c r="R637" i="3"/>
  <c r="N637" i="3"/>
  <c r="N608" i="3"/>
  <c r="R608" i="3"/>
  <c r="R445" i="3"/>
  <c r="N445" i="3"/>
  <c r="R890" i="3"/>
  <c r="N890" i="3"/>
  <c r="N241" i="3"/>
  <c r="R241" i="3"/>
  <c r="R661" i="3"/>
  <c r="N661" i="3"/>
  <c r="R585" i="3"/>
  <c r="N585" i="3"/>
  <c r="R725" i="3"/>
  <c r="N725" i="3"/>
  <c r="R509" i="3"/>
  <c r="N509" i="3"/>
  <c r="N424" i="3"/>
  <c r="R424" i="3"/>
  <c r="R340" i="3"/>
  <c r="N340" i="3"/>
  <c r="N655" i="3"/>
  <c r="R655" i="3"/>
  <c r="R306" i="3"/>
  <c r="N306" i="3"/>
  <c r="R782" i="3"/>
  <c r="N782" i="3"/>
  <c r="N816" i="3"/>
  <c r="R816" i="3"/>
  <c r="N896" i="3"/>
  <c r="R896" i="3"/>
  <c r="R56" i="3"/>
  <c r="N56" i="3"/>
  <c r="N730" i="3"/>
  <c r="R730" i="3"/>
  <c r="N463" i="3"/>
  <c r="R463" i="3"/>
  <c r="R415" i="3"/>
  <c r="N415" i="3"/>
  <c r="R159" i="3"/>
  <c r="N159" i="3"/>
  <c r="R848" i="3"/>
  <c r="N848" i="3"/>
  <c r="R1097" i="3"/>
  <c r="N1097" i="3"/>
  <c r="N1008" i="3"/>
  <c r="R1008" i="3"/>
  <c r="R703" i="3"/>
  <c r="N703" i="3"/>
  <c r="R1074" i="3"/>
  <c r="N1074" i="3"/>
  <c r="R233" i="3"/>
  <c r="N233" i="3"/>
  <c r="N124" i="3"/>
  <c r="R124" i="3"/>
  <c r="N1204" i="3"/>
  <c r="R1204" i="3"/>
  <c r="N1182" i="3"/>
  <c r="R1182" i="3"/>
  <c r="R145" i="3"/>
  <c r="N145" i="3"/>
  <c r="R259" i="3"/>
  <c r="N259" i="3"/>
  <c r="N297" i="3"/>
  <c r="R297" i="3"/>
  <c r="N598" i="3"/>
  <c r="R598" i="3"/>
  <c r="N557" i="3"/>
  <c r="R557" i="3"/>
  <c r="R985" i="3"/>
  <c r="N985" i="3"/>
  <c r="R115" i="3"/>
  <c r="N115" i="3"/>
  <c r="N1168" i="3"/>
  <c r="R1168" i="3"/>
  <c r="N748" i="3"/>
  <c r="R748" i="3"/>
  <c r="N874" i="3"/>
  <c r="R874" i="3"/>
  <c r="R1076" i="3"/>
  <c r="N1076" i="3"/>
  <c r="N427" i="3"/>
  <c r="R427" i="3"/>
  <c r="R1106" i="3"/>
  <c r="N1106" i="3"/>
  <c r="R955" i="3"/>
  <c r="N955" i="3"/>
  <c r="N108" i="3"/>
  <c r="R108" i="3"/>
  <c r="N859" i="3"/>
  <c r="R859" i="3"/>
  <c r="R894" i="3"/>
  <c r="N894" i="3"/>
  <c r="R881" i="3"/>
  <c r="N881" i="3"/>
  <c r="N498" i="3"/>
  <c r="R498" i="3"/>
  <c r="N966" i="3"/>
  <c r="R966" i="3"/>
  <c r="R1065" i="3"/>
  <c r="N1065" i="3"/>
  <c r="N300" i="3"/>
  <c r="R300" i="3"/>
  <c r="N147" i="3"/>
  <c r="R147" i="3"/>
  <c r="R1060" i="3"/>
  <c r="N1060" i="3"/>
  <c r="N92" i="3"/>
  <c r="R92" i="3"/>
  <c r="N91" i="3"/>
  <c r="R91" i="3"/>
  <c r="R670" i="3"/>
  <c r="N670" i="3"/>
  <c r="R313" i="3"/>
  <c r="N313" i="3"/>
  <c r="N807" i="3"/>
  <c r="R807" i="3"/>
  <c r="R952" i="3"/>
  <c r="N952" i="3"/>
  <c r="N366" i="3"/>
  <c r="R366" i="3"/>
  <c r="N1004" i="3"/>
  <c r="R1004" i="3"/>
  <c r="R202" i="3"/>
  <c r="N202" i="3"/>
  <c r="R1047" i="3"/>
  <c r="N1047" i="3"/>
  <c r="R387" i="3"/>
  <c r="N387" i="3"/>
  <c r="N868" i="3"/>
  <c r="R868" i="3"/>
  <c r="R1050" i="3"/>
  <c r="N1050" i="3"/>
  <c r="N1070" i="3"/>
  <c r="R1070" i="3"/>
  <c r="R103" i="3"/>
  <c r="N103" i="3"/>
  <c r="R697" i="3"/>
  <c r="N697" i="3"/>
  <c r="R1163" i="3"/>
  <c r="N1163" i="3"/>
  <c r="N641" i="3"/>
  <c r="R641" i="3"/>
  <c r="N1145" i="3"/>
  <c r="R1145" i="3"/>
  <c r="R251" i="3"/>
  <c r="N251" i="3"/>
  <c r="N213" i="3"/>
  <c r="R213" i="3"/>
  <c r="R479" i="3"/>
  <c r="N479" i="3"/>
  <c r="N951" i="3"/>
  <c r="R951" i="3"/>
  <c r="N1052" i="3"/>
  <c r="R1052" i="3"/>
  <c r="N1000" i="3"/>
  <c r="R1000" i="3"/>
  <c r="N1016" i="3"/>
  <c r="R1016" i="3"/>
  <c r="R25" i="3"/>
  <c r="N25" i="3"/>
  <c r="N1111" i="3"/>
  <c r="R1111" i="3"/>
  <c r="N346" i="3"/>
  <c r="R346" i="3"/>
  <c r="R610" i="3"/>
  <c r="N610" i="3"/>
  <c r="N291" i="3"/>
  <c r="R291" i="3"/>
  <c r="R59" i="3"/>
  <c r="N59" i="3"/>
  <c r="R1069" i="3"/>
  <c r="N1069" i="3"/>
  <c r="N657" i="3"/>
  <c r="R657" i="3"/>
  <c r="R461" i="3"/>
  <c r="N461" i="3"/>
  <c r="N149" i="3"/>
  <c r="R149" i="3"/>
  <c r="N440" i="3"/>
  <c r="R440" i="3"/>
  <c r="N477" i="3"/>
  <c r="R477" i="3"/>
  <c r="R428" i="3"/>
  <c r="N428" i="3"/>
  <c r="R577" i="3"/>
  <c r="N577" i="3"/>
  <c r="N212" i="3"/>
  <c r="R212" i="3"/>
  <c r="N47" i="3"/>
  <c r="R47" i="3"/>
  <c r="R494" i="3"/>
  <c r="N494" i="3"/>
  <c r="R344" i="3"/>
  <c r="N344" i="3"/>
  <c r="R95" i="3"/>
  <c r="N95" i="3"/>
  <c r="R245" i="3"/>
  <c r="N245" i="3"/>
  <c r="N1165" i="3"/>
  <c r="R1165" i="3"/>
  <c r="R1037" i="3"/>
  <c r="N1037" i="3"/>
  <c r="N317" i="3"/>
  <c r="R317" i="3"/>
  <c r="R247" i="3"/>
  <c r="N247" i="3"/>
  <c r="R674" i="3"/>
  <c r="N674" i="3"/>
  <c r="N72" i="3"/>
  <c r="R72" i="3"/>
  <c r="R1126" i="3"/>
  <c r="N1126" i="3"/>
  <c r="R497" i="3"/>
  <c r="N497" i="3"/>
  <c r="R573" i="3"/>
  <c r="N573" i="3"/>
  <c r="N812" i="3"/>
  <c r="R812" i="3"/>
  <c r="N810" i="3"/>
  <c r="R810" i="3"/>
  <c r="N861" i="3"/>
  <c r="R861" i="3"/>
  <c r="R507" i="3"/>
  <c r="N507" i="3"/>
  <c r="R196" i="3"/>
  <c r="N196" i="3"/>
  <c r="R689" i="3"/>
  <c r="N689" i="3"/>
  <c r="N982" i="3"/>
  <c r="R982" i="3"/>
  <c r="R138" i="3"/>
  <c r="N138" i="3"/>
  <c r="R338" i="3"/>
  <c r="N338" i="3"/>
  <c r="R768" i="3"/>
  <c r="N768" i="3"/>
  <c r="N186" i="3"/>
  <c r="R186" i="3"/>
  <c r="N1113" i="3"/>
  <c r="R1113" i="3"/>
  <c r="N620" i="3"/>
  <c r="R620" i="3"/>
  <c r="R906" i="3"/>
  <c r="N906" i="3"/>
  <c r="R797" i="3"/>
  <c r="N797" i="3"/>
  <c r="N144" i="3"/>
  <c r="R144" i="3"/>
  <c r="N732" i="3"/>
  <c r="R732" i="3"/>
  <c r="N265" i="3"/>
  <c r="R265" i="3"/>
  <c r="N925" i="3"/>
  <c r="R925" i="3"/>
  <c r="R31" i="3"/>
  <c r="N31" i="3"/>
  <c r="R662" i="3"/>
  <c r="N662" i="3"/>
  <c r="R166" i="3"/>
  <c r="N166" i="3"/>
  <c r="N434" i="3"/>
  <c r="R434" i="3"/>
  <c r="R296" i="3"/>
  <c r="N296" i="3"/>
  <c r="N830" i="3"/>
  <c r="R830" i="3"/>
  <c r="R198" i="3"/>
  <c r="N198" i="3"/>
  <c r="N1062" i="3"/>
  <c r="R1062" i="3"/>
  <c r="R472" i="3"/>
  <c r="N472" i="3"/>
  <c r="N473" i="3"/>
  <c r="R473" i="3"/>
  <c r="N726" i="3"/>
  <c r="R726" i="3"/>
  <c r="R733" i="3"/>
  <c r="N733" i="3"/>
  <c r="R305" i="3"/>
  <c r="N305" i="3"/>
  <c r="R820" i="3"/>
  <c r="N820" i="3"/>
  <c r="R978" i="3"/>
  <c r="N978" i="3"/>
  <c r="N687" i="3"/>
  <c r="R687" i="3"/>
  <c r="R1205" i="3"/>
  <c r="N1205" i="3"/>
  <c r="R626" i="3"/>
  <c r="N626" i="3"/>
  <c r="N117" i="3"/>
  <c r="R117" i="3"/>
  <c r="N42" i="3"/>
  <c r="R42" i="3"/>
  <c r="R796" i="3"/>
  <c r="N796" i="3"/>
  <c r="R177" i="3"/>
  <c r="N177" i="3"/>
  <c r="R555" i="3"/>
  <c r="N555" i="3"/>
  <c r="R123" i="3"/>
  <c r="N123" i="3"/>
  <c r="R613" i="3"/>
  <c r="N613" i="3"/>
  <c r="N1040" i="3"/>
  <c r="R1040" i="3"/>
  <c r="R43" i="3"/>
  <c r="N43" i="3"/>
  <c r="N315" i="3"/>
  <c r="R315" i="3"/>
  <c r="N459" i="3"/>
  <c r="R459" i="3"/>
  <c r="N1200" i="3"/>
  <c r="R1200" i="3"/>
  <c r="N668" i="3"/>
  <c r="R668" i="3"/>
  <c r="N1081" i="3"/>
  <c r="R1081" i="3"/>
  <c r="R910" i="3"/>
  <c r="N910" i="3"/>
  <c r="N1036" i="3"/>
  <c r="R1036" i="3"/>
  <c r="R1108" i="3"/>
  <c r="N1108" i="3"/>
  <c r="R931" i="3"/>
  <c r="N931" i="3"/>
  <c r="R322" i="3"/>
  <c r="N322" i="3"/>
  <c r="N66" i="3"/>
  <c r="R66" i="3"/>
  <c r="R785" i="3"/>
  <c r="N785" i="3"/>
  <c r="N137" i="3"/>
  <c r="R137" i="3"/>
  <c r="R100" i="3"/>
  <c r="N100" i="3"/>
  <c r="R564" i="3"/>
  <c r="N564" i="3"/>
  <c r="R189" i="3"/>
  <c r="N189" i="3"/>
  <c r="R691" i="3"/>
  <c r="N691" i="3"/>
  <c r="R734" i="3"/>
  <c r="N734" i="3"/>
  <c r="R544" i="3"/>
  <c r="N544" i="3"/>
  <c r="R199" i="3"/>
  <c r="N199" i="3"/>
  <c r="N617" i="3"/>
  <c r="R617" i="3"/>
  <c r="R113" i="3"/>
  <c r="N113" i="3"/>
  <c r="R1128" i="3"/>
  <c r="N1128" i="3"/>
  <c r="R559" i="3"/>
  <c r="N559" i="3"/>
  <c r="R32" i="3"/>
  <c r="N32" i="3"/>
  <c r="N646" i="3"/>
  <c r="R646" i="3"/>
  <c r="R769" i="3"/>
  <c r="N769" i="3"/>
  <c r="R695" i="3"/>
  <c r="N695" i="3"/>
  <c r="R903" i="3"/>
  <c r="N903" i="3"/>
  <c r="N965" i="3"/>
  <c r="R965" i="3"/>
  <c r="N967" i="3"/>
  <c r="R967" i="3"/>
  <c r="N329" i="3"/>
  <c r="R329" i="3"/>
  <c r="N638" i="3"/>
  <c r="R638" i="3"/>
  <c r="R805" i="3"/>
  <c r="N805" i="3"/>
  <c r="N1135" i="3"/>
  <c r="R1135" i="3"/>
  <c r="R456" i="3"/>
  <c r="N456" i="3"/>
  <c r="R263" i="3"/>
  <c r="N263" i="3"/>
  <c r="N98" i="3"/>
  <c r="R98" i="3"/>
  <c r="R676" i="3"/>
  <c r="N676" i="3"/>
  <c r="N190" i="3"/>
  <c r="R190" i="3"/>
  <c r="R135" i="3"/>
  <c r="N135" i="3"/>
  <c r="N599" i="3"/>
  <c r="R599" i="3"/>
  <c r="R396" i="3"/>
  <c r="N396" i="3"/>
  <c r="R492" i="3"/>
  <c r="N492" i="3"/>
  <c r="R813" i="3"/>
  <c r="N813" i="3"/>
  <c r="R688" i="3"/>
  <c r="N688" i="3"/>
  <c r="R1038" i="3"/>
  <c r="N1038" i="3"/>
  <c r="R250" i="3"/>
  <c r="N250" i="3"/>
  <c r="N347" i="3"/>
  <c r="R347" i="3"/>
  <c r="N435" i="3"/>
  <c r="R435" i="3"/>
  <c r="R770" i="3"/>
  <c r="N770" i="3"/>
  <c r="N762" i="3"/>
  <c r="R762" i="3"/>
  <c r="R1185" i="3"/>
  <c r="N1185" i="3"/>
  <c r="N1045" i="3"/>
  <c r="R1045" i="3"/>
  <c r="R869" i="3"/>
  <c r="N869" i="3"/>
  <c r="N826" i="3"/>
  <c r="R826" i="3"/>
  <c r="N1130" i="3"/>
  <c r="R1130" i="3"/>
  <c r="N777" i="3"/>
  <c r="R777" i="3"/>
  <c r="N373" i="3"/>
  <c r="R373" i="3"/>
  <c r="N628" i="3"/>
  <c r="R628" i="3"/>
  <c r="R1183" i="3"/>
  <c r="N1183" i="3"/>
  <c r="R956" i="3"/>
  <c r="N956" i="3"/>
  <c r="R153" i="3"/>
  <c r="N153" i="3"/>
  <c r="R591" i="3"/>
  <c r="N591" i="3"/>
  <c r="N331" i="3"/>
  <c r="R331" i="3"/>
  <c r="R286" i="3"/>
  <c r="N286" i="3"/>
  <c r="R218" i="3"/>
  <c r="N218" i="3"/>
  <c r="N681" i="3"/>
  <c r="R681" i="3"/>
  <c r="N958" i="3"/>
  <c r="R958" i="3"/>
  <c r="N52" i="3"/>
  <c r="R52" i="3"/>
  <c r="N900" i="3"/>
  <c r="R900" i="3"/>
  <c r="N916" i="3"/>
  <c r="R916" i="3"/>
  <c r="N954" i="3"/>
  <c r="R954" i="3"/>
  <c r="R755" i="3"/>
  <c r="N755" i="3"/>
  <c r="N829" i="3"/>
  <c r="R829" i="3"/>
  <c r="N74" i="3"/>
  <c r="R74" i="3"/>
  <c r="N761" i="3"/>
  <c r="R761" i="3"/>
  <c r="N402" i="3"/>
  <c r="R402" i="3"/>
  <c r="R230" i="3"/>
  <c r="N230" i="3"/>
  <c r="R1043" i="3"/>
  <c r="N1043" i="3"/>
  <c r="N393" i="3"/>
  <c r="R393" i="3"/>
  <c r="R327" i="3"/>
  <c r="N327" i="3"/>
  <c r="N281" i="3"/>
  <c r="R281" i="3"/>
  <c r="R86" i="3"/>
  <c r="N86" i="3"/>
  <c r="R429" i="3"/>
  <c r="N429" i="3"/>
  <c r="R466" i="3"/>
  <c r="N466" i="3"/>
  <c r="R1160" i="3"/>
  <c r="N1160" i="3"/>
  <c r="N986" i="3"/>
  <c r="R986" i="3"/>
  <c r="R46" i="3"/>
  <c r="N46" i="3"/>
  <c r="R75" i="3"/>
  <c r="N75" i="3"/>
  <c r="N1059" i="3"/>
  <c r="R1059" i="3"/>
  <c r="N464" i="3"/>
  <c r="R464" i="3"/>
  <c r="N579" i="3"/>
  <c r="R579" i="3"/>
  <c r="R474" i="3"/>
  <c r="N474" i="3"/>
  <c r="N533" i="3"/>
  <c r="R533" i="3"/>
  <c r="R738" i="3"/>
  <c r="N738" i="3"/>
  <c r="R948" i="3"/>
  <c r="N948" i="3"/>
  <c r="R1129" i="3"/>
  <c r="N1129" i="3"/>
  <c r="N904" i="3"/>
  <c r="R904" i="3"/>
  <c r="N83" i="3"/>
  <c r="R83" i="3"/>
  <c r="N501" i="3"/>
  <c r="R501" i="3"/>
  <c r="N531" i="3"/>
  <c r="R531" i="3"/>
  <c r="R82" i="3"/>
  <c r="N82" i="3"/>
  <c r="R29" i="3"/>
  <c r="N29" i="3"/>
  <c r="N1137" i="3"/>
  <c r="R1137" i="3"/>
  <c r="N1148" i="3"/>
  <c r="R1148" i="3"/>
  <c r="N880" i="3"/>
  <c r="R880" i="3"/>
  <c r="R506" i="3"/>
  <c r="N506" i="3"/>
  <c r="R581" i="3"/>
  <c r="N581" i="3"/>
  <c r="N525" i="3"/>
  <c r="R525" i="3"/>
  <c r="R54" i="3"/>
  <c r="N54" i="3"/>
  <c r="N878" i="3"/>
  <c r="R878" i="3"/>
  <c r="R647" i="3"/>
  <c r="N647" i="3"/>
  <c r="N756" i="3"/>
  <c r="R756" i="3"/>
  <c r="R629" i="3"/>
  <c r="N629" i="3"/>
  <c r="N284" i="3"/>
  <c r="R284" i="3"/>
  <c r="R912" i="3"/>
  <c r="N912" i="3"/>
  <c r="N1026" i="3"/>
  <c r="R1026" i="3"/>
  <c r="N121" i="3"/>
  <c r="R121" i="3"/>
  <c r="R200" i="3"/>
  <c r="N200" i="3"/>
  <c r="R390" i="3"/>
  <c r="N390" i="3"/>
  <c r="N957" i="3"/>
  <c r="R957" i="3"/>
  <c r="R1115" i="3"/>
  <c r="N1115" i="3"/>
  <c r="R439" i="3"/>
  <c r="N439" i="3"/>
  <c r="N580" i="3"/>
  <c r="R580" i="3"/>
  <c r="R543" i="3"/>
  <c r="N543" i="3"/>
  <c r="R187" i="3"/>
  <c r="N187" i="3"/>
  <c r="R781" i="3"/>
  <c r="N781" i="3"/>
  <c r="R1061" i="3"/>
  <c r="N1061" i="3"/>
  <c r="N862" i="3"/>
  <c r="R862" i="3"/>
  <c r="N204" i="3"/>
  <c r="R204" i="3"/>
  <c r="N893" i="3"/>
  <c r="R893" i="3"/>
  <c r="R1012" i="3"/>
  <c r="N1012" i="3"/>
  <c r="N39" i="3"/>
  <c r="R39" i="3"/>
  <c r="R941" i="3"/>
  <c r="N941" i="3"/>
  <c r="R179" i="3"/>
  <c r="N179" i="3"/>
  <c r="N371" i="3"/>
  <c r="R371" i="3"/>
  <c r="R934" i="3"/>
  <c r="N934" i="3"/>
  <c r="N535" i="3"/>
  <c r="R535" i="3"/>
  <c r="R335" i="3"/>
  <c r="N335" i="3"/>
  <c r="N403" i="3"/>
  <c r="R403" i="3"/>
  <c r="R1199" i="3"/>
  <c r="N1199" i="3"/>
  <c r="N325" i="3"/>
  <c r="R325" i="3"/>
  <c r="N414" i="3"/>
  <c r="R414" i="3"/>
  <c r="R1179" i="3"/>
  <c r="N1179" i="3"/>
  <c r="R865" i="3"/>
  <c r="N865" i="3"/>
  <c r="N332" i="3"/>
  <c r="R332" i="3"/>
  <c r="N583" i="3"/>
  <c r="R583" i="3"/>
  <c r="R162" i="3"/>
  <c r="N162" i="3"/>
  <c r="R125" i="3"/>
  <c r="N125" i="3"/>
  <c r="R142" i="3"/>
  <c r="N142" i="3"/>
  <c r="R899" i="3"/>
  <c r="N899" i="3"/>
  <c r="N23" i="3"/>
  <c r="R23" i="3"/>
  <c r="R1104" i="3"/>
  <c r="N1104" i="3"/>
  <c r="N928" i="3"/>
  <c r="R928" i="3"/>
  <c r="R352" i="3"/>
  <c r="N352" i="3"/>
  <c r="R1201" i="3"/>
  <c r="N1201" i="3"/>
  <c r="R188" i="3"/>
  <c r="N188" i="3"/>
  <c r="N487" i="3"/>
  <c r="R487" i="3"/>
  <c r="N488" i="3"/>
  <c r="R488" i="3"/>
  <c r="R1002" i="3"/>
  <c r="N1002" i="3"/>
  <c r="N78" i="3"/>
  <c r="R78" i="3"/>
  <c r="N1105" i="3"/>
  <c r="R1105" i="3"/>
  <c r="R1033" i="3"/>
  <c r="N1033" i="3"/>
  <c r="R416" i="3"/>
  <c r="N416" i="3"/>
  <c r="N106" i="3"/>
  <c r="R106" i="3"/>
  <c r="R767" i="3"/>
  <c r="N767" i="3"/>
  <c r="N1167" i="3"/>
  <c r="R1167" i="3"/>
  <c r="R561" i="3"/>
  <c r="N561" i="3"/>
  <c r="N776" i="3"/>
  <c r="R776" i="3"/>
  <c r="N713" i="3"/>
  <c r="R713" i="3"/>
  <c r="N44" i="3"/>
  <c r="R44" i="3"/>
  <c r="R545" i="3"/>
  <c r="N545" i="3"/>
  <c r="R949" i="3"/>
  <c r="N949" i="3"/>
  <c r="N1120" i="3"/>
  <c r="R1120" i="3"/>
  <c r="N450" i="3"/>
  <c r="R450" i="3"/>
  <c r="R38" i="3"/>
  <c r="N38" i="3"/>
  <c r="R209" i="3"/>
  <c r="N209" i="3"/>
  <c r="N567" i="3"/>
  <c r="R567" i="3"/>
  <c r="R708" i="3"/>
  <c r="N708" i="3"/>
  <c r="N216" i="3"/>
  <c r="R216" i="3"/>
  <c r="R49" i="3"/>
  <c r="N49" i="3"/>
  <c r="R476" i="3"/>
  <c r="N476" i="3"/>
  <c r="R1083" i="3"/>
  <c r="N1083" i="3"/>
  <c r="N496" i="3"/>
  <c r="R496" i="3"/>
  <c r="N33" i="3"/>
  <c r="R33" i="3"/>
  <c r="R413" i="3"/>
  <c r="N413" i="3"/>
  <c r="N203" i="3"/>
  <c r="R203" i="3"/>
  <c r="R1164" i="3"/>
  <c r="N1164" i="3"/>
  <c r="N940" i="3"/>
  <c r="R940" i="3"/>
  <c r="N746" i="3"/>
  <c r="R746" i="3"/>
  <c r="N1158" i="3"/>
  <c r="R1158" i="3"/>
  <c r="R1150" i="3"/>
  <c r="N1150" i="3"/>
  <c r="R336" i="3"/>
  <c r="N336" i="3"/>
  <c r="R834" i="3"/>
  <c r="N834" i="3"/>
  <c r="N624" i="3"/>
  <c r="R624" i="3"/>
  <c r="N238" i="3"/>
  <c r="R238" i="3"/>
  <c r="R835" i="3"/>
  <c r="N835" i="3"/>
  <c r="N571" i="3"/>
  <c r="R571" i="3"/>
  <c r="R983" i="3"/>
  <c r="N983" i="3"/>
  <c r="N536" i="3"/>
  <c r="R536" i="3"/>
  <c r="R875" i="3"/>
  <c r="N875" i="3"/>
  <c r="R277" i="3"/>
  <c r="N277" i="3"/>
  <c r="N1025" i="3"/>
  <c r="R1025" i="3"/>
  <c r="N438" i="3"/>
  <c r="R438" i="3"/>
  <c r="N773" i="3"/>
  <c r="R773" i="3"/>
  <c r="N151" i="3"/>
  <c r="R151" i="3"/>
  <c r="R759" i="3"/>
  <c r="N759" i="3"/>
  <c r="N1084" i="3"/>
  <c r="R1084" i="3"/>
  <c r="N634" i="3"/>
  <c r="R634" i="3"/>
  <c r="N368" i="3"/>
  <c r="R368" i="3"/>
  <c r="N215" i="3"/>
  <c r="R215" i="3"/>
  <c r="R1075" i="3"/>
  <c r="N1075" i="3"/>
  <c r="R1086" i="3"/>
  <c r="N1086" i="3"/>
  <c r="R788" i="3"/>
  <c r="N788" i="3"/>
  <c r="N282" i="3"/>
  <c r="R282" i="3"/>
  <c r="R616" i="3"/>
  <c r="N616" i="3"/>
  <c r="N242" i="3"/>
  <c r="R242" i="3"/>
  <c r="N760" i="3"/>
  <c r="R760" i="3"/>
  <c r="N53" i="3"/>
  <c r="R53" i="3"/>
  <c r="N222" i="3"/>
  <c r="R222" i="3"/>
  <c r="R110" i="3"/>
  <c r="N110" i="3"/>
  <c r="N709" i="3"/>
  <c r="R709" i="3"/>
  <c r="R395" i="3"/>
  <c r="N395" i="3"/>
  <c r="R707" i="3"/>
  <c r="N707" i="3"/>
  <c r="R1190" i="3"/>
  <c r="N1190" i="3"/>
  <c r="R419" i="3"/>
  <c r="N419" i="3"/>
  <c r="N252" i="3"/>
  <c r="R252" i="3"/>
  <c r="N1171" i="3"/>
  <c r="R1171" i="3"/>
  <c r="N280" i="3"/>
  <c r="R280" i="3"/>
  <c r="R920" i="3"/>
  <c r="N920" i="3"/>
  <c r="N602" i="3"/>
  <c r="R602" i="3"/>
  <c r="N1176" i="3"/>
  <c r="R1176" i="3"/>
  <c r="R139" i="3"/>
  <c r="N139" i="3"/>
  <c r="N128" i="3"/>
  <c r="R128" i="3"/>
  <c r="R206" i="3"/>
  <c r="N206" i="3"/>
  <c r="N809" i="3"/>
  <c r="R809" i="3"/>
  <c r="R232" i="3"/>
  <c r="N232" i="3"/>
  <c r="R309" i="3"/>
  <c r="N309" i="3"/>
  <c r="N503" i="3"/>
  <c r="R503" i="3"/>
  <c r="N518" i="3"/>
  <c r="R518" i="3"/>
  <c r="R943" i="3"/>
  <c r="N943" i="3"/>
  <c r="N220" i="3"/>
  <c r="R220" i="3"/>
  <c r="N495" i="3"/>
  <c r="R495" i="3"/>
  <c r="R133" i="3"/>
  <c r="N133" i="3"/>
  <c r="N860" i="3"/>
  <c r="R860" i="3"/>
  <c r="R134" i="3"/>
  <c r="N134" i="3"/>
  <c r="R194" i="3"/>
  <c r="N194" i="3"/>
  <c r="R164" i="3"/>
  <c r="N164" i="3"/>
  <c r="R36" i="3"/>
  <c r="N36" i="3"/>
  <c r="R1079" i="3"/>
  <c r="N1079" i="3"/>
  <c r="R257" i="3"/>
  <c r="N257" i="3"/>
  <c r="N337" i="3"/>
  <c r="R337" i="3"/>
  <c r="R235" i="3"/>
  <c r="N235" i="3"/>
  <c r="R817" i="3"/>
  <c r="N817" i="3"/>
  <c r="N562" i="3"/>
  <c r="R562" i="3"/>
  <c r="R489" i="3"/>
  <c r="N489" i="3"/>
  <c r="N1053" i="3"/>
  <c r="R1053" i="3"/>
  <c r="N377" i="3"/>
  <c r="R377" i="3"/>
  <c r="R500" i="3"/>
  <c r="N500" i="3"/>
  <c r="N1098" i="3"/>
  <c r="R1098" i="3"/>
  <c r="R622" i="3"/>
  <c r="N622" i="3"/>
  <c r="N240" i="3"/>
  <c r="R240" i="3"/>
  <c r="R682" i="3"/>
  <c r="N682" i="3"/>
  <c r="N970" i="3"/>
  <c r="R970" i="3"/>
  <c r="R852" i="3"/>
  <c r="N852" i="3"/>
  <c r="N195" i="3"/>
  <c r="R195" i="3"/>
  <c r="R685" i="3"/>
  <c r="N685" i="3"/>
  <c r="N837" i="3"/>
  <c r="R837" i="3"/>
  <c r="N41" i="3"/>
  <c r="R41" i="3"/>
  <c r="R667" i="3"/>
  <c r="N667" i="3"/>
  <c r="R68" i="3"/>
  <c r="N68" i="3"/>
  <c r="N1162" i="3"/>
  <c r="R1162" i="3"/>
  <c r="R1188" i="3"/>
  <c r="N1188" i="3"/>
  <c r="R1010" i="3"/>
  <c r="N1010" i="3"/>
  <c r="N971" i="3"/>
  <c r="R971" i="3"/>
  <c r="N897" i="3"/>
  <c r="R897" i="3"/>
  <c r="R735" i="3"/>
  <c r="N735" i="3"/>
  <c r="R716" i="3"/>
  <c r="N716" i="3"/>
  <c r="R65" i="3"/>
  <c r="N65" i="3"/>
  <c r="N272" i="3"/>
  <c r="R272" i="3"/>
  <c r="R1193" i="3"/>
  <c r="N1193" i="3"/>
  <c r="R1147" i="3"/>
  <c r="N1147" i="3"/>
  <c r="N701" i="3"/>
  <c r="R701" i="3"/>
  <c r="R1141" i="3"/>
  <c r="N1141" i="3"/>
  <c r="N271" i="3"/>
  <c r="R271" i="3"/>
  <c r="N742" i="3"/>
  <c r="R742" i="3"/>
  <c r="R97" i="3"/>
  <c r="N97" i="3"/>
  <c r="N998" i="3"/>
  <c r="R998" i="3"/>
  <c r="N311" i="3"/>
  <c r="R311" i="3"/>
  <c r="N627" i="3"/>
  <c r="R627" i="3"/>
  <c r="R102" i="3"/>
  <c r="N102" i="3"/>
  <c r="N538" i="3"/>
  <c r="R538" i="3"/>
  <c r="N69" i="3"/>
  <c r="R69" i="3"/>
  <c r="N104" i="3"/>
  <c r="R104" i="3"/>
  <c r="R669" i="3"/>
  <c r="N669" i="3"/>
  <c r="N901" i="3"/>
  <c r="R901" i="3"/>
  <c r="R876" i="3"/>
  <c r="N876" i="3"/>
  <c r="N289" i="3"/>
  <c r="R289" i="3"/>
  <c r="R872" i="3"/>
  <c r="N872" i="3"/>
  <c r="R452" i="3"/>
  <c r="N452" i="3"/>
  <c r="R1001" i="3"/>
  <c r="N1001" i="3"/>
  <c r="R704" i="3"/>
  <c r="N704" i="3"/>
  <c r="N741" i="3"/>
  <c r="R741" i="3"/>
  <c r="R1006" i="3"/>
  <c r="N1006" i="3"/>
  <c r="N1072" i="3"/>
  <c r="R1072" i="3"/>
  <c r="R964" i="3"/>
  <c r="N964" i="3"/>
  <c r="R1170" i="3"/>
  <c r="N1170" i="3"/>
  <c r="N1189" i="3"/>
  <c r="R1189" i="3"/>
  <c r="R989" i="3"/>
  <c r="N989" i="3"/>
  <c r="N898" i="3"/>
  <c r="R898" i="3"/>
  <c r="N365" i="3"/>
  <c r="R365" i="3"/>
  <c r="R611" i="3"/>
  <c r="N611" i="3"/>
  <c r="N118" i="3"/>
  <c r="R118" i="3"/>
  <c r="R751" i="3"/>
  <c r="N751" i="3"/>
  <c r="N369" i="3"/>
  <c r="R369" i="3"/>
  <c r="R849" i="3"/>
  <c r="N849" i="3"/>
  <c r="R484" i="3"/>
  <c r="N484" i="3"/>
  <c r="N26" i="3"/>
  <c r="R26" i="3"/>
  <c r="R158" i="3"/>
  <c r="N158" i="3"/>
  <c r="R935" i="3"/>
  <c r="N935" i="3"/>
  <c r="R343" i="3"/>
  <c r="N343" i="3"/>
  <c r="R510" i="3"/>
  <c r="N510" i="3"/>
  <c r="N905" i="3"/>
  <c r="R905" i="3"/>
  <c r="N604" i="3"/>
  <c r="R604" i="3"/>
  <c r="R678" i="3"/>
  <c r="N678" i="3"/>
  <c r="R34" i="3"/>
  <c r="N34" i="3"/>
  <c r="R185" i="3"/>
  <c r="N185" i="3"/>
  <c r="N856" i="3"/>
  <c r="R856" i="3"/>
  <c r="R217" i="3"/>
  <c r="N217" i="3"/>
  <c r="R582" i="3"/>
  <c r="N582" i="3"/>
  <c r="R1095" i="3"/>
  <c r="N1095" i="3"/>
  <c r="R718" i="3"/>
  <c r="N718" i="3"/>
  <c r="N595" i="3"/>
  <c r="R595" i="3"/>
  <c r="R155" i="3"/>
  <c r="N155" i="3"/>
  <c r="R51" i="3"/>
  <c r="N51" i="3"/>
  <c r="R400" i="3"/>
  <c r="N400" i="3"/>
  <c r="R938" i="3"/>
  <c r="N938" i="3"/>
  <c r="R997" i="3"/>
  <c r="N997" i="3"/>
  <c r="R1063" i="3"/>
  <c r="N1063" i="3"/>
  <c r="N717" i="3"/>
  <c r="R717" i="3"/>
  <c r="R433" i="3"/>
  <c r="N433" i="3"/>
  <c r="R1203" i="3"/>
  <c r="N1203" i="3"/>
  <c r="N136" i="3"/>
  <c r="R136" i="3"/>
  <c r="N236" i="3"/>
  <c r="R236" i="3"/>
  <c r="R635" i="3"/>
  <c r="N635" i="3"/>
  <c r="R979" i="3"/>
  <c r="N979" i="3"/>
  <c r="R140" i="3"/>
  <c r="N140" i="3"/>
  <c r="R80" i="3"/>
  <c r="N80" i="3"/>
  <c r="R683" i="3"/>
  <c r="N683" i="3"/>
  <c r="R1109" i="3"/>
  <c r="N1109" i="3"/>
  <c r="R508" i="3"/>
  <c r="N508" i="3"/>
  <c r="R836" i="3"/>
  <c r="N836" i="3"/>
  <c r="N1132" i="3"/>
  <c r="R1132" i="3"/>
  <c r="N480" i="3"/>
  <c r="R480" i="3"/>
  <c r="N677" i="3"/>
  <c r="R677" i="3"/>
  <c r="R148" i="3"/>
  <c r="N148" i="3"/>
  <c r="N873" i="3"/>
  <c r="R873" i="3"/>
  <c r="R609" i="3"/>
  <c r="N609" i="3"/>
  <c r="N324" i="3"/>
  <c r="R324" i="3"/>
  <c r="R143" i="3"/>
  <c r="N143" i="3"/>
  <c r="N918" i="3"/>
  <c r="R918" i="3"/>
  <c r="N422" i="3"/>
  <c r="R422" i="3"/>
  <c r="N1009" i="3"/>
  <c r="R1009" i="3"/>
  <c r="R354" i="3"/>
  <c r="N354" i="3"/>
  <c r="N298" i="3"/>
  <c r="R298" i="3"/>
  <c r="R789" i="3"/>
  <c r="N789" i="3"/>
  <c r="N937" i="3"/>
  <c r="R937" i="3"/>
  <c r="R228" i="3"/>
  <c r="N228" i="3"/>
  <c r="R648" i="3"/>
  <c r="N648" i="3"/>
  <c r="N483" i="3"/>
  <c r="R483" i="3"/>
  <c r="R596" i="3"/>
  <c r="N596" i="3"/>
  <c r="N314" i="3"/>
  <c r="R314" i="3"/>
  <c r="R1116" i="3"/>
  <c r="N1116" i="3"/>
  <c r="R302" i="3"/>
  <c r="N302" i="3"/>
  <c r="N1087" i="3"/>
  <c r="R1087" i="3"/>
  <c r="R1096" i="3"/>
  <c r="N1096" i="3"/>
  <c r="R947" i="3"/>
  <c r="N947" i="3"/>
  <c r="R367" i="3"/>
  <c r="N367" i="3"/>
  <c r="N969" i="3"/>
  <c r="R969" i="3"/>
  <c r="R601" i="3"/>
  <c r="N601" i="3"/>
  <c r="N968" i="3"/>
  <c r="R968" i="3"/>
  <c r="N653" i="3"/>
  <c r="R653" i="3"/>
  <c r="R146" i="3"/>
  <c r="N146" i="3"/>
  <c r="R702" i="3"/>
  <c r="N702" i="3"/>
  <c r="N183" i="3"/>
  <c r="R183" i="3"/>
  <c r="N60" i="3"/>
  <c r="R60" i="3"/>
  <c r="R953" i="3"/>
  <c r="N953" i="3"/>
  <c r="N814" i="3"/>
  <c r="R814" i="3"/>
  <c r="R287" i="3"/>
  <c r="N287" i="3"/>
  <c r="N679" i="3"/>
  <c r="R679" i="3"/>
  <c r="R745" i="3"/>
  <c r="N745" i="3"/>
  <c r="N462" i="3"/>
  <c r="R462" i="3"/>
  <c r="R787" i="3"/>
  <c r="N787" i="3"/>
  <c r="R851" i="3"/>
  <c r="N851" i="3"/>
  <c r="R70" i="3"/>
  <c r="N70" i="3"/>
  <c r="N457" i="3"/>
  <c r="R457" i="3"/>
  <c r="R1019" i="3"/>
  <c r="N1019" i="3"/>
  <c r="N603" i="3"/>
  <c r="R603" i="3"/>
  <c r="N764" i="3"/>
  <c r="R764" i="3"/>
  <c r="R528" i="3"/>
  <c r="N528" i="3"/>
  <c r="R640" i="3"/>
  <c r="N640" i="3"/>
  <c r="R79" i="3"/>
  <c r="N79" i="3"/>
  <c r="N618" i="3"/>
  <c r="R618" i="3"/>
  <c r="R290" i="3"/>
  <c r="N290" i="3"/>
  <c r="N870" i="3"/>
  <c r="R870" i="3"/>
  <c r="R57" i="3"/>
  <c r="N57" i="3"/>
  <c r="R398" i="3"/>
  <c r="N398" i="3"/>
  <c r="N219" i="3"/>
  <c r="R219" i="3"/>
  <c r="N923" i="3"/>
  <c r="R923" i="3"/>
  <c r="R401" i="3"/>
  <c r="N401" i="3"/>
  <c r="N1186" i="3"/>
  <c r="R1186" i="3"/>
  <c r="R919" i="3"/>
  <c r="N919" i="3"/>
  <c r="N407" i="3"/>
  <c r="R407" i="3"/>
  <c r="R370" i="3"/>
  <c r="N370" i="3"/>
  <c r="R273" i="3"/>
  <c r="N273" i="3"/>
  <c r="R1112" i="3"/>
  <c r="N1112" i="3"/>
  <c r="R163" i="3"/>
  <c r="N163" i="3"/>
  <c r="N1022" i="3"/>
  <c r="R1022" i="3"/>
  <c r="R645" i="3"/>
  <c r="N645" i="3"/>
  <c r="R278" i="3"/>
  <c r="N278" i="3"/>
  <c r="R27" i="3"/>
  <c r="N27" i="3"/>
  <c r="N1151" i="3"/>
  <c r="R1151" i="3"/>
  <c r="R301" i="3"/>
  <c r="N301" i="3"/>
  <c r="N821" i="3"/>
  <c r="R821" i="3"/>
  <c r="N1198" i="3"/>
  <c r="R1198" i="3"/>
  <c r="R451" i="3"/>
  <c r="N451" i="3"/>
  <c r="N122" i="3"/>
  <c r="R122" i="3"/>
  <c r="N288" i="3"/>
  <c r="R288" i="3"/>
  <c r="N1155" i="3"/>
  <c r="R1155" i="3"/>
  <c r="N392" i="3"/>
  <c r="R392" i="3"/>
  <c r="R795" i="3"/>
  <c r="N795" i="3"/>
  <c r="N926" i="3"/>
  <c r="R926" i="3"/>
  <c r="R73" i="3"/>
  <c r="N73" i="3"/>
  <c r="R341" i="3"/>
  <c r="N341" i="3"/>
  <c r="R649" i="3"/>
  <c r="N649" i="3"/>
  <c r="R981" i="3"/>
  <c r="N981" i="3"/>
  <c r="R1175" i="3"/>
  <c r="N1175" i="3"/>
  <c r="N568" i="3"/>
  <c r="R568" i="3"/>
  <c r="N1187" i="3"/>
  <c r="R1187" i="3"/>
  <c r="N794" i="3"/>
  <c r="R794" i="3"/>
  <c r="R921" i="3"/>
  <c r="N921" i="3"/>
  <c r="N786" i="3"/>
  <c r="R786" i="3"/>
  <c r="R1149" i="3"/>
  <c r="N1149" i="3"/>
  <c r="N1048" i="3"/>
  <c r="R1048" i="3"/>
  <c r="R828" i="3"/>
  <c r="N828" i="3"/>
  <c r="N1005" i="3"/>
  <c r="R1005" i="3"/>
  <c r="R261" i="3"/>
  <c r="N261" i="3"/>
  <c r="N304" i="3"/>
  <c r="R304" i="3"/>
  <c r="R1042" i="3"/>
  <c r="N1042" i="3"/>
  <c r="R21" i="3"/>
  <c r="N21" i="3"/>
  <c r="R631" i="3"/>
  <c r="N631" i="3"/>
  <c r="N651" i="3"/>
  <c r="R651" i="3"/>
  <c r="R694" i="3"/>
  <c r="N694" i="3"/>
  <c r="R467" i="3"/>
  <c r="N467" i="3"/>
  <c r="R992" i="3"/>
  <c r="N992" i="3"/>
  <c r="R642" i="3"/>
  <c r="N642" i="3"/>
  <c r="N244" i="3"/>
  <c r="R244" i="3"/>
  <c r="R227" i="3"/>
  <c r="N227" i="3"/>
  <c r="R972" i="3"/>
  <c r="N972" i="3"/>
  <c r="R1192" i="3"/>
  <c r="N1192" i="3"/>
  <c r="R774" i="3"/>
  <c r="N774" i="3"/>
  <c r="N141" i="3"/>
  <c r="R141" i="3"/>
  <c r="N406" i="3"/>
  <c r="R406" i="3"/>
  <c r="N165" i="3"/>
  <c r="R165" i="3"/>
  <c r="N326" i="3"/>
  <c r="R326" i="3"/>
  <c r="R524" i="3"/>
  <c r="N524" i="3"/>
  <c r="R721" i="3"/>
  <c r="N721" i="3"/>
  <c r="N386" i="3"/>
  <c r="R386" i="3"/>
  <c r="R381" i="3"/>
  <c r="N381" i="3"/>
  <c r="N1161" i="3"/>
  <c r="R1161" i="3"/>
  <c r="N1049" i="3"/>
  <c r="R1049" i="3"/>
  <c r="R607" i="3"/>
  <c r="N607" i="3"/>
  <c r="N815" i="3"/>
  <c r="R815" i="3"/>
  <c r="N1067" i="3"/>
  <c r="R1067" i="3"/>
  <c r="R883" i="3"/>
  <c r="N883" i="3"/>
  <c r="R93" i="3"/>
  <c r="N93" i="3"/>
  <c r="N362" i="3"/>
  <c r="R362" i="3"/>
  <c r="R1051" i="3"/>
  <c r="N1051" i="3"/>
  <c r="N1088" i="3"/>
  <c r="R1088" i="3"/>
  <c r="N374" i="3"/>
  <c r="R374" i="3"/>
  <c r="N1181" i="3"/>
  <c r="R1181" i="3"/>
  <c r="N182" i="3"/>
  <c r="R182" i="3"/>
  <c r="N779" i="3"/>
  <c r="R779" i="3"/>
  <c r="N160" i="3"/>
  <c r="R160" i="3"/>
  <c r="R382" i="3"/>
  <c r="N382" i="3"/>
  <c r="R924" i="3"/>
  <c r="N924" i="3"/>
  <c r="R1140" i="3"/>
  <c r="N1140" i="3"/>
  <c r="R214" i="3"/>
  <c r="N214" i="3"/>
  <c r="R548" i="3"/>
  <c r="N548" i="3"/>
  <c r="R517" i="3"/>
  <c r="N517" i="3"/>
  <c r="R316" i="3"/>
  <c r="N316" i="3"/>
  <c r="R208" i="3"/>
  <c r="N208" i="3"/>
  <c r="R570" i="3"/>
  <c r="N570" i="3"/>
  <c r="R1054" i="3"/>
  <c r="N1054" i="3"/>
  <c r="R502" i="3"/>
  <c r="N502" i="3"/>
  <c r="N285" i="3"/>
  <c r="R285" i="3"/>
  <c r="R800" i="3"/>
  <c r="N800" i="3"/>
  <c r="N90" i="3"/>
  <c r="R90" i="3"/>
  <c r="R827" i="3"/>
  <c r="N827" i="3"/>
  <c r="N547" i="3"/>
  <c r="R547" i="3"/>
  <c r="N1157" i="3"/>
  <c r="R1157" i="3"/>
  <c r="N665" i="3"/>
  <c r="R665" i="3"/>
  <c r="N747" i="3"/>
  <c r="R747" i="3"/>
  <c r="N621" i="3"/>
  <c r="R621" i="3"/>
  <c r="R449" i="3"/>
  <c r="N449" i="3"/>
  <c r="N855" i="3"/>
  <c r="R855" i="3"/>
  <c r="R913" i="3"/>
  <c r="N913" i="3"/>
  <c r="R961" i="3"/>
  <c r="N961" i="3"/>
  <c r="N161" i="3"/>
  <c r="R161" i="3"/>
  <c r="R107" i="3"/>
  <c r="N107" i="3"/>
  <c r="R421" i="3"/>
  <c r="N421" i="3"/>
  <c r="R276" i="3"/>
  <c r="N276" i="3"/>
  <c r="R729" i="3"/>
  <c r="N729" i="3"/>
  <c r="N132" i="3"/>
  <c r="R132" i="3"/>
  <c r="N1172" i="3"/>
  <c r="R1172" i="3"/>
  <c r="N1021" i="3"/>
  <c r="R1021" i="3"/>
  <c r="R743" i="3"/>
  <c r="N743" i="3"/>
  <c r="R417" i="3"/>
  <c r="N417" i="3"/>
  <c r="R877" i="3"/>
  <c r="N877" i="3"/>
  <c r="R1143" i="3"/>
  <c r="N1143" i="3"/>
  <c r="N493" i="3"/>
  <c r="R493" i="3"/>
  <c r="R258" i="3"/>
  <c r="N258" i="3"/>
  <c r="N914" i="3"/>
  <c r="R914" i="3"/>
  <c r="R763" i="3"/>
  <c r="N763" i="3"/>
  <c r="N804" i="3"/>
  <c r="R804" i="3"/>
  <c r="N292" i="3"/>
  <c r="R292" i="3"/>
  <c r="N917" i="3"/>
  <c r="R917" i="3"/>
  <c r="N963" i="3"/>
  <c r="R963" i="3"/>
  <c r="N1153" i="3"/>
  <c r="R1153" i="3"/>
  <c r="R1015" i="3"/>
  <c r="N1015" i="3"/>
  <c r="N260" i="3"/>
  <c r="R260" i="3"/>
  <c r="R705" i="3"/>
  <c r="N705" i="3"/>
  <c r="R522" i="3"/>
  <c r="N522" i="3"/>
  <c r="R783" i="3"/>
  <c r="N783" i="3"/>
  <c r="N275" i="3"/>
  <c r="R275" i="3"/>
  <c r="N675" i="3"/>
  <c r="R675" i="3"/>
  <c r="N722" i="3"/>
  <c r="R722" i="3"/>
  <c r="N112" i="3"/>
  <c r="R112" i="3"/>
  <c r="N822" i="3"/>
  <c r="R822" i="3"/>
  <c r="N1066" i="3"/>
  <c r="R1066" i="3"/>
  <c r="R420" i="3"/>
  <c r="N420" i="3"/>
  <c r="N193" i="3"/>
  <c r="R193" i="3"/>
  <c r="N266" i="3"/>
  <c r="R266" i="3"/>
  <c r="N1125" i="3"/>
  <c r="R1125" i="3"/>
  <c r="N30" i="3"/>
  <c r="R30" i="3"/>
  <c r="N739" i="3"/>
  <c r="R739" i="3"/>
  <c r="R863" i="3"/>
  <c r="N863" i="3"/>
  <c r="R572" i="3"/>
  <c r="N572" i="3"/>
  <c r="N615" i="3"/>
  <c r="R615" i="3"/>
  <c r="N356" i="3"/>
  <c r="R356" i="3"/>
  <c r="N853" i="3"/>
  <c r="R853" i="3"/>
  <c r="N345" i="3"/>
  <c r="R345" i="3"/>
  <c r="R908" i="3"/>
  <c r="N908" i="3"/>
  <c r="R823" i="3"/>
  <c r="N823" i="3"/>
  <c r="N120" i="3"/>
  <c r="R120" i="3"/>
  <c r="N1117" i="3"/>
  <c r="R1117" i="3"/>
  <c r="N974" i="3"/>
  <c r="R974" i="3"/>
  <c r="R534" i="3"/>
  <c r="N534" i="3"/>
  <c r="R939" i="3"/>
  <c r="N939" i="3"/>
  <c r="R491" i="3"/>
  <c r="N491" i="3"/>
  <c r="R1017" i="3"/>
  <c r="N1017" i="3"/>
  <c r="N1114" i="3"/>
  <c r="R1114" i="3"/>
  <c r="N619" i="3"/>
  <c r="R619" i="3"/>
  <c r="R130" i="3"/>
  <c r="N130" i="3"/>
  <c r="R696" i="3"/>
  <c r="N696" i="3"/>
  <c r="R50" i="3"/>
  <c r="N50" i="3"/>
  <c r="R35" i="3"/>
  <c r="N35" i="3"/>
  <c r="R1197" i="3"/>
  <c r="N1197" i="3"/>
  <c r="N323" i="3"/>
  <c r="R323" i="3"/>
  <c r="N749" i="3"/>
  <c r="R749" i="3"/>
  <c r="R1044" i="3"/>
  <c r="N1044" i="3"/>
  <c r="R514" i="3"/>
  <c r="N514" i="3"/>
  <c r="N902" i="3"/>
  <c r="R902" i="3"/>
  <c r="N1020" i="3"/>
  <c r="R1020" i="3"/>
  <c r="R527" i="3"/>
  <c r="N527" i="3"/>
  <c r="R850" i="3"/>
  <c r="N850" i="3"/>
  <c r="N784" i="3"/>
  <c r="R784" i="3"/>
  <c r="N1092" i="3"/>
  <c r="R1092" i="3"/>
  <c r="N408" i="3"/>
  <c r="R408" i="3"/>
  <c r="N126" i="3"/>
  <c r="R126" i="3"/>
  <c r="N249" i="3"/>
  <c r="R249" i="3"/>
  <c r="R348" i="3"/>
  <c r="N348" i="3"/>
  <c r="N549" i="3"/>
  <c r="R549" i="3"/>
  <c r="N1142" i="3"/>
  <c r="R1142" i="3"/>
  <c r="N430" i="3"/>
  <c r="R430" i="3"/>
  <c r="N841" i="3"/>
  <c r="R841" i="3"/>
  <c r="R443" i="3"/>
  <c r="N443" i="3"/>
  <c r="R556" i="3"/>
  <c r="N556" i="3"/>
  <c r="R201" i="3"/>
  <c r="N201" i="3"/>
  <c r="R1159" i="3"/>
  <c r="N1159" i="3"/>
  <c r="N437" i="3"/>
  <c r="R437" i="3"/>
  <c r="N929" i="3"/>
  <c r="R929" i="3"/>
  <c r="N28" i="3"/>
  <c r="R28" i="3"/>
  <c r="R81" i="3"/>
  <c r="N81" i="3"/>
  <c r="R659" i="3"/>
  <c r="N659" i="3"/>
  <c r="R1169" i="3"/>
  <c r="N1169" i="3"/>
  <c r="N380" i="3"/>
  <c r="R380" i="3"/>
  <c r="N1077" i="3"/>
  <c r="R1077" i="3"/>
  <c r="N1127" i="3"/>
  <c r="R1127" i="3"/>
  <c r="N731" i="3"/>
  <c r="R731" i="3"/>
  <c r="R699" i="3"/>
  <c r="N699" i="3"/>
  <c r="R554" i="3"/>
  <c r="N554" i="3"/>
  <c r="R1007" i="3"/>
  <c r="N1007" i="3"/>
  <c r="N1057" i="3"/>
  <c r="R1057" i="3"/>
  <c r="N597" i="3"/>
  <c r="R597" i="3"/>
  <c r="R1196" i="3"/>
  <c r="N1196" i="3"/>
  <c r="N811" i="3"/>
  <c r="R811" i="3"/>
  <c r="R321" i="3"/>
  <c r="N321" i="3"/>
  <c r="R270" i="3"/>
  <c r="N270" i="3"/>
  <c r="R333" i="3"/>
  <c r="N333" i="3"/>
  <c r="N565" i="3"/>
  <c r="R565" i="3"/>
  <c r="N895" i="3"/>
  <c r="R895" i="3"/>
  <c r="N1138" i="3"/>
  <c r="R1138" i="3"/>
  <c r="R295" i="3"/>
  <c r="N295" i="3"/>
  <c r="R45" i="3"/>
  <c r="N45" i="3"/>
  <c r="N378" i="3"/>
  <c r="R378" i="3"/>
  <c r="N453" i="3"/>
  <c r="R453" i="3"/>
  <c r="R1122" i="3"/>
  <c r="N1122" i="3"/>
  <c r="R307" i="3"/>
  <c r="N307" i="3"/>
  <c r="R845" i="3"/>
  <c r="N845" i="3"/>
  <c r="R714" i="3"/>
  <c r="N714" i="3"/>
  <c r="N444" i="3"/>
  <c r="R444" i="3"/>
  <c r="R736" i="3"/>
  <c r="N736" i="3"/>
  <c r="N838" i="3"/>
  <c r="R838" i="3"/>
  <c r="R375" i="3"/>
  <c r="N375" i="3"/>
  <c r="R976" i="3"/>
  <c r="N976" i="3"/>
  <c r="N975" i="3"/>
  <c r="R975" i="3"/>
  <c r="N1154" i="3"/>
  <c r="R1154" i="3"/>
  <c r="R550" i="3"/>
  <c r="N550" i="3"/>
  <c r="N532" i="3"/>
  <c r="R532" i="3"/>
  <c r="N977" i="3"/>
  <c r="R977" i="3"/>
  <c r="R359" i="3"/>
  <c r="N359" i="3"/>
  <c r="N181" i="3"/>
  <c r="R181" i="3"/>
  <c r="N867" i="3"/>
  <c r="R867" i="3"/>
  <c r="R889" i="3"/>
  <c r="N889" i="3"/>
  <c r="R737" i="3"/>
  <c r="N737" i="3"/>
  <c r="R575" i="3"/>
  <c r="N575" i="3"/>
  <c r="R234" i="3"/>
  <c r="N234" i="3"/>
  <c r="N907" i="3"/>
  <c r="R907" i="3"/>
  <c r="R1030" i="3"/>
  <c r="N1030" i="3"/>
  <c r="R614" i="3"/>
  <c r="N614" i="3"/>
  <c r="R223" i="3"/>
  <c r="N223" i="3"/>
  <c r="N606" i="3"/>
  <c r="R606" i="3"/>
  <c r="N1178" i="3"/>
  <c r="R1178" i="3"/>
  <c r="R55" i="3"/>
  <c r="N55" i="3"/>
  <c r="R644" i="3"/>
  <c r="N644" i="3"/>
  <c r="N18" i="3"/>
  <c r="E7" i="3" l="1"/>
  <c r="F4" i="3" l="1"/>
  <c r="H4" i="3" s="1"/>
  <c r="F5" i="3"/>
  <c r="H5" i="3" s="1"/>
  <c r="F6" i="3"/>
  <c r="H6" i="3" s="1"/>
  <c r="F9" i="3" s="1"/>
  <c r="F8" i="3"/>
  <c r="G9" i="3" l="1"/>
</calcChain>
</file>

<file path=xl/sharedStrings.xml><?xml version="1.0" encoding="utf-8"?>
<sst xmlns="http://schemas.openxmlformats.org/spreadsheetml/2006/main" count="4263" uniqueCount="925">
  <si>
    <t>JAVSO..47..105</t>
  </si>
  <si>
    <t>VSB-063</t>
  </si>
  <si>
    <t>IBVS 6244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</si>
  <si>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</si>
  <si>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</si>
  <si>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</si>
  <si>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</si>
  <si>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</si>
  <si>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</si>
  <si>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</si>
  <si>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Zhang et al.1989  IBVS 3349</t>
  </si>
  <si>
    <t>Qian</t>
  </si>
  <si>
    <t>K</t>
  </si>
  <si>
    <t>B</t>
  </si>
  <si>
    <t>S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</si>
  <si>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</si>
  <si>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</si>
  <si>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</si>
  <si>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</si>
  <si>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</si>
  <si>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</si>
  <si>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</si>
  <si>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</si>
  <si>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</si>
  <si>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</si>
  <si>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</si>
  <si>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</si>
  <si>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</si>
  <si>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</si>
  <si>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</si>
  <si>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</si>
  <si>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</si>
  <si>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</si>
  <si>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</si>
  <si>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</si>
  <si>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</si>
  <si>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</si>
  <si>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</si>
  <si>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</si>
  <si>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</si>
  <si>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</si>
  <si>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</si>
  <si>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</si>
  <si>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</si>
  <si>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</si>
  <si>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</si>
  <si>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</si>
  <si>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</si>
  <si>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</si>
  <si>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</si>
  <si>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</si>
  <si>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</si>
  <si>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</si>
  <si>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</si>
  <si>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</si>
  <si>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</si>
  <si>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</si>
  <si>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</si>
  <si>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</si>
  <si>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</si>
  <si>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</si>
  <si>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</si>
  <si>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</si>
  <si>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</si>
  <si>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</si>
  <si>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</si>
  <si>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</si>
  <si>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</si>
  <si>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</si>
  <si>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</si>
  <si>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</si>
  <si>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</si>
  <si>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</si>
  <si>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</si>
  <si>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</si>
  <si>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</si>
  <si>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</si>
  <si>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</si>
  <si>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</si>
  <si>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</si>
  <si>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</si>
  <si>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</si>
  <si>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</si>
  <si>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</si>
  <si>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</si>
  <si>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</si>
  <si>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</si>
  <si>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</si>
  <si>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</si>
  <si>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</si>
  <si>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</si>
  <si>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</si>
  <si>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Residuals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</si>
  <si>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</si>
  <si>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</si>
  <si>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</si>
  <si>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</si>
  <si>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</si>
  <si>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</si>
  <si>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</si>
  <si>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</si>
  <si>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</si>
  <si>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</si>
  <si>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</si>
  <si>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</si>
  <si>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</si>
  <si>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</si>
  <si>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</si>
  <si>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</si>
  <si>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</si>
  <si>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</si>
  <si>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</si>
  <si>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</si>
  <si>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</si>
  <si>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</si>
  <si>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</si>
  <si>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</si>
  <si>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</si>
  <si>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</si>
  <si>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EW</t>
  </si>
  <si>
    <t>Whitney, B.S., 1959, AJ, 64, 1272, pp258-265</t>
  </si>
  <si>
    <t>Whitney, 1959</t>
  </si>
  <si>
    <t>IBVS 3349</t>
  </si>
  <si>
    <t>Ashbrook, 1952</t>
  </si>
  <si>
    <t>BBSAG Bull.8</t>
  </si>
  <si>
    <t>BBSAG Bull.9</t>
  </si>
  <si>
    <t>BBSAG Bull.14</t>
  </si>
  <si>
    <t>IBVS 2344</t>
  </si>
  <si>
    <t>II</t>
  </si>
  <si>
    <t>I</t>
  </si>
  <si>
    <t>IBVS 5643</t>
  </si>
  <si>
    <t>IBVS 4562</t>
  </si>
  <si>
    <t>BBSAG Bull.118</t>
  </si>
  <si>
    <t>IBVS 5224</t>
  </si>
  <si>
    <t>IBVS 5371</t>
  </si>
  <si>
    <t>IBVS 5493</t>
  </si>
  <si>
    <t>Nelson</t>
  </si>
  <si>
    <t># of data points:</t>
  </si>
  <si>
    <t>DF Hya / GSC 00225-00913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</si>
  <si>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</si>
  <si>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</si>
  <si>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</si>
  <si>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</si>
  <si>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</si>
  <si>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</si>
  <si>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</si>
  <si>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</si>
  <si>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5871</t>
  </si>
  <si>
    <t>Add cycle</t>
  </si>
  <si>
    <t>Old Cycle</t>
  </si>
  <si>
    <t>IBVS 5990</t>
  </si>
  <si>
    <t>OEJV 0137</t>
  </si>
  <si>
    <t>OEJV</t>
  </si>
  <si>
    <t>IBVS 5918</t>
  </si>
  <si>
    <t>IBVS 5992</t>
  </si>
  <si>
    <t>IBVS 6010</t>
  </si>
  <si>
    <t>JAVSO..36..171</t>
  </si>
  <si>
    <t>JAVSO..36..186</t>
  </si>
  <si>
    <t>JAVSO..37...44</t>
  </si>
  <si>
    <t>JAVSO..38...85</t>
  </si>
  <si>
    <t>JAVSO..38..183</t>
  </si>
  <si>
    <t>JAVSO..39...94</t>
  </si>
  <si>
    <t>JAVSO..39..177</t>
  </si>
  <si>
    <t>JAVSO..40....1</t>
  </si>
  <si>
    <t>IBVS 6029</t>
  </si>
  <si>
    <t>2012JAVSO..40..975</t>
  </si>
  <si>
    <t>OEJV 0160</t>
  </si>
  <si>
    <t>2013JAVSO..41..122</t>
  </si>
  <si>
    <t>2013JAVSO..41..328</t>
  </si>
  <si>
    <t> 28.10.1935 00:28 </t>
  </si>
  <si>
    <t> 0.01 </t>
  </si>
  <si>
    <t> N.I.Guriev </t>
  </si>
  <si>
    <t> IODE 4.2.137 </t>
  </si>
  <si>
    <t> 28.10.1935 23:31 </t>
  </si>
  <si>
    <t> -0.02 </t>
  </si>
  <si>
    <t> 28.11.1935 18:28 </t>
  </si>
  <si>
    <t> 0.02 </t>
  </si>
  <si>
    <t> 28.11.1935 21:50 </t>
  </si>
  <si>
    <t> -0.00 </t>
  </si>
  <si>
    <t> 29.11.1935 21:07 </t>
  </si>
  <si>
    <t> 01.12.1935 01:12 </t>
  </si>
  <si>
    <t> -0.01 </t>
  </si>
  <si>
    <t> 16.12.1935 18:00 </t>
  </si>
  <si>
    <t> 24.12.1935 16:33 </t>
  </si>
  <si>
    <t> 24.12.1935 21:21 </t>
  </si>
  <si>
    <t> 0.03 </t>
  </si>
  <si>
    <t> 26.12.1935 16:04 </t>
  </si>
  <si>
    <t> 26.12.1935 20:24 </t>
  </si>
  <si>
    <t> 0.00 </t>
  </si>
  <si>
    <t> 27.12.1935 00:00 </t>
  </si>
  <si>
    <t> 08.01.1936 17:31 </t>
  </si>
  <si>
    <t> 11.01.1936 16:33 </t>
  </si>
  <si>
    <t> -0.03 </t>
  </si>
  <si>
    <t> 13.01.1936 16:19 </t>
  </si>
  <si>
    <t> 16.01.1936 15:21 </t>
  </si>
  <si>
    <t> 22.01.1936 15:07 </t>
  </si>
  <si>
    <t> 30.01.1936 17:31 </t>
  </si>
  <si>
    <t> 03.02.1936 00:00 </t>
  </si>
  <si>
    <t> 11.02.1936 14:38 </t>
  </si>
  <si>
    <t> 14.02.1936 18:14 </t>
  </si>
  <si>
    <t> 13.11.1942 13:09 </t>
  </si>
  <si>
    <t> 0.001 </t>
  </si>
  <si>
    <t> B.S.Whitney </t>
  </si>
  <si>
    <t> AJ 64.261 </t>
  </si>
  <si>
    <t> 17.02.1944 17:41 </t>
  </si>
  <si>
    <t> 0.006 </t>
  </si>
  <si>
    <t> W.Zessewitsch </t>
  </si>
  <si>
    <t> 22.02.1944 16:55 </t>
  </si>
  <si>
    <t> 0.015 </t>
  </si>
  <si>
    <t> 28.02.1944 15:24 </t>
  </si>
  <si>
    <t> 29.02.1944 15:12 </t>
  </si>
  <si>
    <t> 29.02.1944 19:00 </t>
  </si>
  <si>
    <t> -0.006 </t>
  </si>
  <si>
    <t> 04.03.1944 18:00 </t>
  </si>
  <si>
    <t> -0.015 </t>
  </si>
  <si>
    <t> 06.03.1944 17:44 </t>
  </si>
  <si>
    <t> -0.010 </t>
  </si>
  <si>
    <t> 06.03.1944 21:21 </t>
  </si>
  <si>
    <t> -0.024 </t>
  </si>
  <si>
    <t> 07.03.1944 17:42 </t>
  </si>
  <si>
    <t> -0.002 </t>
  </si>
  <si>
    <t> 08.03.1944 17:26 </t>
  </si>
  <si>
    <t> -0.005 </t>
  </si>
  <si>
    <t> 12.03.1944 20:58 </t>
  </si>
  <si>
    <t> 0.009 </t>
  </si>
  <si>
    <t> 14.03.1944 20:12 </t>
  </si>
  <si>
    <t> 15.03.1944 20:38 </t>
  </si>
  <si>
    <t> 0.020 </t>
  </si>
  <si>
    <t> 20.03.1944 15:14 </t>
  </si>
  <si>
    <t> 26.03.1944 17:52 </t>
  </si>
  <si>
    <t> 28.03.1944 17:34 </t>
  </si>
  <si>
    <t> -0.001 </t>
  </si>
  <si>
    <t> 29.03.1944 17:32 </t>
  </si>
  <si>
    <t> 05.04.1944 16:09 </t>
  </si>
  <si>
    <t> 0.005 </t>
  </si>
  <si>
    <t> 24.04.1944 04:14 </t>
  </si>
  <si>
    <t> -0.004 </t>
  </si>
  <si>
    <t> 05.05.1944 17:54 </t>
  </si>
  <si>
    <t> 08.05.1944 17:22 </t>
  </si>
  <si>
    <t> -0.003 </t>
  </si>
  <si>
    <t> 13.05.1944 16:40 </t>
  </si>
  <si>
    <t> 16.11.1944 23:21 </t>
  </si>
  <si>
    <t> 0.003 </t>
  </si>
  <si>
    <t> 11.02.1945 10:14 </t>
  </si>
  <si>
    <t> 27.04.1946 02:45 </t>
  </si>
  <si>
    <t> 04.05.1948 08:32 </t>
  </si>
  <si>
    <t> 02.04.1949 22:01 </t>
  </si>
  <si>
    <t> J.Ashbrook </t>
  </si>
  <si>
    <t> AJ 57.63 </t>
  </si>
  <si>
    <t> 11.04.1950 03:47 </t>
  </si>
  <si>
    <t> 15.04.1954 04:59 </t>
  </si>
  <si>
    <t> 0.004 </t>
  </si>
  <si>
    <t> Koch &amp; Koch </t>
  </si>
  <si>
    <t> AJ 67.462 </t>
  </si>
  <si>
    <t> 15.05.1955 02:35 </t>
  </si>
  <si>
    <t> 20.03.1973 20:00 </t>
  </si>
  <si>
    <t> 0.012 </t>
  </si>
  <si>
    <t> R.Diethelm </t>
  </si>
  <si>
    <t> BBS 8 </t>
  </si>
  <si>
    <t> 22.03.1973 19:22 </t>
  </si>
  <si>
    <t> 0.002 </t>
  </si>
  <si>
    <t> 22.04.1973 21:07 </t>
  </si>
  <si>
    <t> BBS 9 </t>
  </si>
  <si>
    <t> 10.02.1974 18:44 </t>
  </si>
  <si>
    <t> BBS 14 </t>
  </si>
  <si>
    <t> 02.03.1974 22:43 </t>
  </si>
  <si>
    <t> 25.03.1974 21:53 </t>
  </si>
  <si>
    <t> -0.014 </t>
  </si>
  <si>
    <t> 20.02.1982 20:09 </t>
  </si>
  <si>
    <t> -0.0150 </t>
  </si>
  <si>
    <t>?</t>
  </si>
  <si>
    <t> M.Hoffmann </t>
  </si>
  <si>
    <t>IBVS 2344 </t>
  </si>
  <si>
    <t> 21.02.1982 00:08 </t>
  </si>
  <si>
    <t> -0.0143 </t>
  </si>
  <si>
    <t> 18.02.1985 15:19 </t>
  </si>
  <si>
    <t> 0.0007 </t>
  </si>
  <si>
    <t> Z.Yunlin et al. </t>
  </si>
  <si>
    <t>IBVS 3349 </t>
  </si>
  <si>
    <t> 18.02.1985 19:18 </t>
  </si>
  <si>
    <t> 0.0012 </t>
  </si>
  <si>
    <t> 20.02.1985 14:57 </t>
  </si>
  <si>
    <t> 0.0021 </t>
  </si>
  <si>
    <t> 20.02.1985 18:55 </t>
  </si>
  <si>
    <t> 0.0019 </t>
  </si>
  <si>
    <t> 14.03.1993 04:27 </t>
  </si>
  <si>
    <t> 0.087 </t>
  </si>
  <si>
    <t> G.Samolyk </t>
  </si>
  <si>
    <t> AOEB 8 </t>
  </si>
  <si>
    <t> 18.03.1993 03:21 </t>
  </si>
  <si>
    <t> 0.074 </t>
  </si>
  <si>
    <t> 06.02.1995 02:54 </t>
  </si>
  <si>
    <t> 0.097 </t>
  </si>
  <si>
    <t> 10.03.1996 04:00 </t>
  </si>
  <si>
    <t> 0.104 </t>
  </si>
  <si>
    <t> 03.04.1996 19:10 </t>
  </si>
  <si>
    <t> 0.1063 </t>
  </si>
  <si>
    <t>o</t>
  </si>
  <si>
    <t> W.Kleikamp </t>
  </si>
  <si>
    <t>BAVM 172 </t>
  </si>
  <si>
    <t> 01.02.1997 22:43 </t>
  </si>
  <si>
    <t> 0.1039 </t>
  </si>
  <si>
    <t>BAVM 102 </t>
  </si>
  <si>
    <t> 16.03.1997 02:35 </t>
  </si>
  <si>
    <t> 0.114 </t>
  </si>
  <si>
    <t> 08.02.1998 13:06 </t>
  </si>
  <si>
    <t> 0.111 </t>
  </si>
  <si>
    <t>Rc</t>
  </si>
  <si>
    <t> S.Kiyota </t>
  </si>
  <si>
    <t>VSB 47 </t>
  </si>
  <si>
    <t> 09.02.1998 12:56 </t>
  </si>
  <si>
    <t> 0.112 </t>
  </si>
  <si>
    <t> 14.02.1998 23:51 </t>
  </si>
  <si>
    <t> 0.1122 </t>
  </si>
  <si>
    <t> 07.03.1998 11:45 </t>
  </si>
  <si>
    <t> 0.1116 </t>
  </si>
  <si>
    <t>VSB 33 </t>
  </si>
  <si>
    <t> 18.04.1998 03:41 </t>
  </si>
  <si>
    <t> 0.120 </t>
  </si>
  <si>
    <t> 23.04.1998 02:57 </t>
  </si>
  <si>
    <t> 0.130 </t>
  </si>
  <si>
    <t> 20.05.1998 21:03 </t>
  </si>
  <si>
    <t> 0.1143 </t>
  </si>
  <si>
    <t> E.Blättler </t>
  </si>
  <si>
    <t> BBS 118 </t>
  </si>
  <si>
    <t> 23.10.1999 18:53 </t>
  </si>
  <si>
    <t> 0.1671 </t>
  </si>
  <si>
    <t>VSB 37 </t>
  </si>
  <si>
    <t> 06.04.2000 20:59 </t>
  </si>
  <si>
    <t> 0.1290 </t>
  </si>
  <si>
    <t>-I</t>
  </si>
  <si>
    <t> 05.01.2001 14:51 </t>
  </si>
  <si>
    <t>62846</t>
  </si>
  <si>
    <t> 0.139 </t>
  </si>
  <si>
    <t> K.Nagai </t>
  </si>
  <si>
    <t>VSB 39 </t>
  </si>
  <si>
    <t> 05.01.2001 18:39 </t>
  </si>
  <si>
    <t>62846.5</t>
  </si>
  <si>
    <t> 0.1319 </t>
  </si>
  <si>
    <t> 17.01.2001 00:32 </t>
  </si>
  <si>
    <t>62880.5</t>
  </si>
  <si>
    <t> 0.1367 </t>
  </si>
  <si>
    <t> 25.01.2001 10:49 </t>
  </si>
  <si>
    <t>62906</t>
  </si>
  <si>
    <t> 0.1351 </t>
  </si>
  <si>
    <t> R.Nelson </t>
  </si>
  <si>
    <t>IBVS 5224 </t>
  </si>
  <si>
    <t> 29.01.2001 14:01 </t>
  </si>
  <si>
    <t>62918.5</t>
  </si>
  <si>
    <t> 0.1354 </t>
  </si>
  <si>
    <t> 30.01.2001 13:53 </t>
  </si>
  <si>
    <t>62921.5</t>
  </si>
  <si>
    <t> 0.1382 </t>
  </si>
  <si>
    <t> 17.02.2001 06:15 </t>
  </si>
  <si>
    <t>62975</t>
  </si>
  <si>
    <t> 0.134 </t>
  </si>
  <si>
    <t> 18.02.2001 06:21 </t>
  </si>
  <si>
    <t>62978</t>
  </si>
  <si>
    <t> 0.146 </t>
  </si>
  <si>
    <t> 18.04.2001 02:34 </t>
  </si>
  <si>
    <t>63156</t>
  </si>
  <si>
    <t> 0.141 </t>
  </si>
  <si>
    <t> 22.04.2001 01:40 </t>
  </si>
  <si>
    <t>63168</t>
  </si>
  <si>
    <t> 0.1369 </t>
  </si>
  <si>
    <t>ns</t>
  </si>
  <si>
    <t> S.Dvorak </t>
  </si>
  <si>
    <t> 10.11.2001 09:48 </t>
  </si>
  <si>
    <t>63780</t>
  </si>
  <si>
    <t> 0.150 </t>
  </si>
  <si>
    <t> B.Manske </t>
  </si>
  <si>
    <t> 22.01.2002 15:10 </t>
  </si>
  <si>
    <t>64001.5</t>
  </si>
  <si>
    <t> 0.1464 </t>
  </si>
  <si>
    <t> Nakajima </t>
  </si>
  <si>
    <t>VSB 40 </t>
  </si>
  <si>
    <t> 07.02.2002 15:41 </t>
  </si>
  <si>
    <t>64050</t>
  </si>
  <si>
    <t> 0.1337 </t>
  </si>
  <si>
    <t>VSB 42 </t>
  </si>
  <si>
    <t> 15.02.2002 14:24 </t>
  </si>
  <si>
    <t>64074</t>
  </si>
  <si>
    <t> 0.1458 </t>
  </si>
  <si>
    <t> 01.03.2002 03:43 </t>
  </si>
  <si>
    <t>64115</t>
  </si>
  <si>
    <t> 0.1466 </t>
  </si>
  <si>
    <t> 06.04.2002 04:35 </t>
  </si>
  <si>
    <t>64224</t>
  </si>
  <si>
    <t> 0.1470 </t>
  </si>
  <si>
    <t> 22.04.2002 01:25 </t>
  </si>
  <si>
    <t>64272</t>
  </si>
  <si>
    <t> 0.1467 </t>
  </si>
  <si>
    <t> 22.11.2002 10:57 </t>
  </si>
  <si>
    <t>64920.5</t>
  </si>
  <si>
    <t> 0.1513 </t>
  </si>
  <si>
    <t>IBVS 5371 </t>
  </si>
  <si>
    <t> 29.11.2002 09:34 </t>
  </si>
  <si>
    <t>64941.5</t>
  </si>
  <si>
    <t> 0.1512 </t>
  </si>
  <si>
    <t> 03.04.2003 04:53 </t>
  </si>
  <si>
    <t>65319</t>
  </si>
  <si>
    <t> 0.1549 </t>
  </si>
  <si>
    <t> 06.04.2003 04:16 </t>
  </si>
  <si>
    <t>65328</t>
  </si>
  <si>
    <t> 0.1539 </t>
  </si>
  <si>
    <t> 25.11.2003 17:57 </t>
  </si>
  <si>
    <t>66034.5</t>
  </si>
  <si>
    <t> 0.1572 </t>
  </si>
  <si>
    <t> 13.12.2003 10:29 </t>
  </si>
  <si>
    <t>66088</t>
  </si>
  <si>
    <t> 0.159 </t>
  </si>
  <si>
    <t>IBVS 5493 </t>
  </si>
  <si>
    <t> 27.01.2004 13:32 </t>
  </si>
  <si>
    <t>66224.5</t>
  </si>
  <si>
    <t> 0.1592 </t>
  </si>
  <si>
    <t>VSB 43 </t>
  </si>
  <si>
    <t> 0.1593 </t>
  </si>
  <si>
    <t> 27.01.2004 13:33 </t>
  </si>
  <si>
    <t> 0.1596 </t>
  </si>
  <si>
    <t> 27.01.2004 17:29 </t>
  </si>
  <si>
    <t>66225</t>
  </si>
  <si>
    <t> 0.1585 </t>
  </si>
  <si>
    <t> 27.01.2004 17:30 </t>
  </si>
  <si>
    <t> 0.1589 </t>
  </si>
  <si>
    <t> 14.02.2004 06:01 </t>
  </si>
  <si>
    <t>66278</t>
  </si>
  <si>
    <t> AOEB 12 </t>
  </si>
  <si>
    <t> 16.02.2004 13:34 </t>
  </si>
  <si>
    <t>66285</t>
  </si>
  <si>
    <t> 0.1595 </t>
  </si>
  <si>
    <t> 22.12.2004 20:07 </t>
  </si>
  <si>
    <t>67223.5</t>
  </si>
  <si>
    <t> 0.1661 </t>
  </si>
  <si>
    <t> 08.03.2005 13:02 </t>
  </si>
  <si>
    <t>67452.5</t>
  </si>
  <si>
    <t> 0.1645 </t>
  </si>
  <si>
    <t>VSB 44 </t>
  </si>
  <si>
    <t> 14.12.2005 17:25 </t>
  </si>
  <si>
    <t>68303</t>
  </si>
  <si>
    <t> 0.1735 </t>
  </si>
  <si>
    <t> 28.01.2006 08:35 </t>
  </si>
  <si>
    <t>68438</t>
  </si>
  <si>
    <t> 0.1747 </t>
  </si>
  <si>
    <t> 10.02.2006 13:57 </t>
  </si>
  <si>
    <t>68478</t>
  </si>
  <si>
    <t> 0.1746 </t>
  </si>
  <si>
    <t> K.Nagai et al. </t>
  </si>
  <si>
    <t>VSB 45 </t>
  </si>
  <si>
    <t> 11.04.2006 02:11 </t>
  </si>
  <si>
    <t>68658</t>
  </si>
  <si>
    <t> 0.1763 </t>
  </si>
  <si>
    <t> 29.12.2006 18:07 </t>
  </si>
  <si>
    <t>69452.5</t>
  </si>
  <si>
    <t> 0.1805 </t>
  </si>
  <si>
    <t> 06.02.2007 14:26 </t>
  </si>
  <si>
    <t>69570</t>
  </si>
  <si>
    <t> 0.1818 </t>
  </si>
  <si>
    <t>Ic</t>
  </si>
  <si>
    <t>VSB 46 </t>
  </si>
  <si>
    <t> 01.03.2007 21:49 </t>
  </si>
  <si>
    <t>69640.5</t>
  </si>
  <si>
    <t> 0.1822 </t>
  </si>
  <si>
    <t> S.Dogru et al. </t>
  </si>
  <si>
    <t>IBVS 5795 </t>
  </si>
  <si>
    <t> 17.03.2007 06:47 </t>
  </si>
  <si>
    <t>69687</t>
  </si>
  <si>
    <t> 0.1829 </t>
  </si>
  <si>
    <t> 29.03.2007 20:17 </t>
  </si>
  <si>
    <t>69725</t>
  </si>
  <si>
    <t> 0.18265 </t>
  </si>
  <si>
    <t>R</t>
  </si>
  <si>
    <t> P.Zasche et al. </t>
  </si>
  <si>
    <t> NewA 14;121 </t>
  </si>
  <si>
    <t> 11.04.2007 21:39 </t>
  </si>
  <si>
    <t>69764.5</t>
  </si>
  <si>
    <t> 0.1814 </t>
  </si>
  <si>
    <t> F.Agerer </t>
  </si>
  <si>
    <t>BAVM 186 </t>
  </si>
  <si>
    <t> 19.04.2007 20:06 </t>
  </si>
  <si>
    <t>69788.5</t>
  </si>
  <si>
    <t> 0.18249 </t>
  </si>
  <si>
    <t> 23.02.2008 02:52 </t>
  </si>
  <si>
    <t>70724</t>
  </si>
  <si>
    <t> 0.1898 </t>
  </si>
  <si>
    <t>JAAVSO 36(2);171 </t>
  </si>
  <si>
    <t> 07.03.2008 04:16 </t>
  </si>
  <si>
    <t>70763.5</t>
  </si>
  <si>
    <t> 0.1899 </t>
  </si>
  <si>
    <t> R.Poklar </t>
  </si>
  <si>
    <t>JAAVSO 36(2);186 </t>
  </si>
  <si>
    <t> 20.03.2008 01:43 </t>
  </si>
  <si>
    <t>70802.5</t>
  </si>
  <si>
    <t> 0.1904 </t>
  </si>
  <si>
    <t> 27.03.2008 04:20 </t>
  </si>
  <si>
    <t>70824</t>
  </si>
  <si>
    <t> 0.1913 </t>
  </si>
  <si>
    <t> J.Bialozynski </t>
  </si>
  <si>
    <t> 28.03.2008 12:04 </t>
  </si>
  <si>
    <t>70828</t>
  </si>
  <si>
    <t> 0.1912 </t>
  </si>
  <si>
    <t> K.Nakajima </t>
  </si>
  <si>
    <t>VSB 48 </t>
  </si>
  <si>
    <t> 10.04.2008 05:31 </t>
  </si>
  <si>
    <t>70866.5</t>
  </si>
  <si>
    <t> 29.11.2008 07:23 </t>
  </si>
  <si>
    <t>71571.5</t>
  </si>
  <si>
    <t> 0.1969 </t>
  </si>
  <si>
    <t>JAAVSO 37(1);44 </t>
  </si>
  <si>
    <t> 15.12.2008 00:17 </t>
  </si>
  <si>
    <t>71619</t>
  </si>
  <si>
    <t> 0.1973 </t>
  </si>
  <si>
    <t>-U;-I</t>
  </si>
  <si>
    <t> M.&amp; K.Rätz </t>
  </si>
  <si>
    <t>BAVM 209 </t>
  </si>
  <si>
    <t> 01.01.2009 08:51 </t>
  </si>
  <si>
    <t>71671.5</t>
  </si>
  <si>
    <t> 0.1982 </t>
  </si>
  <si>
    <t>V</t>
  </si>
  <si>
    <t>IBVS 5871 </t>
  </si>
  <si>
    <t> 11.02.2009 04:46 </t>
  </si>
  <si>
    <t>71795</t>
  </si>
  <si>
    <t> 0.1988 </t>
  </si>
  <si>
    <t> 23.02.2009 02:25 </t>
  </si>
  <si>
    <t>71831</t>
  </si>
  <si>
    <t> 0.1993 </t>
  </si>
  <si>
    <t> 14.03.2009 06:37 </t>
  </si>
  <si>
    <t>71889</t>
  </si>
  <si>
    <t> 0.1996 </t>
  </si>
  <si>
    <t> JAAVSO 38;85 </t>
  </si>
  <si>
    <t> 18.04.2009 03:41 </t>
  </si>
  <si>
    <t>71994.5</t>
  </si>
  <si>
    <t> 0.1997 </t>
  </si>
  <si>
    <t> 28.11.2009 07:19 </t>
  </si>
  <si>
    <t>72672.5</t>
  </si>
  <si>
    <t> 0.2053 </t>
  </si>
  <si>
    <t> JAAVSO 38;120 </t>
  </si>
  <si>
    <t> 23.12.2009 10:19 </t>
  </si>
  <si>
    <t>72748.5</t>
  </si>
  <si>
    <t> 0.2052 </t>
  </si>
  <si>
    <t> 11.02.2010 04:29 </t>
  </si>
  <si>
    <t>72899</t>
  </si>
  <si>
    <t> 0.2074 </t>
  </si>
  <si>
    <t> 03.03.2010 04:30 </t>
  </si>
  <si>
    <t>72959.5</t>
  </si>
  <si>
    <t> 0.2066 </t>
  </si>
  <si>
    <t> JAAVSO 39;94 </t>
  </si>
  <si>
    <t> 08.03.2010 03:31 </t>
  </si>
  <si>
    <t>72974.5</t>
  </si>
  <si>
    <t> 0.2065 </t>
  </si>
  <si>
    <t> 24.03.2010 04:21 </t>
  </si>
  <si>
    <t>73023</t>
  </si>
  <si>
    <t> 08.04.2010 21:14 </t>
  </si>
  <si>
    <t>73070.5</t>
  </si>
  <si>
    <t> 0.2078 </t>
  </si>
  <si>
    <t> L.Šmelcer </t>
  </si>
  <si>
    <t>OEJV 0137 </t>
  </si>
  <si>
    <t> 0.2079 </t>
  </si>
  <si>
    <t> 17.04.2010 03:36 </t>
  </si>
  <si>
    <t>73095.5</t>
  </si>
  <si>
    <t> 0.2077 </t>
  </si>
  <si>
    <t> 27.12.2010 17:12 </t>
  </si>
  <si>
    <t>73865.5</t>
  </si>
  <si>
    <t> 0.2143 </t>
  </si>
  <si>
    <t> H.Itoh </t>
  </si>
  <si>
    <t>VSB 51 </t>
  </si>
  <si>
    <t> 07.01.2011 19:01 </t>
  </si>
  <si>
    <t>73899</t>
  </si>
  <si>
    <t> 0.2152 </t>
  </si>
  <si>
    <t>VSB 53 </t>
  </si>
  <si>
    <t> 10.01.2011 10:30 </t>
  </si>
  <si>
    <t>73907</t>
  </si>
  <si>
    <t> 0.2155 </t>
  </si>
  <si>
    <t>IBVS 5992 </t>
  </si>
  <si>
    <t> 17.01.2011 01:11 </t>
  </si>
  <si>
    <t>73927</t>
  </si>
  <si>
    <t> 0.2151 </t>
  </si>
  <si>
    <t>C</t>
  </si>
  <si>
    <t> M.Mašek </t>
  </si>
  <si>
    <t> 17.01.2011 21:01 </t>
  </si>
  <si>
    <t>73929.5</t>
  </si>
  <si>
    <t> 0.2149 </t>
  </si>
  <si>
    <t>m</t>
  </si>
  <si>
    <t> A.Liakos &amp; P.Niarchos </t>
  </si>
  <si>
    <t>IBVS 5990 </t>
  </si>
  <si>
    <t> 18.01.2011 01:00 </t>
  </si>
  <si>
    <t>73930</t>
  </si>
  <si>
    <t> 08.02.2011 04:49 </t>
  </si>
  <si>
    <t>73994</t>
  </si>
  <si>
    <t> 0.2162 </t>
  </si>
  <si>
    <t> JAAVSO 39;177 </t>
  </si>
  <si>
    <t> 19.02.2011 06:35 </t>
  </si>
  <si>
    <t>74027.5</t>
  </si>
  <si>
    <t> 0.2153 </t>
  </si>
  <si>
    <t> 21.02.2011 22:05 </t>
  </si>
  <si>
    <t>74035.5</t>
  </si>
  <si>
    <t> 0.2159 </t>
  </si>
  <si>
    <t> F.Rivero </t>
  </si>
  <si>
    <t> 28.02.2011 20:41 </t>
  </si>
  <si>
    <t>74056.5</t>
  </si>
  <si>
    <t>BAVM 220 </t>
  </si>
  <si>
    <t> 01.03.2011 00:41 </t>
  </si>
  <si>
    <t> 0.2168 </t>
  </si>
  <si>
    <t> 08.03.2011 23:07 </t>
  </si>
  <si>
    <t> 0.2166 </t>
  </si>
  <si>
    <t> 0.2170 </t>
  </si>
  <si>
    <t> 08.03.2011 23:08 </t>
  </si>
  <si>
    <t> 0.2175 </t>
  </si>
  <si>
    <t> 11.03.2011 02:40 </t>
  </si>
  <si>
    <t> 12.03.2011 02:44 </t>
  </si>
  <si>
    <t> 0.227 </t>
  </si>
  <si>
    <t> C.Stephan </t>
  </si>
  <si>
    <t> 01.04.2011 10:30 </t>
  </si>
  <si>
    <t> 0.219 </t>
  </si>
  <si>
    <t>cG</t>
  </si>
  <si>
    <t> K.Hirosawa </t>
  </si>
  <si>
    <t> 03.04.2011 02:10 </t>
  </si>
  <si>
    <t> 0.2185 </t>
  </si>
  <si>
    <t> N.Simmons </t>
  </si>
  <si>
    <t> JAAVSO 40;975 </t>
  </si>
  <si>
    <t> 03.04.2011 02:24 </t>
  </si>
  <si>
    <t> 0.228 </t>
  </si>
  <si>
    <t> 01.05.2011 20:28 </t>
  </si>
  <si>
    <t> 0.21927 </t>
  </si>
  <si>
    <t>OEJV 0160 </t>
  </si>
  <si>
    <t> 01.05.2011 20:29 </t>
  </si>
  <si>
    <t> 0.21947 </t>
  </si>
  <si>
    <t> 13.11.2011 09:45 </t>
  </si>
  <si>
    <t> 0.2240 </t>
  </si>
  <si>
    <t> K.Menzies </t>
  </si>
  <si>
    <t> 31.01.2012 14:07 </t>
  </si>
  <si>
    <t> 0.2277 </t>
  </si>
  <si>
    <t> K.Shiokawa </t>
  </si>
  <si>
    <t>VSB 55 </t>
  </si>
  <si>
    <t> 02.02.2012 17:40 </t>
  </si>
  <si>
    <t> 0.2266 </t>
  </si>
  <si>
    <t> 09.02.2012 04:24 </t>
  </si>
  <si>
    <t> 0.2276 </t>
  </si>
  <si>
    <t> JAAVSO 41;122 </t>
  </si>
  <si>
    <t> 10.02.2012 04:12 </t>
  </si>
  <si>
    <t> 0.2274 </t>
  </si>
  <si>
    <t> 01.03.2012 04:13 </t>
  </si>
  <si>
    <t> 0.2267 </t>
  </si>
  <si>
    <t> 03.03.2012 03:49 </t>
  </si>
  <si>
    <t> 0.2264 </t>
  </si>
  <si>
    <t>IBVS 6029 </t>
  </si>
  <si>
    <t> 06.03.2012 19:08 </t>
  </si>
  <si>
    <t> 0.22826 </t>
  </si>
  <si>
    <t> 06.03.2012 19:09 </t>
  </si>
  <si>
    <t> 0.22886 </t>
  </si>
  <si>
    <t> 13.02.2013 07:09 </t>
  </si>
  <si>
    <t> 0.2377 </t>
  </si>
  <si>
    <t> JAAVSO 41;328 </t>
  </si>
  <si>
    <t> 26.02.2013 04:36 </t>
  </si>
  <si>
    <t> 0.2378 </t>
  </si>
  <si>
    <t> 11.03.2013 02:12 </t>
  </si>
  <si>
    <t> 0.245 </t>
  </si>
  <si>
    <t>VSB 56 </t>
  </si>
  <si>
    <t>CCD </t>
  </si>
  <si>
    <t>vis </t>
  </si>
  <si>
    <t>pg </t>
  </si>
  <si>
    <t>PE </t>
  </si>
  <si>
    <t>pg</t>
  </si>
  <si>
    <t>vis</t>
  </si>
  <si>
    <t>PE</t>
  </si>
  <si>
    <t>CCD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</si>
  <si>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</si>
  <si>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</si>
  <si>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</si>
  <si>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6118</t>
  </si>
  <si>
    <t>JAVSO..42..426</t>
  </si>
  <si>
    <t>JAVSO..41..328</t>
  </si>
  <si>
    <t>JAVSO..41..122</t>
  </si>
  <si>
    <t>JAVSO..40..975</t>
  </si>
  <si>
    <t>Minima from the Lichtenknecker Database of the BAV</t>
  </si>
  <si>
    <t>http://www.bav-astro.de/LkDB/index.php?lang=en&amp;sprache_dial=en</t>
  </si>
  <si>
    <t>F </t>
  </si>
  <si>
    <t>2428103.52 </t>
  </si>
  <si>
    <t>V </t>
  </si>
  <si>
    <t>2428104.48 </t>
  </si>
  <si>
    <t>2428135.27 </t>
  </si>
  <si>
    <t>2428135.41 </t>
  </si>
  <si>
    <t>2428136.38 </t>
  </si>
  <si>
    <t>2428137.55 </t>
  </si>
  <si>
    <t>2428153.25 </t>
  </si>
  <si>
    <t>2428161.19 </t>
  </si>
  <si>
    <t>2428161.39 </t>
  </si>
  <si>
    <t>2428163.17 </t>
  </si>
  <si>
    <t>2428163.35 </t>
  </si>
  <si>
    <t>2428163.50 </t>
  </si>
  <si>
    <t>2428176.23 </t>
  </si>
  <si>
    <t>2428179.19 </t>
  </si>
  <si>
    <t>2428181.18 </t>
  </si>
  <si>
    <t>2428184.14 </t>
  </si>
  <si>
    <t>2428190.13 </t>
  </si>
  <si>
    <t>2428198.23 </t>
  </si>
  <si>
    <t>2428201.50 </t>
  </si>
  <si>
    <t>2428210.11 </t>
  </si>
  <si>
    <t>2428213.26 </t>
  </si>
  <si>
    <t>2430677.048 </t>
  </si>
  <si>
    <t>2431138.237 </t>
  </si>
  <si>
    <t>2431143.205 </t>
  </si>
  <si>
    <t>2431149.142 </t>
  </si>
  <si>
    <t>2431150.134 </t>
  </si>
  <si>
    <t>2431150.292 </t>
  </si>
  <si>
    <t>2431154.250 </t>
  </si>
  <si>
    <t>2431156.239 </t>
  </si>
  <si>
    <t>2431156.390 </t>
  </si>
  <si>
    <t>2431157.238 </t>
  </si>
  <si>
    <t>2431158.227 </t>
  </si>
  <si>
    <t>2431162.374 </t>
  </si>
  <si>
    <t>2431164.342 </t>
  </si>
  <si>
    <t>2431165.360 </t>
  </si>
  <si>
    <t>2431170.135 </t>
  </si>
  <si>
    <t>2431176.245 </t>
  </si>
  <si>
    <t>2431178.232 </t>
  </si>
  <si>
    <t>2431179.231 </t>
  </si>
  <si>
    <t>2431186.173 </t>
  </si>
  <si>
    <t>2431204.677 </t>
  </si>
  <si>
    <t>2431216.246 </t>
  </si>
  <si>
    <t>2431219.224 </t>
  </si>
  <si>
    <t>2431224.195 </t>
  </si>
  <si>
    <t>2431411.473 </t>
  </si>
  <si>
    <t>2431497.927 </t>
  </si>
  <si>
    <t>2431937.615 </t>
  </si>
  <si>
    <t>2432675.856 </t>
  </si>
  <si>
    <t>2433009.418 </t>
  </si>
  <si>
    <t>2433382.658 </t>
  </si>
  <si>
    <t>2434847.708 </t>
  </si>
  <si>
    <t>2435242.608 </t>
  </si>
  <si>
    <t>2441762.334 </t>
  </si>
  <si>
    <t>2441764.307 </t>
  </si>
  <si>
    <t>2441795.380 </t>
  </si>
  <si>
    <t>2442089.281 </t>
  </si>
  <si>
    <t>2442109.447 </t>
  </si>
  <si>
    <t>2442132.412 </t>
  </si>
  <si>
    <t>2445021.3400 </t>
  </si>
  <si>
    <t>E </t>
  </si>
  <si>
    <t>2445021.5060 </t>
  </si>
  <si>
    <t>2446115.1385 </t>
  </si>
  <si>
    <t>2446115.3043 </t>
  </si>
  <si>
    <t>2446117.1235 </t>
  </si>
  <si>
    <t>2446117.2886 </t>
  </si>
  <si>
    <t>2449060.686 </t>
  </si>
  <si>
    <t>2449064.640 </t>
  </si>
  <si>
    <t>2449754.621 </t>
  </si>
  <si>
    <t>2450152.667 </t>
  </si>
  <si>
    <t>2450177.2993 </t>
  </si>
  <si>
    <t>2450481.4469 </t>
  </si>
  <si>
    <t>2450523.608 </t>
  </si>
  <si>
    <t>2450853.046 </t>
  </si>
  <si>
    <t>C </t>
  </si>
  <si>
    <t>2450854.039 </t>
  </si>
  <si>
    <t>2450859.4938 </t>
  </si>
  <si>
    <t>2450879.9902 </t>
  </si>
  <si>
    <t>2450921.654 </t>
  </si>
  <si>
    <t>2450926.623 </t>
  </si>
  <si>
    <t>2450954.3774 </t>
  </si>
  <si>
    <t>2451475.2871 </t>
  </si>
  <si>
    <t>2451641.3744 </t>
  </si>
  <si>
    <t>2451915.119 </t>
  </si>
  <si>
    <t>2451915.2775 </t>
  </si>
  <si>
    <t>2451926.5227 </t>
  </si>
  <si>
    <t>2451934.9513 </t>
  </si>
  <si>
    <t>2451939.0841 </t>
  </si>
  <si>
    <t>2451940.0787 </t>
  </si>
  <si>
    <t>2451957.761 </t>
  </si>
  <si>
    <t>2451958.765 </t>
  </si>
  <si>
    <t>2452017.607 </t>
  </si>
  <si>
    <t>2452021.5697 </t>
  </si>
  <si>
    <t>2452223.909 </t>
  </si>
  <si>
    <t>2452297.1325 </t>
  </si>
  <si>
    <t>2452313.1538 </t>
  </si>
  <si>
    <t>2452321.1002 </t>
  </si>
  <si>
    <t>2452334.6555 </t>
  </si>
  <si>
    <t>2452370.6911 </t>
  </si>
  <si>
    <t>2452386.5595 </t>
  </si>
  <si>
    <t>2452600.9568 </t>
  </si>
  <si>
    <t>2452607.8992 </t>
  </si>
  <si>
    <t>2452732.7036 </t>
  </si>
  <si>
    <t>2452735.6780 </t>
  </si>
  <si>
    <t>2452969.2486 </t>
  </si>
  <si>
    <t>2452986.937 </t>
  </si>
  <si>
    <t>2453032.0642 </t>
  </si>
  <si>
    <t>2453032.0643 </t>
  </si>
  <si>
    <t>2453032.0646 </t>
  </si>
  <si>
    <t>2453032.2288 </t>
  </si>
  <si>
    <t>2453032.2292 </t>
  </si>
  <si>
    <t>2453049.7512 </t>
  </si>
  <si>
    <t>2453052.0657 </t>
  </si>
  <si>
    <t>2453362.3383 </t>
  </si>
  <si>
    <t>2453438.0436 </t>
  </si>
  <si>
    <t>2453719.2260 </t>
  </si>
  <si>
    <t>2453763.8579 </t>
  </si>
  <si>
    <t>2453777.0817 </t>
  </si>
  <si>
    <t>2453836.5911 </t>
  </si>
  <si>
    <t>2454099.2552 </t>
  </si>
  <si>
    <t>2454138.1017 </t>
  </si>
  <si>
    <t>2454161.4093 </t>
  </si>
  <si>
    <t>2454176.7828 </t>
  </si>
  <si>
    <t>2454189.34526 </t>
  </si>
  <si>
    <t>2454202.4026 </t>
  </si>
  <si>
    <t>2454210.33806 </t>
  </si>
  <si>
    <t>2454515.3224 </t>
  </si>
  <si>
    <t> 18.02.2008 19:44 </t>
  </si>
  <si>
    <t>70711</t>
  </si>
  <si>
    <t> W.Moschner &amp; P.Frank </t>
  </si>
  <si>
    <t>BAVM 234 </t>
  </si>
  <si>
    <t>2454519.6196 </t>
  </si>
  <si>
    <t>2454532.6783 </t>
  </si>
  <si>
    <t>2454545.5721 </t>
  </si>
  <si>
    <t>2454552.6809 </t>
  </si>
  <si>
    <t>2454554.0032 </t>
  </si>
  <si>
    <t>2454566.7304 </t>
  </si>
  <si>
    <t>2454799.8083 </t>
  </si>
  <si>
    <t>2454815.5121 </t>
  </si>
  <si>
    <t>2454829.3985 </t>
  </si>
  <si>
    <t> 28.12.2008 21:33 </t>
  </si>
  <si>
    <t>71661</t>
  </si>
  <si>
    <t> 0.1986 </t>
  </si>
  <si>
    <t>2454829.5627 </t>
  </si>
  <si>
    <t> 29.12.2008 01:30 </t>
  </si>
  <si>
    <t>71661.5</t>
  </si>
  <si>
    <t> 0.1975 </t>
  </si>
  <si>
    <t>2454831.5463 </t>
  </si>
  <si>
    <t> 31.12.2008 01:06 </t>
  </si>
  <si>
    <t>71667.5</t>
  </si>
  <si>
    <t>2454832.8694 </t>
  </si>
  <si>
    <t>2454873.6989 </t>
  </si>
  <si>
    <t>2454885.6009 </t>
  </si>
  <si>
    <t>2454904.7758 </t>
  </si>
  <si>
    <t>2454939.6540 </t>
  </si>
  <si>
    <t>2455163.8049 </t>
  </si>
  <si>
    <t>2455188.9303 </t>
  </si>
  <si>
    <t>2455238.6874 </t>
  </si>
  <si>
    <t>2455258.6878 </t>
  </si>
  <si>
    <t>2455263.6467 </t>
  </si>
  <si>
    <t>2455279.6815 </t>
  </si>
  <si>
    <t>2455295.3853 </t>
  </si>
  <si>
    <t>2455295.3854 </t>
  </si>
  <si>
    <t>2455303.6502 </t>
  </si>
  <si>
    <t>2455558.2171 </t>
  </si>
  <si>
    <t>2455569.2930 </t>
  </si>
  <si>
    <t>2455571.9381 </t>
  </si>
  <si>
    <t>2455578.5497 </t>
  </si>
  <si>
    <t>2455579.3760 </t>
  </si>
  <si>
    <t>2455579.5419 </t>
  </si>
  <si>
    <t>2455600.7008 </t>
  </si>
  <si>
    <t>2455611.7749 </t>
  </si>
  <si>
    <t>2455614.4203 </t>
  </si>
  <si>
    <t>2455621.3622 </t>
  </si>
  <si>
    <t>2455621.5291 </t>
  </si>
  <si>
    <t>2455629.4632 </t>
  </si>
  <si>
    <t>2455629.4636 </t>
  </si>
  <si>
    <t>2455629.4641 </t>
  </si>
  <si>
    <t>2455631.6114 </t>
  </si>
  <si>
    <t>2455632.614 </t>
  </si>
  <si>
    <t>2455652.938 </t>
  </si>
  <si>
    <t>2455654.5906 </t>
  </si>
  <si>
    <t>2455654.600 </t>
  </si>
  <si>
    <t>2455683.35333 </t>
  </si>
  <si>
    <t>2455683.35353 </t>
  </si>
  <si>
    <t>2455878.9067 </t>
  </si>
  <si>
    <t>2455958.0885 </t>
  </si>
  <si>
    <t>2455960.2363 </t>
  </si>
  <si>
    <t>2455966.6840 </t>
  </si>
  <si>
    <t>2455967.6756 </t>
  </si>
  <si>
    <t>2455987.6760 </t>
  </si>
  <si>
    <t>2455989.6593 </t>
  </si>
  <si>
    <t>2455993.29776 </t>
  </si>
  <si>
    <t>2455993.29836 </t>
  </si>
  <si>
    <t>2456336.7983 </t>
  </si>
  <si>
    <t>2456349.6917 </t>
  </si>
  <si>
    <t>2456362.592 </t>
  </si>
  <si>
    <t>2456704.1057 </t>
  </si>
  <si>
    <t> 15.02.2014 14:32 </t>
  </si>
  <si>
    <t> 0.2509 </t>
  </si>
  <si>
    <t> Y.Maeda </t>
  </si>
  <si>
    <t>VSB 59 </t>
  </si>
  <si>
    <t>2456704.2692 </t>
  </si>
  <si>
    <t> 15.02.2014 18:27 </t>
  </si>
  <si>
    <t> 0.2491 </t>
  </si>
  <si>
    <t>2456725.5929 </t>
  </si>
  <si>
    <t> 09.03.2014 02:13 </t>
  </si>
  <si>
    <t> 0.2493 </t>
  </si>
  <si>
    <t> JAAVSO 42;426 </t>
  </si>
  <si>
    <t>2456966.9384 </t>
  </si>
  <si>
    <t> 05.11.2014 10:31 </t>
  </si>
  <si>
    <t> 0.2584 </t>
  </si>
  <si>
    <t> JAAVSO 43-1 </t>
  </si>
  <si>
    <t>2457093.5597 </t>
  </si>
  <si>
    <t> 12.03.2015 01:25 </t>
  </si>
  <si>
    <t> 0.2607 </t>
  </si>
  <si>
    <t>2457101.3305 </t>
  </si>
  <si>
    <t> 19.03.2015 19:55 </t>
  </si>
  <si>
    <t> 0.2625 </t>
  </si>
  <si>
    <t>BAVM 241 (=IBVS 6157) </t>
  </si>
  <si>
    <t>2457101.4932 </t>
  </si>
  <si>
    <t> 19.03.2015 23:50 </t>
  </si>
  <si>
    <t> 0.2599 </t>
  </si>
  <si>
    <t>IBVS 6157</t>
  </si>
  <si>
    <t>IBVS 6196</t>
  </si>
  <si>
    <t>JAVSO 43, 77</t>
  </si>
  <si>
    <t>JAVSO..43…77</t>
  </si>
  <si>
    <t>JAVSO..44..164</t>
  </si>
  <si>
    <t>JAVSO..45..121</t>
  </si>
  <si>
    <t>JAVSO..45..215</t>
  </si>
  <si>
    <t>JAVSO..46…79 (2018)</t>
  </si>
  <si>
    <t>RHN 2018</t>
  </si>
  <si>
    <t>OEJV 0203</t>
  </si>
  <si>
    <t>JAVSO..46..184</t>
  </si>
  <si>
    <t>JAVSO..47..263</t>
  </si>
  <si>
    <t>JAVSO..48…87</t>
  </si>
  <si>
    <t>JAVSO..48..256</t>
  </si>
  <si>
    <t>OEJV 0211</t>
  </si>
  <si>
    <t>JAVSO 49, 256</t>
  </si>
  <si>
    <t>VSB, 91</t>
  </si>
  <si>
    <t>JAAVSO, 50, 255</t>
  </si>
  <si>
    <t>VSB, 108</t>
  </si>
  <si>
    <t>JAAVSO, 51, 250</t>
  </si>
  <si>
    <t>JBAV 96</t>
  </si>
  <si>
    <t>JAAVSO, 52, 243</t>
  </si>
  <si>
    <t xml:space="preserve">Mag </t>
  </si>
  <si>
    <t>Next ToM-P</t>
  </si>
  <si>
    <t>Next ToM-S</t>
  </si>
  <si>
    <t>10.60-11.30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</si>
</sst>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  <numFmt numFmtId="169" formatCode="0.0000000"/>
  </numFmts>
  <fonts count="5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30" fillId="0" borderId="0"/>
    <xf numFmtId="0" fontId="6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82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5" fillId="24" borderId="5" xfId="0" applyFont="1" applyFill="1" applyBorder="1" applyAlignment="1">
      <alignment horizontal="left" vertical="top" wrapText="1" indent="1"/>
    </xf>
    <xf numFmtId="0" fontId="5" fillId="24" borderId="5" xfId="0" applyFont="1" applyFill="1" applyBorder="1" applyAlignment="1">
      <alignment horizontal="center" vertical="top" wrapText="1"/>
    </xf>
    <xf numFmtId="0" fontId="5" fillId="24" borderId="5" xfId="0" applyFont="1" applyFill="1" applyBorder="1" applyAlignment="1">
      <alignment horizontal="right" vertical="top" wrapText="1"/>
    </xf>
    <xf numFmtId="0" fontId="5" fillId="24" borderId="5" xfId="0" applyFont="1" applyFill="1" applyBorder="1" applyAlignment="1">
      <alignment horizontal="left" vertical="top" wrapText="1"/>
    </xf>
    <xf numFmtId="0" fontId="19" fillId="24" borderId="5" xfId="38" applyFill="1" applyBorder="1" applyAlignment="1" applyProtection="1">
      <alignment horizontal="left" vertical="top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0" xfId="0" applyBorder="1">
      <alignment vertical="top"/>
    </xf>
    <xf numFmtId="0" fontId="7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4" fillId="0" borderId="17" xfId="0" applyFont="1" applyBorder="1">
      <alignment vertical="top"/>
    </xf>
    <xf numFmtId="0" fontId="10" fillId="0" borderId="12" xfId="0" applyFont="1" applyBorder="1">
      <alignment vertical="top"/>
    </xf>
    <xf numFmtId="167" fontId="10" fillId="0" borderId="12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10" fillId="0" borderId="13" xfId="0" applyFont="1" applyBorder="1">
      <alignment vertical="top"/>
    </xf>
    <xf numFmtId="167" fontId="10" fillId="0" borderId="13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4" fillId="0" borderId="21" xfId="0" applyFont="1" applyBorder="1">
      <alignment vertical="top"/>
    </xf>
    <xf numFmtId="0" fontId="10" fillId="0" borderId="14" xfId="0" applyFont="1" applyBorder="1">
      <alignment vertical="top"/>
    </xf>
    <xf numFmtId="167" fontId="10" fillId="0" borderId="14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2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168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>
      <alignment vertical="top"/>
    </xf>
    <xf numFmtId="0" fontId="16" fillId="26" borderId="5" xfId="0" applyFont="1" applyFill="1" applyBorder="1">
      <alignment vertical="top"/>
    </xf>
    <xf numFmtId="0" fontId="16" fillId="26" borderId="11" xfId="0" applyFont="1" applyFill="1" applyBorder="1">
      <alignment vertical="top"/>
    </xf>
    <xf numFmtId="0" fontId="10" fillId="0" borderId="11" xfId="0" applyFont="1" applyBorder="1">
      <alignment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6" fillId="26" borderId="15" xfId="0" applyFont="1" applyFill="1" applyBorder="1">
      <alignment vertical="top"/>
    </xf>
    <xf numFmtId="0" fontId="11" fillId="0" borderId="0" xfId="0" applyFont="1" applyAlignment="1"/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20" fillId="25" borderId="5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27" borderId="5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42" applyFont="1" applyAlignment="1">
      <alignment vertical="center" wrapText="1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 wrapText="1"/>
    </xf>
    <xf numFmtId="0" fontId="18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0" fillId="0" borderId="0" xfId="42" applyFont="1" applyAlignment="1">
      <alignment horizontal="center" vertical="center" wrapText="1"/>
    </xf>
    <xf numFmtId="0" fontId="20" fillId="0" borderId="0" xfId="42" applyFont="1" applyAlignment="1">
      <alignment horizontal="left" vertical="center" wrapText="1"/>
    </xf>
    <xf numFmtId="166" fontId="11" fillId="0" borderId="0" xfId="0" applyNumberFormat="1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7" fillId="0" borderId="0" xfId="0" applyFont="1" applyAlignment="1" applyProtection="1">
      <alignment horizontal="center"/>
      <protection locked="0"/>
    </xf>
    <xf numFmtId="169" fontId="47" fillId="0" borderId="0" xfId="0" applyNumberFormat="1" applyFont="1" applyAlignment="1" applyProtection="1">
      <alignment horizontal="left" vertical="center" wrapText="1"/>
      <protection locked="0"/>
    </xf>
    <xf numFmtId="165" fontId="47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48" fillId="0" borderId="26" xfId="0" applyFont="1" applyBorder="1" applyAlignment="1">
      <alignment horizontal="right" vertical="center"/>
    </xf>
    <xf numFmtId="0" fontId="48" fillId="0" borderId="28" xfId="0" applyFont="1" applyBorder="1" applyAlignment="1">
      <alignment horizontal="right" vertical="center"/>
    </xf>
    <xf numFmtId="0" fontId="0" fillId="28" borderId="24" xfId="0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9" fillId="0" borderId="27" xfId="0" applyFont="1" applyBorder="1" applyAlignment="1">
      <alignment horizontal="right" vertical="center"/>
    </xf>
    <xf numFmtId="22" fontId="49" fillId="0" borderId="27" xfId="0" applyNumberFormat="1" applyFont="1" applyBorder="1" applyAlignment="1">
      <alignment horizontal="right" vertical="center"/>
    </xf>
    <xf numFmtId="22" fontId="49" fillId="0" borderId="29" xfId="0" applyNumberFormat="1" applyFont="1" applyBorder="1" applyAlignment="1">
      <alignment horizontal="right" vertical="center"/>
    </xf>
    <xf numFmtId="0" fontId="6" fillId="28" borderId="2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45497589659059"/>
          <c:w val="0.8161290322580645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7-45E4-9055-EF7B3F24DC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7-45E4-9055-EF7B3F24DC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7-45E4-9055-EF7B3F24DC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  <c:pt idx="266">
                  <c:v>0.34869730011268985</c:v>
                </c:pt>
                <c:pt idx="267">
                  <c:v>0.37290859999484383</c:v>
                </c:pt>
                <c:pt idx="268">
                  <c:v>0.37363399999594549</c:v>
                </c:pt>
                <c:pt idx="269">
                  <c:v>0.37356710000312887</c:v>
                </c:pt>
                <c:pt idx="270">
                  <c:v>0.37422550000337651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7-45E4-9055-EF7B3F24DC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7-45E4-9055-EF7B3F24DC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7-45E4-9055-EF7B3F24DC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7-45E4-9055-EF7B3F24DC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-0.62359703500088826</c:v>
                </c:pt>
                <c:pt idx="1">
                  <c:v>-0.62356669983861601</c:v>
                </c:pt>
                <c:pt idx="2">
                  <c:v>-0.62262630980817668</c:v>
                </c:pt>
                <c:pt idx="3">
                  <c:v>-0.62262125394779788</c:v>
                </c:pt>
                <c:pt idx="4">
                  <c:v>-0.62259091878552564</c:v>
                </c:pt>
                <c:pt idx="5">
                  <c:v>-0.62255552776287471</c:v>
                </c:pt>
                <c:pt idx="6">
                  <c:v>-0.62207522102689761</c:v>
                </c:pt>
                <c:pt idx="7">
                  <c:v>-0.62183253972871966</c:v>
                </c:pt>
                <c:pt idx="8">
                  <c:v>-0.62182748386834097</c:v>
                </c:pt>
                <c:pt idx="9">
                  <c:v>-0.62177186940417517</c:v>
                </c:pt>
                <c:pt idx="10">
                  <c:v>-0.62176681354379648</c:v>
                </c:pt>
                <c:pt idx="11">
                  <c:v>-0.62176175768341779</c:v>
                </c:pt>
                <c:pt idx="12">
                  <c:v>-0.62137245643425743</c:v>
                </c:pt>
                <c:pt idx="13">
                  <c:v>-0.62128145094744069</c:v>
                </c:pt>
                <c:pt idx="14">
                  <c:v>-0.62122078062289621</c:v>
                </c:pt>
                <c:pt idx="15">
                  <c:v>-0.62112977513607948</c:v>
                </c:pt>
                <c:pt idx="16">
                  <c:v>-0.62094776416244601</c:v>
                </c:pt>
                <c:pt idx="17">
                  <c:v>-0.62070002700388949</c:v>
                </c:pt>
                <c:pt idx="18">
                  <c:v>-0.62059890979631527</c:v>
                </c:pt>
                <c:pt idx="19">
                  <c:v>-0.62033600505662256</c:v>
                </c:pt>
                <c:pt idx="20">
                  <c:v>-0.62023994370942714</c:v>
                </c:pt>
                <c:pt idx="23">
                  <c:v>-0.53077649430821483</c:v>
                </c:pt>
                <c:pt idx="24">
                  <c:v>-0.53062481849685361</c:v>
                </c:pt>
                <c:pt idx="25">
                  <c:v>-0.53044280752322015</c:v>
                </c:pt>
                <c:pt idx="26">
                  <c:v>-0.53041247236094791</c:v>
                </c:pt>
                <c:pt idx="27">
                  <c:v>-0.53040741650056922</c:v>
                </c:pt>
                <c:pt idx="28">
                  <c:v>-0.53028607585148024</c:v>
                </c:pt>
                <c:pt idx="29">
                  <c:v>-0.53022540552693587</c:v>
                </c:pt>
                <c:pt idx="30">
                  <c:v>-0.53022034966655707</c:v>
                </c:pt>
                <c:pt idx="31">
                  <c:v>-0.53019507036466362</c:v>
                </c:pt>
                <c:pt idx="32">
                  <c:v>-0.53016473520239138</c:v>
                </c:pt>
                <c:pt idx="33">
                  <c:v>-0.53003833869292372</c:v>
                </c:pt>
                <c:pt idx="34">
                  <c:v>-0.52997766836837923</c:v>
                </c:pt>
                <c:pt idx="35">
                  <c:v>-0.52994733320610699</c:v>
                </c:pt>
                <c:pt idx="36">
                  <c:v>-0.52980071325512446</c:v>
                </c:pt>
                <c:pt idx="37">
                  <c:v>-0.52961364642111231</c:v>
                </c:pt>
                <c:pt idx="38">
                  <c:v>-0.52955297609656782</c:v>
                </c:pt>
                <c:pt idx="39">
                  <c:v>-0.52952264093429557</c:v>
                </c:pt>
                <c:pt idx="40">
                  <c:v>-0.52931029479838998</c:v>
                </c:pt>
                <c:pt idx="42">
                  <c:v>-0.52839012820946529</c:v>
                </c:pt>
                <c:pt idx="43">
                  <c:v>-0.52829912272264867</c:v>
                </c:pt>
                <c:pt idx="44">
                  <c:v>-0.52814744691128745</c:v>
                </c:pt>
                <c:pt idx="45">
                  <c:v>-0.52241915710221287</c:v>
                </c:pt>
                <c:pt idx="59">
                  <c:v>-0.10614489282140954</c:v>
                </c:pt>
                <c:pt idx="60">
                  <c:v>-0.1061398369610308</c:v>
                </c:pt>
                <c:pt idx="61">
                  <c:v>-7.2690264695508322E-2</c:v>
                </c:pt>
                <c:pt idx="62">
                  <c:v>-7.2685208835129578E-2</c:v>
                </c:pt>
                <c:pt idx="63">
                  <c:v>-7.2629594370963835E-2</c:v>
                </c:pt>
                <c:pt idx="64">
                  <c:v>-7.2624538510585146E-2</c:v>
                </c:pt>
                <c:pt idx="65">
                  <c:v>1.740011139266362E-2</c:v>
                </c:pt>
                <c:pt idx="66">
                  <c:v>1.7521452041752594E-2</c:v>
                </c:pt>
                <c:pt idx="67">
                  <c:v>3.8624613262473684E-2</c:v>
                </c:pt>
                <c:pt idx="68">
                  <c:v>5.0799125054399097E-2</c:v>
                </c:pt>
                <c:pt idx="69">
                  <c:v>5.1552448250826277E-2</c:v>
                </c:pt>
                <c:pt idx="70">
                  <c:v>6.0855231347646366E-2</c:v>
                </c:pt>
                <c:pt idx="71">
                  <c:v>6.0855231347646366E-2</c:v>
                </c:pt>
                <c:pt idx="72">
                  <c:v>6.2144475744216554E-2</c:v>
                </c:pt>
                <c:pt idx="73">
                  <c:v>7.2220805478978689E-2</c:v>
                </c:pt>
                <c:pt idx="74">
                  <c:v>7.2251140641250933E-2</c:v>
                </c:pt>
                <c:pt idx="75">
                  <c:v>7.2417984033748217E-2</c:v>
                </c:pt>
                <c:pt idx="76">
                  <c:v>7.3044910720707845E-2</c:v>
                </c:pt>
                <c:pt idx="77">
                  <c:v>7.4318987536141856E-2</c:v>
                </c:pt>
                <c:pt idx="78">
                  <c:v>7.4470663347503074E-2</c:v>
                </c:pt>
                <c:pt idx="79">
                  <c:v>7.5320047891125785E-2</c:v>
                </c:pt>
                <c:pt idx="80">
                  <c:v>9.1251063944430166E-2</c:v>
                </c:pt>
                <c:pt idx="81">
                  <c:v>9.6332203625030255E-2</c:v>
                </c:pt>
                <c:pt idx="82">
                  <c:v>0.10470470841216828</c:v>
                </c:pt>
                <c:pt idx="83">
                  <c:v>0.10470976427254697</c:v>
                </c:pt>
                <c:pt idx="84">
                  <c:v>0.10505356277829903</c:v>
                </c:pt>
                <c:pt idx="85">
                  <c:v>0.10531141165761304</c:v>
                </c:pt>
                <c:pt idx="86">
                  <c:v>0.10531141165761304</c:v>
                </c:pt>
                <c:pt idx="87">
                  <c:v>0.1054378081670807</c:v>
                </c:pt>
                <c:pt idx="88">
                  <c:v>0.10546814332935295</c:v>
                </c:pt>
                <c:pt idx="89">
                  <c:v>0.10600912038987453</c:v>
                </c:pt>
                <c:pt idx="90">
                  <c:v>0.10603945555214678</c:v>
                </c:pt>
                <c:pt idx="91">
                  <c:v>0.10783934184696631</c:v>
                </c:pt>
                <c:pt idx="92">
                  <c:v>0.10796068249605528</c:v>
                </c:pt>
                <c:pt idx="93">
                  <c:v>0.1141490555995921</c:v>
                </c:pt>
                <c:pt idx="94">
                  <c:v>0.11638880174735911</c:v>
                </c:pt>
                <c:pt idx="95">
                  <c:v>0.11687922020409358</c:v>
                </c:pt>
                <c:pt idx="96">
                  <c:v>0.11712190150227153</c:v>
                </c:pt>
                <c:pt idx="97">
                  <c:v>0.11753648205332545</c:v>
                </c:pt>
                <c:pt idx="98">
                  <c:v>0.11863865961588349</c:v>
                </c:pt>
                <c:pt idx="99">
                  <c:v>0.11912402221223928</c:v>
                </c:pt>
                <c:pt idx="100">
                  <c:v>0.12568147312342171</c:v>
                </c:pt>
                <c:pt idx="101">
                  <c:v>0.12568147312342171</c:v>
                </c:pt>
                <c:pt idx="102">
                  <c:v>0.12589381925932741</c:v>
                </c:pt>
                <c:pt idx="103">
                  <c:v>0.12971099384525087</c:v>
                </c:pt>
                <c:pt idx="104">
                  <c:v>0.12980199933206749</c:v>
                </c:pt>
                <c:pt idx="105">
                  <c:v>0.13694593004717992</c:v>
                </c:pt>
                <c:pt idx="106">
                  <c:v>0.13748690710770151</c:v>
                </c:pt>
                <c:pt idx="107">
                  <c:v>0.13748690710770151</c:v>
                </c:pt>
                <c:pt idx="108">
                  <c:v>0.13886715699108831</c:v>
                </c:pt>
                <c:pt idx="109">
                  <c:v>0.13886715699108831</c:v>
                </c:pt>
                <c:pt idx="110">
                  <c:v>0.13886715699108831</c:v>
                </c:pt>
                <c:pt idx="111">
                  <c:v>0.13887221285146711</c:v>
                </c:pt>
                <c:pt idx="112">
                  <c:v>0.13887221285146711</c:v>
                </c:pt>
                <c:pt idx="113">
                  <c:v>0.13940813405161001</c:v>
                </c:pt>
                <c:pt idx="114">
                  <c:v>0.13947891609691188</c:v>
                </c:pt>
                <c:pt idx="115">
                  <c:v>0.148968766027744</c:v>
                </c:pt>
                <c:pt idx="116">
                  <c:v>0.15128435008119168</c:v>
                </c:pt>
                <c:pt idx="117">
                  <c:v>0.15988436858537147</c:v>
                </c:pt>
                <c:pt idx="118">
                  <c:v>0.16124945088762221</c:v>
                </c:pt>
                <c:pt idx="119">
                  <c:v>0.16165391971791876</c:v>
                </c:pt>
                <c:pt idx="120">
                  <c:v>0.16347402945425316</c:v>
                </c:pt>
                <c:pt idx="121">
                  <c:v>0.17150779159601781</c:v>
                </c:pt>
                <c:pt idx="122">
                  <c:v>0.17269591878501389</c:v>
                </c:pt>
                <c:pt idx="123">
                  <c:v>0.17340879509841145</c:v>
                </c:pt>
                <c:pt idx="124">
                  <c:v>0.17387899011363117</c:v>
                </c:pt>
                <c:pt idx="125">
                  <c:v>0.17426323550241285</c:v>
                </c:pt>
                <c:pt idx="126">
                  <c:v>0.17466264847233071</c:v>
                </c:pt>
                <c:pt idx="127">
                  <c:v>0.17490532977050866</c:v>
                </c:pt>
                <c:pt idx="128">
                  <c:v>0.18423339216922219</c:v>
                </c:pt>
                <c:pt idx="129">
                  <c:v>0.18436484453906854</c:v>
                </c:pt>
                <c:pt idx="130">
                  <c:v>0.1847642575089864</c:v>
                </c:pt>
                <c:pt idx="131">
                  <c:v>0.18515861461852545</c:v>
                </c:pt>
                <c:pt idx="132">
                  <c:v>0.18537601661480985</c:v>
                </c:pt>
                <c:pt idx="133">
                  <c:v>0.18541646349783958</c:v>
                </c:pt>
                <c:pt idx="134">
                  <c:v>0.18580576474699995</c:v>
                </c:pt>
                <c:pt idx="135">
                  <c:v>0.1929345278809762</c:v>
                </c:pt>
                <c:pt idx="136">
                  <c:v>0.1934148346169533</c:v>
                </c:pt>
                <c:pt idx="137">
                  <c:v>0.1938395268887646</c:v>
                </c:pt>
                <c:pt idx="138">
                  <c:v>0.19384458274914329</c:v>
                </c:pt>
                <c:pt idx="139">
                  <c:v>0.19390525307368778</c:v>
                </c:pt>
                <c:pt idx="140">
                  <c:v>0.19394569995671751</c:v>
                </c:pt>
                <c:pt idx="141">
                  <c:v>0.19519449747025797</c:v>
                </c:pt>
                <c:pt idx="142">
                  <c:v>0.19555851941752489</c:v>
                </c:pt>
                <c:pt idx="143">
                  <c:v>0.19614499922145479</c:v>
                </c:pt>
                <c:pt idx="144">
                  <c:v>0.19721178576136189</c:v>
                </c:pt>
                <c:pt idx="145">
                  <c:v>0.20406753243488795</c:v>
                </c:pt>
                <c:pt idx="146">
                  <c:v>0.20483602321245131</c:v>
                </c:pt>
                <c:pt idx="147">
                  <c:v>0.20635783718644207</c:v>
                </c:pt>
                <c:pt idx="148">
                  <c:v>0.20696959629226552</c:v>
                </c:pt>
                <c:pt idx="149">
                  <c:v>0.20712127210362674</c:v>
                </c:pt>
                <c:pt idx="150">
                  <c:v>0.20761169056036122</c:v>
                </c:pt>
                <c:pt idx="151">
                  <c:v>0.20809199729633843</c:v>
                </c:pt>
                <c:pt idx="152">
                  <c:v>0.20809199729633843</c:v>
                </c:pt>
                <c:pt idx="153">
                  <c:v>0.20809199729633843</c:v>
                </c:pt>
                <c:pt idx="154">
                  <c:v>0.20809199729633843</c:v>
                </c:pt>
                <c:pt idx="155">
                  <c:v>0.20834479031527375</c:v>
                </c:pt>
                <c:pt idx="156">
                  <c:v>0.21613081529848177</c:v>
                </c:pt>
                <c:pt idx="157">
                  <c:v>0.21646955794385514</c:v>
                </c:pt>
                <c:pt idx="158">
                  <c:v>0.21655045170991438</c:v>
                </c:pt>
                <c:pt idx="159">
                  <c:v>0.21675268612506271</c:v>
                </c:pt>
                <c:pt idx="160">
                  <c:v>0.21675268612506271</c:v>
                </c:pt>
                <c:pt idx="161">
                  <c:v>0.21677796542695627</c:v>
                </c:pt>
                <c:pt idx="162">
                  <c:v>0.21678302128733495</c:v>
                </c:pt>
                <c:pt idx="163">
                  <c:v>0.21743017141580934</c:v>
                </c:pt>
                <c:pt idx="164">
                  <c:v>0.21776891406118271</c:v>
                </c:pt>
                <c:pt idx="165">
                  <c:v>0.21784980782724206</c:v>
                </c:pt>
                <c:pt idx="166">
                  <c:v>0.21806215396314765</c:v>
                </c:pt>
                <c:pt idx="167">
                  <c:v>0.21806720982352634</c:v>
                </c:pt>
                <c:pt idx="168">
                  <c:v>0.21830989112170429</c:v>
                </c:pt>
                <c:pt idx="169">
                  <c:v>0.21830989112170429</c:v>
                </c:pt>
                <c:pt idx="170">
                  <c:v>0.21830989112170429</c:v>
                </c:pt>
                <c:pt idx="171">
                  <c:v>0.21830989112170429</c:v>
                </c:pt>
                <c:pt idx="172">
                  <c:v>0.21837561730662747</c:v>
                </c:pt>
                <c:pt idx="173">
                  <c:v>0.21840595246889971</c:v>
                </c:pt>
                <c:pt idx="174">
                  <c:v>0.21902782329548065</c:v>
                </c:pt>
                <c:pt idx="175">
                  <c:v>0.21907838189926765</c:v>
                </c:pt>
                <c:pt idx="176">
                  <c:v>0.21907838189926765</c:v>
                </c:pt>
                <c:pt idx="177">
                  <c:v>0.21907838189926765</c:v>
                </c:pt>
                <c:pt idx="178">
                  <c:v>0.2199581016051626</c:v>
                </c:pt>
                <c:pt idx="179">
                  <c:v>0.2199581016051626</c:v>
                </c:pt>
                <c:pt idx="180">
                  <c:v>0.2199581016051626</c:v>
                </c:pt>
                <c:pt idx="181">
                  <c:v>0.22593918443317251</c:v>
                </c:pt>
                <c:pt idx="182">
                  <c:v>0.22593918443317251</c:v>
                </c:pt>
                <c:pt idx="183">
                  <c:v>0.22836094155457287</c:v>
                </c:pt>
                <c:pt idx="184">
                  <c:v>0.22842666773949616</c:v>
                </c:pt>
                <c:pt idx="185">
                  <c:v>0.22862384629426569</c:v>
                </c:pt>
                <c:pt idx="186">
                  <c:v>0.22865418145653793</c:v>
                </c:pt>
                <c:pt idx="187">
                  <c:v>0.22865418145653793</c:v>
                </c:pt>
                <c:pt idx="188">
                  <c:v>0.22926594056236138</c:v>
                </c:pt>
                <c:pt idx="189">
                  <c:v>0.22932661088690587</c:v>
                </c:pt>
                <c:pt idx="190">
                  <c:v>0.22943783981523747</c:v>
                </c:pt>
                <c:pt idx="191">
                  <c:v>0.22943783981523747</c:v>
                </c:pt>
                <c:pt idx="192">
                  <c:v>0.23994391768218959</c:v>
                </c:pt>
                <c:pt idx="193">
                  <c:v>0.24033827479172876</c:v>
                </c:pt>
                <c:pt idx="194">
                  <c:v>0.24073263190126781</c:v>
                </c:pt>
                <c:pt idx="195">
                  <c:v>0.25117803944367556</c:v>
                </c:pt>
                <c:pt idx="196">
                  <c:v>0.25118309530405425</c:v>
                </c:pt>
                <c:pt idx="197">
                  <c:v>0.25183530129290743</c:v>
                </c:pt>
                <c:pt idx="198">
                  <c:v>0.25921685744581902</c:v>
                </c:pt>
                <c:pt idx="199">
                  <c:v>0.25921685744581902</c:v>
                </c:pt>
                <c:pt idx="200">
                  <c:v>0.26308964649590816</c:v>
                </c:pt>
                <c:pt idx="201">
                  <c:v>0.26308964649590816</c:v>
                </c:pt>
                <c:pt idx="202">
                  <c:v>0.26308964649590816</c:v>
                </c:pt>
                <c:pt idx="203">
                  <c:v>0.26332727193370742</c:v>
                </c:pt>
                <c:pt idx="204">
                  <c:v>0.26333232779408611</c:v>
                </c:pt>
                <c:pt idx="205">
                  <c:v>0.26424743852263199</c:v>
                </c:pt>
                <c:pt idx="206">
                  <c:v>0.27334798720430376</c:v>
                </c:pt>
                <c:pt idx="207">
                  <c:v>0.27334798720430376</c:v>
                </c:pt>
                <c:pt idx="208">
                  <c:v>0.27334798720430376</c:v>
                </c:pt>
                <c:pt idx="209">
                  <c:v>0.27335304306468244</c:v>
                </c:pt>
                <c:pt idx="210">
                  <c:v>0.27335304306468244</c:v>
                </c:pt>
                <c:pt idx="211">
                  <c:v>0.27335304306468244</c:v>
                </c:pt>
                <c:pt idx="212">
                  <c:v>0.27336821064581862</c:v>
                </c:pt>
                <c:pt idx="213">
                  <c:v>0.27353505403831591</c:v>
                </c:pt>
                <c:pt idx="214">
                  <c:v>0.27353505403831591</c:v>
                </c:pt>
                <c:pt idx="215">
                  <c:v>0.27353505403831591</c:v>
                </c:pt>
                <c:pt idx="216">
                  <c:v>0.27353505403831591</c:v>
                </c:pt>
                <c:pt idx="217">
                  <c:v>0.28331814387111309</c:v>
                </c:pt>
                <c:pt idx="218">
                  <c:v>0.28409674636943383</c:v>
                </c:pt>
                <c:pt idx="219">
                  <c:v>0.28477928752055925</c:v>
                </c:pt>
                <c:pt idx="220">
                  <c:v>0.28504219226025196</c:v>
                </c:pt>
                <c:pt idx="221">
                  <c:v>0.28504724812063076</c:v>
                </c:pt>
                <c:pt idx="222">
                  <c:v>0.28504724812063076</c:v>
                </c:pt>
                <c:pt idx="223">
                  <c:v>0.28504724812063076</c:v>
                </c:pt>
                <c:pt idx="224">
                  <c:v>0.28596235884917653</c:v>
                </c:pt>
                <c:pt idx="225">
                  <c:v>0.28664490000030196</c:v>
                </c:pt>
                <c:pt idx="226">
                  <c:v>0.29325796537565019</c:v>
                </c:pt>
                <c:pt idx="227">
                  <c:v>0.29337930602473905</c:v>
                </c:pt>
                <c:pt idx="228">
                  <c:v>0.29578589556500345</c:v>
                </c:pt>
                <c:pt idx="229">
                  <c:v>0.29679706764074476</c:v>
                </c:pt>
                <c:pt idx="230">
                  <c:v>0.29691335242945494</c:v>
                </c:pt>
                <c:pt idx="231">
                  <c:v>0.29694368759172718</c:v>
                </c:pt>
                <c:pt idx="232">
                  <c:v>0.29733804470126635</c:v>
                </c:pt>
                <c:pt idx="233">
                  <c:v>0.29733804470126635</c:v>
                </c:pt>
                <c:pt idx="234">
                  <c:v>0.29739871502581083</c:v>
                </c:pt>
                <c:pt idx="235">
                  <c:v>0.29739871502581083</c:v>
                </c:pt>
                <c:pt idx="236">
                  <c:v>0.29789924520330269</c:v>
                </c:pt>
                <c:pt idx="237">
                  <c:v>0.29808125617693615</c:v>
                </c:pt>
                <c:pt idx="238">
                  <c:v>0.30497239387311315</c:v>
                </c:pt>
                <c:pt idx="239">
                  <c:v>0.30579649911484241</c:v>
                </c:pt>
                <c:pt idx="240">
                  <c:v>0.30740931857564979</c:v>
                </c:pt>
                <c:pt idx="241">
                  <c:v>0.30802107768147324</c:v>
                </c:pt>
                <c:pt idx="242">
                  <c:v>0.30802613354185193</c:v>
                </c:pt>
                <c:pt idx="243">
                  <c:v>0.30819803279472802</c:v>
                </c:pt>
                <c:pt idx="244">
                  <c:v>0.30909292008175904</c:v>
                </c:pt>
                <c:pt idx="245">
                  <c:v>0.3163784148874752</c:v>
                </c:pt>
                <c:pt idx="246">
                  <c:v>0.31695983883102641</c:v>
                </c:pt>
                <c:pt idx="247">
                  <c:v>0.31857265829183379</c:v>
                </c:pt>
                <c:pt idx="248">
                  <c:v>0.31857771415221248</c:v>
                </c:pt>
                <c:pt idx="249">
                  <c:v>0.31890128921644978</c:v>
                </c:pt>
                <c:pt idx="250">
                  <c:v>0.31936137251091201</c:v>
                </c:pt>
                <c:pt idx="251">
                  <c:v>0.31970517101666407</c:v>
                </c:pt>
                <c:pt idx="252">
                  <c:v>0.33040337157800714</c:v>
                </c:pt>
                <c:pt idx="253">
                  <c:v>0.33040842743838583</c:v>
                </c:pt>
                <c:pt idx="254">
                  <c:v>0.33041348329876452</c:v>
                </c:pt>
                <c:pt idx="255">
                  <c:v>0.33055504738936836</c:v>
                </c:pt>
                <c:pt idx="256">
                  <c:v>0.33770908982523806</c:v>
                </c:pt>
                <c:pt idx="257">
                  <c:v>0.33969098709369105</c:v>
                </c:pt>
                <c:pt idx="258">
                  <c:v>0.34089933772420189</c:v>
                </c:pt>
                <c:pt idx="259">
                  <c:v>0.34090439358458058</c:v>
                </c:pt>
                <c:pt idx="260">
                  <c:v>0.34194084496221544</c:v>
                </c:pt>
                <c:pt idx="261">
                  <c:v>0.34966619962087908</c:v>
                </c:pt>
                <c:pt idx="262">
                  <c:v>0.35160765000630234</c:v>
                </c:pt>
                <c:pt idx="263">
                  <c:v>0.35161270586668103</c:v>
                </c:pt>
                <c:pt idx="264">
                  <c:v>0.35273005101037525</c:v>
                </c:pt>
                <c:pt idx="265">
                  <c:v>0.35322552532748852</c:v>
                </c:pt>
                <c:pt idx="266">
                  <c:v>0.35168854377236169</c:v>
                </c:pt>
                <c:pt idx="267">
                  <c:v>0.36323107301694868</c:v>
                </c:pt>
                <c:pt idx="268">
                  <c:v>0.36380744110012131</c:v>
                </c:pt>
                <c:pt idx="269">
                  <c:v>0.36441920020594476</c:v>
                </c:pt>
                <c:pt idx="270">
                  <c:v>0.3651472441004785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7-45E4-9055-EF7B3F24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80645161290323"/>
          <c:y val="0.92121212121212126"/>
          <c:w val="0.7290322580645161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1'!$H$21:$H$982</c:f>
              <c:numCache>
                <c:formatCode>General</c:formatCode>
                <c:ptCount val="962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0-46BC-AEB9-807C197FC4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1'!$I$21:$I$982</c:f>
              <c:numCache>
                <c:formatCode>General</c:formatCode>
                <c:ptCount val="962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0-46BC-AEB9-807C197FC4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1'!$J$21:$J$982</c:f>
              <c:numCache>
                <c:formatCode>General</c:formatCode>
                <c:ptCount val="962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0-46BC-AEB9-807C197FC4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1'!$K$21:$K$982</c:f>
              <c:numCache>
                <c:formatCode>General</c:formatCode>
                <c:ptCount val="962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  <c:pt idx="266">
                  <c:v>0.34869730011268985</c:v>
                </c:pt>
                <c:pt idx="267">
                  <c:v>0.37290859999484383</c:v>
                </c:pt>
                <c:pt idx="268">
                  <c:v>0.37363399999594549</c:v>
                </c:pt>
                <c:pt idx="269">
                  <c:v>0.37356710000312887</c:v>
                </c:pt>
                <c:pt idx="270">
                  <c:v>0.37422550000337651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0-46BC-AEB9-807C197FC4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1'!$L$21:$L$982</c:f>
              <c:numCache>
                <c:formatCode>General</c:formatCode>
                <c:ptCount val="962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0-46BC-AEB9-807C197FC4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0-46BC-AEB9-807C197FC4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0-46BC-AEB9-807C197FC4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1'!$O$21:$O$982</c:f>
              <c:numCache>
                <c:formatCode>General</c:formatCode>
                <c:ptCount val="962"/>
                <c:pt idx="0">
                  <c:v>-0.62359703500088826</c:v>
                </c:pt>
                <c:pt idx="1">
                  <c:v>-0.62356669983861601</c:v>
                </c:pt>
                <c:pt idx="2">
                  <c:v>-0.62262630980817668</c:v>
                </c:pt>
                <c:pt idx="3">
                  <c:v>-0.62262125394779788</c:v>
                </c:pt>
                <c:pt idx="4">
                  <c:v>-0.62259091878552564</c:v>
                </c:pt>
                <c:pt idx="5">
                  <c:v>-0.62255552776287471</c:v>
                </c:pt>
                <c:pt idx="6">
                  <c:v>-0.62207522102689761</c:v>
                </c:pt>
                <c:pt idx="7">
                  <c:v>-0.62183253972871966</c:v>
                </c:pt>
                <c:pt idx="8">
                  <c:v>-0.62182748386834097</c:v>
                </c:pt>
                <c:pt idx="9">
                  <c:v>-0.62177186940417517</c:v>
                </c:pt>
                <c:pt idx="10">
                  <c:v>-0.62176681354379648</c:v>
                </c:pt>
                <c:pt idx="11">
                  <c:v>-0.62176175768341779</c:v>
                </c:pt>
                <c:pt idx="12">
                  <c:v>-0.62137245643425743</c:v>
                </c:pt>
                <c:pt idx="13">
                  <c:v>-0.62128145094744069</c:v>
                </c:pt>
                <c:pt idx="14">
                  <c:v>-0.62122078062289621</c:v>
                </c:pt>
                <c:pt idx="15">
                  <c:v>-0.62112977513607948</c:v>
                </c:pt>
                <c:pt idx="16">
                  <c:v>-0.62094776416244601</c:v>
                </c:pt>
                <c:pt idx="17">
                  <c:v>-0.62070002700388949</c:v>
                </c:pt>
                <c:pt idx="18">
                  <c:v>-0.62059890979631527</c:v>
                </c:pt>
                <c:pt idx="19">
                  <c:v>-0.62033600505662256</c:v>
                </c:pt>
                <c:pt idx="20">
                  <c:v>-0.62023994370942714</c:v>
                </c:pt>
                <c:pt idx="23">
                  <c:v>-0.53077649430821483</c:v>
                </c:pt>
                <c:pt idx="24">
                  <c:v>-0.53062481849685361</c:v>
                </c:pt>
                <c:pt idx="25">
                  <c:v>-0.53044280752322015</c:v>
                </c:pt>
                <c:pt idx="26">
                  <c:v>-0.53041247236094791</c:v>
                </c:pt>
                <c:pt idx="27">
                  <c:v>-0.53040741650056922</c:v>
                </c:pt>
                <c:pt idx="28">
                  <c:v>-0.53028607585148024</c:v>
                </c:pt>
                <c:pt idx="29">
                  <c:v>-0.53022540552693587</c:v>
                </c:pt>
                <c:pt idx="30">
                  <c:v>-0.53022034966655707</c:v>
                </c:pt>
                <c:pt idx="31">
                  <c:v>-0.53019507036466362</c:v>
                </c:pt>
                <c:pt idx="32">
                  <c:v>-0.53016473520239138</c:v>
                </c:pt>
                <c:pt idx="33">
                  <c:v>-0.53003833869292372</c:v>
                </c:pt>
                <c:pt idx="34">
                  <c:v>-0.52997766836837923</c:v>
                </c:pt>
                <c:pt idx="35">
                  <c:v>-0.52994733320610699</c:v>
                </c:pt>
                <c:pt idx="36">
                  <c:v>-0.52980071325512446</c:v>
                </c:pt>
                <c:pt idx="37">
                  <c:v>-0.52961364642111231</c:v>
                </c:pt>
                <c:pt idx="38">
                  <c:v>-0.52955297609656782</c:v>
                </c:pt>
                <c:pt idx="39">
                  <c:v>-0.52952264093429557</c:v>
                </c:pt>
                <c:pt idx="40">
                  <c:v>-0.52931029479838998</c:v>
                </c:pt>
                <c:pt idx="42">
                  <c:v>-0.52839012820946529</c:v>
                </c:pt>
                <c:pt idx="43">
                  <c:v>-0.52829912272264867</c:v>
                </c:pt>
                <c:pt idx="44">
                  <c:v>-0.52814744691128745</c:v>
                </c:pt>
                <c:pt idx="45">
                  <c:v>-0.52241915710221287</c:v>
                </c:pt>
                <c:pt idx="59">
                  <c:v>-0.10614489282140954</c:v>
                </c:pt>
                <c:pt idx="60">
                  <c:v>-0.1061398369610308</c:v>
                </c:pt>
                <c:pt idx="61">
                  <c:v>-7.2690264695508322E-2</c:v>
                </c:pt>
                <c:pt idx="62">
                  <c:v>-7.2685208835129578E-2</c:v>
                </c:pt>
                <c:pt idx="63">
                  <c:v>-7.2629594370963835E-2</c:v>
                </c:pt>
                <c:pt idx="64">
                  <c:v>-7.2624538510585146E-2</c:v>
                </c:pt>
                <c:pt idx="65">
                  <c:v>1.740011139266362E-2</c:v>
                </c:pt>
                <c:pt idx="66">
                  <c:v>1.7521452041752594E-2</c:v>
                </c:pt>
                <c:pt idx="67">
                  <c:v>3.8624613262473684E-2</c:v>
                </c:pt>
                <c:pt idx="68">
                  <c:v>5.0799125054399097E-2</c:v>
                </c:pt>
                <c:pt idx="69">
                  <c:v>5.1552448250826277E-2</c:v>
                </c:pt>
                <c:pt idx="70">
                  <c:v>6.0855231347646366E-2</c:v>
                </c:pt>
                <c:pt idx="71">
                  <c:v>6.0855231347646366E-2</c:v>
                </c:pt>
                <c:pt idx="72">
                  <c:v>6.2144475744216554E-2</c:v>
                </c:pt>
                <c:pt idx="73">
                  <c:v>7.2220805478978689E-2</c:v>
                </c:pt>
                <c:pt idx="74">
                  <c:v>7.2251140641250933E-2</c:v>
                </c:pt>
                <c:pt idx="75">
                  <c:v>7.2417984033748217E-2</c:v>
                </c:pt>
                <c:pt idx="76">
                  <c:v>7.3044910720707845E-2</c:v>
                </c:pt>
                <c:pt idx="77">
                  <c:v>7.4318987536141856E-2</c:v>
                </c:pt>
                <c:pt idx="78">
                  <c:v>7.4470663347503074E-2</c:v>
                </c:pt>
                <c:pt idx="79">
                  <c:v>7.5320047891125785E-2</c:v>
                </c:pt>
                <c:pt idx="80">
                  <c:v>9.1251063944430166E-2</c:v>
                </c:pt>
                <c:pt idx="81">
                  <c:v>9.6332203625030255E-2</c:v>
                </c:pt>
                <c:pt idx="82">
                  <c:v>0.10470470841216828</c:v>
                </c:pt>
                <c:pt idx="83">
                  <c:v>0.10470976427254697</c:v>
                </c:pt>
                <c:pt idx="84">
                  <c:v>0.10505356277829903</c:v>
                </c:pt>
                <c:pt idx="85">
                  <c:v>0.10531141165761304</c:v>
                </c:pt>
                <c:pt idx="86">
                  <c:v>0.10531141165761304</c:v>
                </c:pt>
                <c:pt idx="87">
                  <c:v>0.1054378081670807</c:v>
                </c:pt>
                <c:pt idx="88">
                  <c:v>0.10546814332935295</c:v>
                </c:pt>
                <c:pt idx="89">
                  <c:v>0.10600912038987453</c:v>
                </c:pt>
                <c:pt idx="90">
                  <c:v>0.10603945555214678</c:v>
                </c:pt>
                <c:pt idx="91">
                  <c:v>0.10783934184696631</c:v>
                </c:pt>
                <c:pt idx="92">
                  <c:v>0.10796068249605528</c:v>
                </c:pt>
                <c:pt idx="93">
                  <c:v>0.1141490555995921</c:v>
                </c:pt>
                <c:pt idx="94">
                  <c:v>0.11638880174735911</c:v>
                </c:pt>
                <c:pt idx="95">
                  <c:v>0.11687922020409358</c:v>
                </c:pt>
                <c:pt idx="96">
                  <c:v>0.11712190150227153</c:v>
                </c:pt>
                <c:pt idx="97">
                  <c:v>0.11753648205332545</c:v>
                </c:pt>
                <c:pt idx="98">
                  <c:v>0.11863865961588349</c:v>
                </c:pt>
                <c:pt idx="99">
                  <c:v>0.11912402221223928</c:v>
                </c:pt>
                <c:pt idx="100">
                  <c:v>0.12568147312342171</c:v>
                </c:pt>
                <c:pt idx="101">
                  <c:v>0.12568147312342171</c:v>
                </c:pt>
                <c:pt idx="102">
                  <c:v>0.12589381925932741</c:v>
                </c:pt>
                <c:pt idx="103">
                  <c:v>0.12971099384525087</c:v>
                </c:pt>
                <c:pt idx="104">
                  <c:v>0.12980199933206749</c:v>
                </c:pt>
                <c:pt idx="105">
                  <c:v>0.13694593004717992</c:v>
                </c:pt>
                <c:pt idx="106">
                  <c:v>0.13748690710770151</c:v>
                </c:pt>
                <c:pt idx="107">
                  <c:v>0.13748690710770151</c:v>
                </c:pt>
                <c:pt idx="108">
                  <c:v>0.13886715699108831</c:v>
                </c:pt>
                <c:pt idx="109">
                  <c:v>0.13886715699108831</c:v>
                </c:pt>
                <c:pt idx="110">
                  <c:v>0.13886715699108831</c:v>
                </c:pt>
                <c:pt idx="111">
                  <c:v>0.13887221285146711</c:v>
                </c:pt>
                <c:pt idx="112">
                  <c:v>0.13887221285146711</c:v>
                </c:pt>
                <c:pt idx="113">
                  <c:v>0.13940813405161001</c:v>
                </c:pt>
                <c:pt idx="114">
                  <c:v>0.13947891609691188</c:v>
                </c:pt>
                <c:pt idx="115">
                  <c:v>0.148968766027744</c:v>
                </c:pt>
                <c:pt idx="116">
                  <c:v>0.15128435008119168</c:v>
                </c:pt>
                <c:pt idx="117">
                  <c:v>0.15988436858537147</c:v>
                </c:pt>
                <c:pt idx="118">
                  <c:v>0.16124945088762221</c:v>
                </c:pt>
                <c:pt idx="119">
                  <c:v>0.16165391971791876</c:v>
                </c:pt>
                <c:pt idx="120">
                  <c:v>0.16347402945425316</c:v>
                </c:pt>
                <c:pt idx="121">
                  <c:v>0.17150779159601781</c:v>
                </c:pt>
                <c:pt idx="122">
                  <c:v>0.17269591878501389</c:v>
                </c:pt>
                <c:pt idx="123">
                  <c:v>0.17340879509841145</c:v>
                </c:pt>
                <c:pt idx="124">
                  <c:v>0.17387899011363117</c:v>
                </c:pt>
                <c:pt idx="125">
                  <c:v>0.17426323550241285</c:v>
                </c:pt>
                <c:pt idx="126">
                  <c:v>0.17466264847233071</c:v>
                </c:pt>
                <c:pt idx="127">
                  <c:v>0.17490532977050866</c:v>
                </c:pt>
                <c:pt idx="128">
                  <c:v>0.18423339216922219</c:v>
                </c:pt>
                <c:pt idx="129">
                  <c:v>0.18436484453906854</c:v>
                </c:pt>
                <c:pt idx="130">
                  <c:v>0.1847642575089864</c:v>
                </c:pt>
                <c:pt idx="131">
                  <c:v>0.18515861461852545</c:v>
                </c:pt>
                <c:pt idx="132">
                  <c:v>0.18537601661480985</c:v>
                </c:pt>
                <c:pt idx="133">
                  <c:v>0.18541646349783958</c:v>
                </c:pt>
                <c:pt idx="134">
                  <c:v>0.18580576474699995</c:v>
                </c:pt>
                <c:pt idx="135">
                  <c:v>0.1929345278809762</c:v>
                </c:pt>
                <c:pt idx="136">
                  <c:v>0.1934148346169533</c:v>
                </c:pt>
                <c:pt idx="137">
                  <c:v>0.1938395268887646</c:v>
                </c:pt>
                <c:pt idx="138">
                  <c:v>0.19384458274914329</c:v>
                </c:pt>
                <c:pt idx="139">
                  <c:v>0.19390525307368778</c:v>
                </c:pt>
                <c:pt idx="140">
                  <c:v>0.19394569995671751</c:v>
                </c:pt>
                <c:pt idx="141">
                  <c:v>0.19519449747025797</c:v>
                </c:pt>
                <c:pt idx="142">
                  <c:v>0.19555851941752489</c:v>
                </c:pt>
                <c:pt idx="143">
                  <c:v>0.19614499922145479</c:v>
                </c:pt>
                <c:pt idx="144">
                  <c:v>0.19721178576136189</c:v>
                </c:pt>
                <c:pt idx="145">
                  <c:v>0.20406753243488795</c:v>
                </c:pt>
                <c:pt idx="146">
                  <c:v>0.20483602321245131</c:v>
                </c:pt>
                <c:pt idx="147">
                  <c:v>0.20635783718644207</c:v>
                </c:pt>
                <c:pt idx="148">
                  <c:v>0.20696959629226552</c:v>
                </c:pt>
                <c:pt idx="149">
                  <c:v>0.20712127210362674</c:v>
                </c:pt>
                <c:pt idx="150">
                  <c:v>0.20761169056036122</c:v>
                </c:pt>
                <c:pt idx="151">
                  <c:v>0.20809199729633843</c:v>
                </c:pt>
                <c:pt idx="152">
                  <c:v>0.20809199729633843</c:v>
                </c:pt>
                <c:pt idx="153">
                  <c:v>0.20809199729633843</c:v>
                </c:pt>
                <c:pt idx="154">
                  <c:v>0.20809199729633843</c:v>
                </c:pt>
                <c:pt idx="155">
                  <c:v>0.20834479031527375</c:v>
                </c:pt>
                <c:pt idx="156">
                  <c:v>0.21613081529848177</c:v>
                </c:pt>
                <c:pt idx="157">
                  <c:v>0.21646955794385514</c:v>
                </c:pt>
                <c:pt idx="158">
                  <c:v>0.21655045170991438</c:v>
                </c:pt>
                <c:pt idx="159">
                  <c:v>0.21675268612506271</c:v>
                </c:pt>
                <c:pt idx="160">
                  <c:v>0.21675268612506271</c:v>
                </c:pt>
                <c:pt idx="161">
                  <c:v>0.21677796542695627</c:v>
                </c:pt>
                <c:pt idx="162">
                  <c:v>0.21678302128733495</c:v>
                </c:pt>
                <c:pt idx="163">
                  <c:v>0.21743017141580934</c:v>
                </c:pt>
                <c:pt idx="164">
                  <c:v>0.21776891406118271</c:v>
                </c:pt>
                <c:pt idx="165">
                  <c:v>0.21784980782724206</c:v>
                </c:pt>
                <c:pt idx="166">
                  <c:v>0.21806215396314765</c:v>
                </c:pt>
                <c:pt idx="167">
                  <c:v>0.21806720982352634</c:v>
                </c:pt>
                <c:pt idx="168">
                  <c:v>0.21830989112170429</c:v>
                </c:pt>
                <c:pt idx="169">
                  <c:v>0.21830989112170429</c:v>
                </c:pt>
                <c:pt idx="170">
                  <c:v>0.21830989112170429</c:v>
                </c:pt>
                <c:pt idx="171">
                  <c:v>0.21830989112170429</c:v>
                </c:pt>
                <c:pt idx="172">
                  <c:v>0.21837561730662747</c:v>
                </c:pt>
                <c:pt idx="173">
                  <c:v>0.21840595246889971</c:v>
                </c:pt>
                <c:pt idx="174">
                  <c:v>0.21902782329548065</c:v>
                </c:pt>
                <c:pt idx="175">
                  <c:v>0.21907838189926765</c:v>
                </c:pt>
                <c:pt idx="176">
                  <c:v>0.21907838189926765</c:v>
                </c:pt>
                <c:pt idx="177">
                  <c:v>0.21907838189926765</c:v>
                </c:pt>
                <c:pt idx="178">
                  <c:v>0.2199581016051626</c:v>
                </c:pt>
                <c:pt idx="179">
                  <c:v>0.2199581016051626</c:v>
                </c:pt>
                <c:pt idx="180">
                  <c:v>0.2199581016051626</c:v>
                </c:pt>
                <c:pt idx="181">
                  <c:v>0.22593918443317251</c:v>
                </c:pt>
                <c:pt idx="182">
                  <c:v>0.22593918443317251</c:v>
                </c:pt>
                <c:pt idx="183">
                  <c:v>0.22836094155457287</c:v>
                </c:pt>
                <c:pt idx="184">
                  <c:v>0.22842666773949616</c:v>
                </c:pt>
                <c:pt idx="185">
                  <c:v>0.22862384629426569</c:v>
                </c:pt>
                <c:pt idx="186">
                  <c:v>0.22865418145653793</c:v>
                </c:pt>
                <c:pt idx="187">
                  <c:v>0.22865418145653793</c:v>
                </c:pt>
                <c:pt idx="188">
                  <c:v>0.22926594056236138</c:v>
                </c:pt>
                <c:pt idx="189">
                  <c:v>0.22932661088690587</c:v>
                </c:pt>
                <c:pt idx="190">
                  <c:v>0.22943783981523747</c:v>
                </c:pt>
                <c:pt idx="191">
                  <c:v>0.22943783981523747</c:v>
                </c:pt>
                <c:pt idx="192">
                  <c:v>0.23994391768218959</c:v>
                </c:pt>
                <c:pt idx="193">
                  <c:v>0.24033827479172876</c:v>
                </c:pt>
                <c:pt idx="194">
                  <c:v>0.24073263190126781</c:v>
                </c:pt>
                <c:pt idx="195">
                  <c:v>0.25117803944367556</c:v>
                </c:pt>
                <c:pt idx="196">
                  <c:v>0.25118309530405425</c:v>
                </c:pt>
                <c:pt idx="197">
                  <c:v>0.25183530129290743</c:v>
                </c:pt>
                <c:pt idx="198">
                  <c:v>0.25921685744581902</c:v>
                </c:pt>
                <c:pt idx="199">
                  <c:v>0.25921685744581902</c:v>
                </c:pt>
                <c:pt idx="200">
                  <c:v>0.26308964649590816</c:v>
                </c:pt>
                <c:pt idx="201">
                  <c:v>0.26308964649590816</c:v>
                </c:pt>
                <c:pt idx="202">
                  <c:v>0.26308964649590816</c:v>
                </c:pt>
                <c:pt idx="203">
                  <c:v>0.26332727193370742</c:v>
                </c:pt>
                <c:pt idx="204">
                  <c:v>0.26333232779408611</c:v>
                </c:pt>
                <c:pt idx="205">
                  <c:v>0.26424743852263199</c:v>
                </c:pt>
                <c:pt idx="206">
                  <c:v>0.27334798720430376</c:v>
                </c:pt>
                <c:pt idx="207">
                  <c:v>0.27334798720430376</c:v>
                </c:pt>
                <c:pt idx="208">
                  <c:v>0.27334798720430376</c:v>
                </c:pt>
                <c:pt idx="209">
                  <c:v>0.27335304306468244</c:v>
                </c:pt>
                <c:pt idx="210">
                  <c:v>0.27335304306468244</c:v>
                </c:pt>
                <c:pt idx="211">
                  <c:v>0.27335304306468244</c:v>
                </c:pt>
                <c:pt idx="212">
                  <c:v>0.27336821064581862</c:v>
                </c:pt>
                <c:pt idx="213">
                  <c:v>0.27353505403831591</c:v>
                </c:pt>
                <c:pt idx="214">
                  <c:v>0.27353505403831591</c:v>
                </c:pt>
                <c:pt idx="215">
                  <c:v>0.27353505403831591</c:v>
                </c:pt>
                <c:pt idx="216">
                  <c:v>0.27353505403831591</c:v>
                </c:pt>
                <c:pt idx="217">
                  <c:v>0.28331814387111309</c:v>
                </c:pt>
                <c:pt idx="218">
                  <c:v>0.28409674636943383</c:v>
                </c:pt>
                <c:pt idx="219">
                  <c:v>0.28477928752055925</c:v>
                </c:pt>
                <c:pt idx="220">
                  <c:v>0.28504219226025196</c:v>
                </c:pt>
                <c:pt idx="221">
                  <c:v>0.28504724812063076</c:v>
                </c:pt>
                <c:pt idx="222">
                  <c:v>0.28504724812063076</c:v>
                </c:pt>
                <c:pt idx="223">
                  <c:v>0.28504724812063076</c:v>
                </c:pt>
                <c:pt idx="224">
                  <c:v>0.28596235884917653</c:v>
                </c:pt>
                <c:pt idx="225">
                  <c:v>0.28664490000030196</c:v>
                </c:pt>
                <c:pt idx="226">
                  <c:v>0.29325796537565019</c:v>
                </c:pt>
                <c:pt idx="227">
                  <c:v>0.29337930602473905</c:v>
                </c:pt>
                <c:pt idx="228">
                  <c:v>0.29578589556500345</c:v>
                </c:pt>
                <c:pt idx="229">
                  <c:v>0.29679706764074476</c:v>
                </c:pt>
                <c:pt idx="230">
                  <c:v>0.29691335242945494</c:v>
                </c:pt>
                <c:pt idx="231">
                  <c:v>0.29694368759172718</c:v>
                </c:pt>
                <c:pt idx="232">
                  <c:v>0.29733804470126635</c:v>
                </c:pt>
                <c:pt idx="233">
                  <c:v>0.29733804470126635</c:v>
                </c:pt>
                <c:pt idx="234">
                  <c:v>0.29739871502581083</c:v>
                </c:pt>
                <c:pt idx="235">
                  <c:v>0.29739871502581083</c:v>
                </c:pt>
                <c:pt idx="236">
                  <c:v>0.29789924520330269</c:v>
                </c:pt>
                <c:pt idx="237">
                  <c:v>0.29808125617693615</c:v>
                </c:pt>
                <c:pt idx="238">
                  <c:v>0.30497239387311315</c:v>
                </c:pt>
                <c:pt idx="239">
                  <c:v>0.30579649911484241</c:v>
                </c:pt>
                <c:pt idx="240">
                  <c:v>0.30740931857564979</c:v>
                </c:pt>
                <c:pt idx="241">
                  <c:v>0.30802107768147324</c:v>
                </c:pt>
                <c:pt idx="242">
                  <c:v>0.30802613354185193</c:v>
                </c:pt>
                <c:pt idx="243">
                  <c:v>0.30819803279472802</c:v>
                </c:pt>
                <c:pt idx="244">
                  <c:v>0.30909292008175904</c:v>
                </c:pt>
                <c:pt idx="245">
                  <c:v>0.3163784148874752</c:v>
                </c:pt>
                <c:pt idx="246">
                  <c:v>0.31695983883102641</c:v>
                </c:pt>
                <c:pt idx="247">
                  <c:v>0.31857265829183379</c:v>
                </c:pt>
                <c:pt idx="248">
                  <c:v>0.31857771415221248</c:v>
                </c:pt>
                <c:pt idx="249">
                  <c:v>0.31890128921644978</c:v>
                </c:pt>
                <c:pt idx="250">
                  <c:v>0.31936137251091201</c:v>
                </c:pt>
                <c:pt idx="251">
                  <c:v>0.31970517101666407</c:v>
                </c:pt>
                <c:pt idx="252">
                  <c:v>0.33040337157800714</c:v>
                </c:pt>
                <c:pt idx="253">
                  <c:v>0.33040842743838583</c:v>
                </c:pt>
                <c:pt idx="254">
                  <c:v>0.33041348329876452</c:v>
                </c:pt>
                <c:pt idx="255">
                  <c:v>0.33055504738936836</c:v>
                </c:pt>
                <c:pt idx="256">
                  <c:v>0.33770908982523806</c:v>
                </c:pt>
                <c:pt idx="257">
                  <c:v>0.33969098709369105</c:v>
                </c:pt>
                <c:pt idx="258">
                  <c:v>0.34089933772420189</c:v>
                </c:pt>
                <c:pt idx="259">
                  <c:v>0.34090439358458058</c:v>
                </c:pt>
                <c:pt idx="260">
                  <c:v>0.34194084496221544</c:v>
                </c:pt>
                <c:pt idx="261">
                  <c:v>0.34966619962087908</c:v>
                </c:pt>
                <c:pt idx="262">
                  <c:v>0.35160765000630234</c:v>
                </c:pt>
                <c:pt idx="263">
                  <c:v>0.35161270586668103</c:v>
                </c:pt>
                <c:pt idx="264">
                  <c:v>0.35273005101037525</c:v>
                </c:pt>
                <c:pt idx="265">
                  <c:v>0.35322552532748852</c:v>
                </c:pt>
                <c:pt idx="266">
                  <c:v>0.35168854377236169</c:v>
                </c:pt>
                <c:pt idx="267">
                  <c:v>0.36323107301694868</c:v>
                </c:pt>
                <c:pt idx="268">
                  <c:v>0.36380744110012131</c:v>
                </c:pt>
                <c:pt idx="269">
                  <c:v>0.36441920020594476</c:v>
                </c:pt>
                <c:pt idx="270">
                  <c:v>0.3651472441004785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0-46BC-AEB9-807C197FC47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0-46BC-AEB9-807C197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65556358595271"/>
          <c:y val="0.92168674698795183"/>
          <c:w val="0.8244780030515508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Residuals</a:t>
            </a:r>
          </a:p>
        </c:rich>
      </c:tx>
      <c:layout>
        <c:manualLayout>
          <c:xMode val="edge"/>
          <c:yMode val="edge"/>
          <c:x val="0.3794215594433332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414456686540114"/>
          <c:w val="0.80868230685596088"/>
          <c:h val="0.636638503655521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plus>
            <c:minus>
              <c:numRef>
                <c:f>'Active 1'!$D$21:$D$982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1'!$F$21:$F$982</c:f>
              <c:numCache>
                <c:formatCode>General</c:formatCode>
                <c:ptCount val="962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  <c:pt idx="266">
                  <c:v>87271.5</c:v>
                </c:pt>
                <c:pt idx="267">
                  <c:v>88413</c:v>
                </c:pt>
                <c:pt idx="268">
                  <c:v>88470</c:v>
                </c:pt>
                <c:pt idx="269">
                  <c:v>88530.5</c:v>
                </c:pt>
                <c:pt idx="270">
                  <c:v>88602.5</c:v>
                </c:pt>
              </c:numCache>
            </c:numRef>
          </c:xVal>
          <c:yVal>
            <c:numRef>
              <c:f>'Active 1'!$U$21:$U$982</c:f>
              <c:numCache>
                <c:formatCode>General</c:formatCode>
                <c:ptCount val="962"/>
                <c:pt idx="59">
                  <c:v>-2.8036989160828973E-2</c:v>
                </c:pt>
                <c:pt idx="60">
                  <c:v>-2.7337789413633518E-2</c:v>
                </c:pt>
                <c:pt idx="61">
                  <c:v>-2.5841952069529689E-2</c:v>
                </c:pt>
                <c:pt idx="62">
                  <c:v>-2.5343027311077626E-2</c:v>
                </c:pt>
                <c:pt idx="63">
                  <c:v>-2.4454857747494729E-2</c:v>
                </c:pt>
                <c:pt idx="64">
                  <c:v>-2.4655933491878057E-2</c:v>
                </c:pt>
                <c:pt idx="65">
                  <c:v>1.5201020806299509E-2</c:v>
                </c:pt>
                <c:pt idx="66">
                  <c:v>1.9574311135456823E-3</c:v>
                </c:pt>
                <c:pt idx="67">
                  <c:v>1.2812362371584923E-2</c:v>
                </c:pt>
                <c:pt idx="68">
                  <c:v>1.1499482747212936E-2</c:v>
                </c:pt>
                <c:pt idx="69">
                  <c:v>1.3787571541938437E-2</c:v>
                </c:pt>
                <c:pt idx="70">
                  <c:v>-1.0040263172470587E-2</c:v>
                </c:pt>
                <c:pt idx="71">
                  <c:v>5.4597368288681891E-3</c:v>
                </c:pt>
                <c:pt idx="72">
                  <c:v>1.4504289606237564E-2</c:v>
                </c:pt>
                <c:pt idx="73">
                  <c:v>5.1699940137132083E-3</c:v>
                </c:pt>
                <c:pt idx="74">
                  <c:v>6.3563951732886204E-3</c:v>
                </c:pt>
                <c:pt idx="75">
                  <c:v>6.1815748614901522E-3</c:v>
                </c:pt>
                <c:pt idx="76">
                  <c:v>5.1000273448211786E-3</c:v>
                </c:pt>
                <c:pt idx="77">
                  <c:v>1.2725881298337793E-2</c:v>
                </c:pt>
                <c:pt idx="78">
                  <c:v>2.2657354788060413E-2</c:v>
                </c:pt>
                <c:pt idx="79">
                  <c:v>6.2729151446875298E-3</c:v>
                </c:pt>
                <c:pt idx="80">
                  <c:v>4.8245075541983928E-2</c:v>
                </c:pt>
                <c:pt idx="81">
                  <c:v>6.5892046441700935E-3</c:v>
                </c:pt>
                <c:pt idx="82">
                  <c:v>1.0250951741916092E-2</c:v>
                </c:pt>
                <c:pt idx="83">
                  <c:v>3.4484183647284505E-3</c:v>
                </c:pt>
                <c:pt idx="84">
                  <c:v>8.0760513447078464E-3</c:v>
                </c:pt>
                <c:pt idx="85">
                  <c:v>6.1966499719381118E-3</c:v>
                </c:pt>
                <c:pt idx="86">
                  <c:v>6.2466499743129844E-3</c:v>
                </c:pt>
                <c:pt idx="87">
                  <c:v>6.4831784462070496E-3</c:v>
                </c:pt>
                <c:pt idx="88">
                  <c:v>9.2679414091377532E-3</c:v>
                </c:pt>
                <c:pt idx="89">
                  <c:v>4.1959631235202188E-3</c:v>
                </c:pt>
                <c:pt idx="90">
                  <c:v>1.6380697913052966E-2</c:v>
                </c:pt>
                <c:pt idx="91">
                  <c:v>1.0672284486018091E-2</c:v>
                </c:pt>
                <c:pt idx="92">
                  <c:v>6.1108536231344601E-3</c:v>
                </c:pt>
                <c:pt idx="93">
                  <c:v>1.5046139210032172E-2</c:v>
                </c:pt>
                <c:pt idx="94">
                  <c:v>9.4853953803616664E-3</c:v>
                </c:pt>
                <c:pt idx="95">
                  <c:v>-3.5698513678167343E-3</c:v>
                </c:pt>
                <c:pt idx="96">
                  <c:v>8.3036963465264735E-3</c:v>
                </c:pt>
                <c:pt idx="97">
                  <c:v>8.7874521823398943E-3</c:v>
                </c:pt>
                <c:pt idx="98">
                  <c:v>8.4112002228348137E-3</c:v>
                </c:pt>
                <c:pt idx="99">
                  <c:v>7.7568115378177094E-3</c:v>
                </c:pt>
                <c:pt idx="100">
                  <c:v>7.4612385380148916E-3</c:v>
                </c:pt>
                <c:pt idx="101">
                  <c:v>7.482372939337234E-3</c:v>
                </c:pt>
                <c:pt idx="102">
                  <c:v>7.1686936486813624E-3</c:v>
                </c:pt>
                <c:pt idx="103">
                  <c:v>8.0126697356368015E-3</c:v>
                </c:pt>
                <c:pt idx="104">
                  <c:v>6.9633628322772201E-3</c:v>
                </c:pt>
                <c:pt idx="105">
                  <c:v>4.7507560284020256E-3</c:v>
                </c:pt>
                <c:pt idx="106">
                  <c:v>5.6622571985454617E-3</c:v>
                </c:pt>
                <c:pt idx="107">
                  <c:v>5.7510928211368939E-3</c:v>
                </c:pt>
                <c:pt idx="108">
                  <c:v>5.2843759701657889E-3</c:v>
                </c:pt>
                <c:pt idx="109">
                  <c:v>5.3843759676395764E-3</c:v>
                </c:pt>
                <c:pt idx="110">
                  <c:v>5.6843759673368965E-3</c:v>
                </c:pt>
                <c:pt idx="111">
                  <c:v>4.5815617870928749E-3</c:v>
                </c:pt>
                <c:pt idx="112">
                  <c:v>4.9815617915399402E-3</c:v>
                </c:pt>
                <c:pt idx="113">
                  <c:v>4.8830230306051714E-3</c:v>
                </c:pt>
                <c:pt idx="114">
                  <c:v>5.1435584830299419E-3</c:v>
                </c:pt>
                <c:pt idx="115">
                  <c:v>4.2787367779762164E-3</c:v>
                </c:pt>
                <c:pt idx="116">
                  <c:v>8.4746451757142238E-4</c:v>
                </c:pt>
                <c:pt idx="117">
                  <c:v>2.926844981311183E-3</c:v>
                </c:pt>
                <c:pt idx="118">
                  <c:v>3.0188633933877496E-3</c:v>
                </c:pt>
                <c:pt idx="119">
                  <c:v>2.5788796343863829E-3</c:v>
                </c:pt>
                <c:pt idx="120">
                  <c:v>2.8956613621314575E-3</c:v>
                </c:pt>
                <c:pt idx="121">
                  <c:v>4.5010517390392524E-4</c:v>
                </c:pt>
                <c:pt idx="122">
                  <c:v>7.2458074812414841E-4</c:v>
                </c:pt>
                <c:pt idx="123">
                  <c:v>5.8816447438997388E-4</c:v>
                </c:pt>
                <c:pt idx="124">
                  <c:v>8.9986325803831368E-4</c:v>
                </c:pt>
                <c:pt idx="125">
                  <c:v>3.2399537897875863E-4</c:v>
                </c:pt>
                <c:pt idx="126">
                  <c:v>-1.2814375032156045E-3</c:v>
                </c:pt>
                <c:pt idx="127">
                  <c:v>-3.7068794599576238E-4</c:v>
                </c:pt>
                <c:pt idx="128">
                  <c:v>-3.4007370505770296E-4</c:v>
                </c:pt>
                <c:pt idx="129">
                  <c:v>-1.0229511853920015E-3</c:v>
                </c:pt>
                <c:pt idx="130">
                  <c:v>-1.2749436046913809E-3</c:v>
                </c:pt>
                <c:pt idx="131">
                  <c:v>-1.1240007075397074E-3</c:v>
                </c:pt>
                <c:pt idx="132">
                  <c:v>-3.6140952500476886E-4</c:v>
                </c:pt>
                <c:pt idx="133">
                  <c:v>-4.8698243764258575E-4</c:v>
                </c:pt>
                <c:pt idx="134">
                  <c:v>-1.6332576896242457E-3</c:v>
                </c:pt>
                <c:pt idx="135">
                  <c:v>-1.2865395781623823E-3</c:v>
                </c:pt>
                <c:pt idx="136">
                  <c:v>-1.2962918273827506E-3</c:v>
                </c:pt>
                <c:pt idx="137">
                  <c:v>-3.704904547805199E-4</c:v>
                </c:pt>
                <c:pt idx="138">
                  <c:v>-1.4737564906131539E-3</c:v>
                </c:pt>
                <c:pt idx="139">
                  <c:v>-1.5129521608626684E-3</c:v>
                </c:pt>
                <c:pt idx="140">
                  <c:v>-8.3908592573245233E-4</c:v>
                </c:pt>
                <c:pt idx="141">
                  <c:v>-1.2472748435906622E-3</c:v>
                </c:pt>
                <c:pt idx="142">
                  <c:v>-1.0833375352491126E-3</c:v>
                </c:pt>
                <c:pt idx="143">
                  <c:v>-1.3641138782879147E-3</c:v>
                </c:pt>
                <c:pt idx="144">
                  <c:v>-2.1581666115279285E-3</c:v>
                </c:pt>
                <c:pt idx="145">
                  <c:v>-2.5626762759277111E-3</c:v>
                </c:pt>
                <c:pt idx="146">
                  <c:v>-3.2723694044198282E-3</c:v>
                </c:pt>
                <c:pt idx="147">
                  <c:v>-2.4845291581230833E-3</c:v>
                </c:pt>
                <c:pt idx="148">
                  <c:v>-3.7924716581322071E-3</c:v>
                </c:pt>
                <c:pt idx="149">
                  <c:v>-3.9937085562601338E-3</c:v>
                </c:pt>
                <c:pt idx="150">
                  <c:v>-3.6212971702775654E-3</c:v>
                </c:pt>
                <c:pt idx="151">
                  <c:v>-3.6425103699639361E-3</c:v>
                </c:pt>
                <c:pt idx="152">
                  <c:v>-3.572510368094306E-3</c:v>
                </c:pt>
                <c:pt idx="153">
                  <c:v>-3.5425103724901486E-3</c:v>
                </c:pt>
                <c:pt idx="154">
                  <c:v>-3.4725103706205185E-3</c:v>
                </c:pt>
                <c:pt idx="155">
                  <c:v>-3.9117206079960221E-3</c:v>
                </c:pt>
                <c:pt idx="156">
                  <c:v>-4.2742746360109329E-3</c:v>
                </c:pt>
                <c:pt idx="157">
                  <c:v>-3.7054671452779187E-3</c:v>
                </c:pt>
                <c:pt idx="158">
                  <c:v>-3.4607048871071466E-3</c:v>
                </c:pt>
                <c:pt idx="159">
                  <c:v>-3.9988457898623986E-3</c:v>
                </c:pt>
                <c:pt idx="160">
                  <c:v>-3.9788457903676411E-3</c:v>
                </c:pt>
                <c:pt idx="161">
                  <c:v>-4.2161180896068406E-3</c:v>
                </c:pt>
                <c:pt idx="162">
                  <c:v>-3.6195726714788046E-3</c:v>
                </c:pt>
                <c:pt idx="163">
                  <c:v>-3.5621023020402653E-3</c:v>
                </c:pt>
                <c:pt idx="164">
                  <c:v>-4.7940103967709646E-3</c:v>
                </c:pt>
                <c:pt idx="165">
                  <c:v>-4.2494190164039936E-3</c:v>
                </c:pt>
                <c:pt idx="166">
                  <c:v>-5.094917287187084E-3</c:v>
                </c:pt>
                <c:pt idx="167">
                  <c:v>-3.4983824281190623E-3</c:v>
                </c:pt>
                <c:pt idx="168">
                  <c:v>-3.9647579285741752E-3</c:v>
                </c:pt>
                <c:pt idx="169">
                  <c:v>-3.8747579272097876E-3</c:v>
                </c:pt>
                <c:pt idx="170">
                  <c:v>-3.5647579241271099E-3</c:v>
                </c:pt>
                <c:pt idx="171">
                  <c:v>-3.0647579294822147E-3</c:v>
                </c:pt>
                <c:pt idx="172">
                  <c:v>-4.7098344259904334E-3</c:v>
                </c:pt>
                <c:pt idx="173">
                  <c:v>6.0693586662506627E-3</c:v>
                </c:pt>
                <c:pt idx="174">
                  <c:v>-2.2575127080629864E-3</c:v>
                </c:pt>
                <c:pt idx="175">
                  <c:v>-2.6922453265064705E-3</c:v>
                </c:pt>
                <c:pt idx="176">
                  <c:v>-2.6922453265064705E-3</c:v>
                </c:pt>
                <c:pt idx="177">
                  <c:v>6.7077546688601997E-3</c:v>
                </c:pt>
                <c:pt idx="178">
                  <c:v>-2.767258262742267E-3</c:v>
                </c:pt>
                <c:pt idx="179">
                  <c:v>-2.5672582605187344E-3</c:v>
                </c:pt>
                <c:pt idx="180">
                  <c:v>-2.5672582605187344E-3</c:v>
                </c:pt>
                <c:pt idx="181">
                  <c:v>-3.4440075959225047E-3</c:v>
                </c:pt>
                <c:pt idx="182">
                  <c:v>-3.4440075959225047E-3</c:v>
                </c:pt>
                <c:pt idx="183">
                  <c:v>-2.0395799257130198E-3</c:v>
                </c:pt>
                <c:pt idx="184">
                  <c:v>-3.1857304490005844E-3</c:v>
                </c:pt>
                <c:pt idx="185">
                  <c:v>-2.3242241504632388E-3</c:v>
                </c:pt>
                <c:pt idx="186">
                  <c:v>-2.5455364801370561E-3</c:v>
                </c:pt>
                <c:pt idx="187">
                  <c:v>-2.4455364826632686E-3</c:v>
                </c:pt>
                <c:pt idx="188">
                  <c:v>-3.8756545287338129E-3</c:v>
                </c:pt>
                <c:pt idx="189">
                  <c:v>-4.2183440277115125E-3</c:v>
                </c:pt>
                <c:pt idx="190">
                  <c:v>-2.4366236507422367E-3</c:v>
                </c:pt>
                <c:pt idx="191">
                  <c:v>-1.8366236513475964E-3</c:v>
                </c:pt>
                <c:pt idx="192">
                  <c:v>-2.7811642499543099E-3</c:v>
                </c:pt>
                <c:pt idx="193">
                  <c:v>-3.06559898703887E-3</c:v>
                </c:pt>
                <c:pt idx="194">
                  <c:v>3.5497134325862267E-3</c:v>
                </c:pt>
                <c:pt idx="195">
                  <c:v>-1.8289711407148967E-4</c:v>
                </c:pt>
                <c:pt idx="196">
                  <c:v>-1.9866344513096434E-3</c:v>
                </c:pt>
                <c:pt idx="197">
                  <c:v>-2.4690997951494764E-3</c:v>
                </c:pt>
                <c:pt idx="198">
                  <c:v>-4.7776578548430759E-4</c:v>
                </c:pt>
                <c:pt idx="199">
                  <c:v>-4.7776578548430759E-4</c:v>
                </c:pt>
                <c:pt idx="200">
                  <c:v>-1.9033591516546267E-3</c:v>
                </c:pt>
                <c:pt idx="201">
                  <c:v>-1.9033591516546267E-3</c:v>
                </c:pt>
                <c:pt idx="202">
                  <c:v>-1.9033591516546267E-3</c:v>
                </c:pt>
                <c:pt idx="203">
                  <c:v>-3.8366082261320766E-4</c:v>
                </c:pt>
                <c:pt idx="204">
                  <c:v>-2.9874980243388971E-3</c:v>
                </c:pt>
                <c:pt idx="205">
                  <c:v>-9.8271625208251612E-4</c:v>
                </c:pt>
                <c:pt idx="206">
                  <c:v>-2.9705818484903612E-3</c:v>
                </c:pt>
                <c:pt idx="207">
                  <c:v>-2.1705818468721882E-3</c:v>
                </c:pt>
                <c:pt idx="208">
                  <c:v>-1.8705818471748681E-3</c:v>
                </c:pt>
                <c:pt idx="209">
                  <c:v>-2.0745014184496147E-3</c:v>
                </c:pt>
                <c:pt idx="210">
                  <c:v>-1.874501416226082E-3</c:v>
                </c:pt>
                <c:pt idx="211">
                  <c:v>-1.7745014187522945E-3</c:v>
                </c:pt>
                <c:pt idx="212">
                  <c:v>-2.1862603796982127E-3</c:v>
                </c:pt>
                <c:pt idx="213">
                  <c:v>-2.5156336177174499E-3</c:v>
                </c:pt>
                <c:pt idx="214">
                  <c:v>-2.4156336202436623E-3</c:v>
                </c:pt>
                <c:pt idx="215">
                  <c:v>-2.1156336205463422E-3</c:v>
                </c:pt>
                <c:pt idx="216">
                  <c:v>-1.815633620849022E-3</c:v>
                </c:pt>
                <c:pt idx="217">
                  <c:v>-1.1807374348472011E-3</c:v>
                </c:pt>
                <c:pt idx="218">
                  <c:v>-1.4974613651974611E-3</c:v>
                </c:pt>
                <c:pt idx="219">
                  <c:v>-3.238906668614483E-3</c:v>
                </c:pt>
                <c:pt idx="220">
                  <c:v>-2.1476654345988777E-3</c:v>
                </c:pt>
                <c:pt idx="221">
                  <c:v>-3.5216811317456131E-3</c:v>
                </c:pt>
                <c:pt idx="222">
                  <c:v>-1.7616812344146138E-3</c:v>
                </c:pt>
                <c:pt idx="223">
                  <c:v>-1.4516811221925718E-3</c:v>
                </c:pt>
                <c:pt idx="224">
                  <c:v>-2.3792060204183563E-3</c:v>
                </c:pt>
                <c:pt idx="225">
                  <c:v>-1.622721512452463E-3</c:v>
                </c:pt>
                <c:pt idx="226">
                  <c:v>-2.4280015203057559E-3</c:v>
                </c:pt>
                <c:pt idx="227">
                  <c:v>-2.2260103670189157E-3</c:v>
                </c:pt>
                <c:pt idx="228">
                  <c:v>-3.0747977850738573E-3</c:v>
                </c:pt>
                <c:pt idx="229">
                  <c:v>-2.8964253226475556E-3</c:v>
                </c:pt>
                <c:pt idx="230">
                  <c:v>-3.2910190671915363E-3</c:v>
                </c:pt>
                <c:pt idx="231">
                  <c:v>-3.4156993162250959E-3</c:v>
                </c:pt>
                <c:pt idx="232">
                  <c:v>-3.596678616261062E-3</c:v>
                </c:pt>
                <c:pt idx="233">
                  <c:v>-3.596678616261062E-3</c:v>
                </c:pt>
                <c:pt idx="234">
                  <c:v>-3.6860824899336841E-3</c:v>
                </c:pt>
                <c:pt idx="235">
                  <c:v>-3.6860824899336841E-3</c:v>
                </c:pt>
                <c:pt idx="236">
                  <c:v>-4.1938927807628201E-3</c:v>
                </c:pt>
                <c:pt idx="237">
                  <c:v>-2.8422884232984225E-3</c:v>
                </c:pt>
                <c:pt idx="238">
                  <c:v>-3.0003338905912336E-3</c:v>
                </c:pt>
                <c:pt idx="239">
                  <c:v>-4.6821431579257555E-3</c:v>
                </c:pt>
                <c:pt idx="240">
                  <c:v>-3.1196764673506183E-3</c:v>
                </c:pt>
                <c:pt idx="241">
                  <c:v>-3.5281229417938875E-3</c:v>
                </c:pt>
                <c:pt idx="242">
                  <c:v>-2.9323275206235011E-3</c:v>
                </c:pt>
                <c:pt idx="243">
                  <c:v>-3.2753076982285356E-3</c:v>
                </c:pt>
                <c:pt idx="244">
                  <c:v>-3.1204216962688047E-3</c:v>
                </c:pt>
                <c:pt idx="245">
                  <c:v>-1.9350223526394816E-3</c:v>
                </c:pt>
                <c:pt idx="246">
                  <c:v>-1.526720442056817E-3</c:v>
                </c:pt>
                <c:pt idx="247">
                  <c:v>-9.935248994666912E-4</c:v>
                </c:pt>
                <c:pt idx="248">
                  <c:v>-1.0978162058382646E-3</c:v>
                </c:pt>
                <c:pt idx="249">
                  <c:v>-3.725460255983859E-4</c:v>
                </c:pt>
                <c:pt idx="250">
                  <c:v>-9.6347056138945675E-4</c:v>
                </c:pt>
                <c:pt idx="251">
                  <c:v>-1.8558146548278143E-3</c:v>
                </c:pt>
                <c:pt idx="252">
                  <c:v>-5.4890100156229638E-4</c:v>
                </c:pt>
                <c:pt idx="253">
                  <c:v>6.4671045086334145E-4</c:v>
                </c:pt>
                <c:pt idx="254">
                  <c:v>-5.7678133926264419E-5</c:v>
                </c:pt>
                <c:pt idx="255">
                  <c:v>-4.8057549689889401E-4</c:v>
                </c:pt>
                <c:pt idx="256">
                  <c:v>1.4662914878837419E-3</c:v>
                </c:pt>
                <c:pt idx="257">
                  <c:v>-8.0743971909047474E-5</c:v>
                </c:pt>
                <c:pt idx="258">
                  <c:v>7.5096566899002237E-4</c:v>
                </c:pt>
                <c:pt idx="259">
                  <c:v>1.4464908459547177E-3</c:v>
                </c:pt>
                <c:pt idx="260">
                  <c:v>1.528275055627526E-3</c:v>
                </c:pt>
                <c:pt idx="261">
                  <c:v>4.4291851950901684E-3</c:v>
                </c:pt>
                <c:pt idx="262">
                  <c:v>2.7801267148379605E-3</c:v>
                </c:pt>
                <c:pt idx="263">
                  <c:v>3.075563875672982E-3</c:v>
                </c:pt>
                <c:pt idx="264">
                  <c:v>2.5661567998624402E-3</c:v>
                </c:pt>
                <c:pt idx="265">
                  <c:v>2.9178968266136973E-3</c:v>
                </c:pt>
                <c:pt idx="266">
                  <c:v>-6.7928835993985581E-3</c:v>
                </c:pt>
                <c:pt idx="267">
                  <c:v>4.3803811634365308E-3</c:v>
                </c:pt>
                <c:pt idx="268">
                  <c:v>4.4490580760189191E-3</c:v>
                </c:pt>
                <c:pt idx="269">
                  <c:v>3.6845190478346779E-3</c:v>
                </c:pt>
                <c:pt idx="270">
                  <c:v>3.511878021212389E-3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B-46D5-8746-E1C1E9B55E63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B-46D5-8746-E1C1E9B55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4488"/>
        <c:axId val="1"/>
      </c:scatterChart>
      <c:valAx>
        <c:axId val="76648448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6848874598069"/>
          <c:y val="0.92192192192192191"/>
          <c:w val="0.1913183279742765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45497589659059"/>
          <c:w val="0.8064516129032257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0-4C73-9C07-5633F091DB0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0-4C73-9C07-5633F091DB0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0-4C73-9C07-5633F091DB0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0.40927100012049777</c:v>
                </c:pt>
                <c:pt idx="261">
                  <c:v>0.25437450000754325</c:v>
                </c:pt>
                <c:pt idx="262">
                  <c:v>0.2552235000039218</c:v>
                </c:pt>
                <c:pt idx="263">
                  <c:v>0.26681300000200281</c:v>
                </c:pt>
                <c:pt idx="264">
                  <c:v>0.26746999999886611</c:v>
                </c:pt>
                <c:pt idx="265">
                  <c:v>0.2673304999989341</c:v>
                </c:pt>
                <c:pt idx="266">
                  <c:v>0.26790250000340166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0-4C73-9C07-5633F091DB0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0-4C73-9C07-5633F091DB0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0-4C73-9C07-5633F091DB0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0-4C73-9C07-5633F091DB0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-7.7037164944085593E-2</c:v>
                </c:pt>
                <c:pt idx="1">
                  <c:v>-7.7023814548136393E-2</c:v>
                </c:pt>
                <c:pt idx="2">
                  <c:v>-7.660995227371134E-2</c:v>
                </c:pt>
                <c:pt idx="3">
                  <c:v>-7.6607727207719828E-2</c:v>
                </c:pt>
                <c:pt idx="4">
                  <c:v>-7.6594376811770615E-2</c:v>
                </c:pt>
                <c:pt idx="5">
                  <c:v>-7.6578801349829889E-2</c:v>
                </c:pt>
                <c:pt idx="6">
                  <c:v>-7.6367420080634296E-2</c:v>
                </c:pt>
                <c:pt idx="7">
                  <c:v>-7.6260616913040744E-2</c:v>
                </c:pt>
                <c:pt idx="8">
                  <c:v>-7.6258391847049217E-2</c:v>
                </c:pt>
                <c:pt idx="9">
                  <c:v>-7.6233916121142359E-2</c:v>
                </c:pt>
                <c:pt idx="10">
                  <c:v>-7.6231691055150819E-2</c:v>
                </c:pt>
                <c:pt idx="11">
                  <c:v>-7.6229465989159292E-2</c:v>
                </c:pt>
                <c:pt idx="12">
                  <c:v>-7.6058135907811283E-2</c:v>
                </c:pt>
                <c:pt idx="13">
                  <c:v>-7.6018084719963699E-2</c:v>
                </c:pt>
                <c:pt idx="14">
                  <c:v>-7.5991383928065315E-2</c:v>
                </c:pt>
                <c:pt idx="15">
                  <c:v>-7.5951332740217731E-2</c:v>
                </c:pt>
                <c:pt idx="16">
                  <c:v>-7.5871230364522563E-2</c:v>
                </c:pt>
                <c:pt idx="17">
                  <c:v>-7.5762202130937456E-2</c:v>
                </c:pt>
                <c:pt idx="18">
                  <c:v>-7.5717700811106819E-2</c:v>
                </c:pt>
                <c:pt idx="19">
                  <c:v>-7.560199737954712E-2</c:v>
                </c:pt>
                <c:pt idx="20">
                  <c:v>-7.5559721125707996E-2</c:v>
                </c:pt>
                <c:pt idx="23">
                  <c:v>-3.618717840554006E-2</c:v>
                </c:pt>
                <c:pt idx="24">
                  <c:v>-3.6120426425794085E-2</c:v>
                </c:pt>
                <c:pt idx="25">
                  <c:v>-3.6040324050098917E-2</c:v>
                </c:pt>
                <c:pt idx="26">
                  <c:v>-3.6026973654149717E-2</c:v>
                </c:pt>
                <c:pt idx="27">
                  <c:v>-3.6024748588158184E-2</c:v>
                </c:pt>
                <c:pt idx="28">
                  <c:v>-3.5971347004361408E-2</c:v>
                </c:pt>
                <c:pt idx="29">
                  <c:v>-3.5944646212463016E-2</c:v>
                </c:pt>
                <c:pt idx="30">
                  <c:v>-3.5942421146471483E-2</c:v>
                </c:pt>
                <c:pt idx="31">
                  <c:v>-3.5931295816513824E-2</c:v>
                </c:pt>
                <c:pt idx="32">
                  <c:v>-3.5917945420564625E-2</c:v>
                </c:pt>
                <c:pt idx="33">
                  <c:v>-3.5862318770776315E-2</c:v>
                </c:pt>
                <c:pt idx="34">
                  <c:v>-3.5835617978877923E-2</c:v>
                </c:pt>
                <c:pt idx="35">
                  <c:v>-3.5822267582928724E-2</c:v>
                </c:pt>
                <c:pt idx="36">
                  <c:v>-3.5757740669174282E-2</c:v>
                </c:pt>
                <c:pt idx="37">
                  <c:v>-3.567541322748758E-2</c:v>
                </c:pt>
                <c:pt idx="38">
                  <c:v>-3.5648712435589189E-2</c:v>
                </c:pt>
                <c:pt idx="39">
                  <c:v>-3.5635362039639996E-2</c:v>
                </c:pt>
                <c:pt idx="40">
                  <c:v>-3.5541909267995629E-2</c:v>
                </c:pt>
                <c:pt idx="42">
                  <c:v>-3.5136947257536709E-2</c:v>
                </c:pt>
                <c:pt idx="43">
                  <c:v>-3.5096896069689125E-2</c:v>
                </c:pt>
                <c:pt idx="44">
                  <c:v>-3.5030144089943149E-2</c:v>
                </c:pt>
                <c:pt idx="45">
                  <c:v>-3.2509144321536808E-2</c:v>
                </c:pt>
                <c:pt idx="59">
                  <c:v>0.15068943902530169</c:v>
                </c:pt>
                <c:pt idx="60">
                  <c:v>0.15069166409129323</c:v>
                </c:pt>
                <c:pt idx="61">
                  <c:v>0.16541270069127237</c:v>
                </c:pt>
                <c:pt idx="62">
                  <c:v>0.16541492575726391</c:v>
                </c:pt>
                <c:pt idx="63">
                  <c:v>0.16543940148317077</c:v>
                </c:pt>
                <c:pt idx="64">
                  <c:v>0.16544162654916231</c:v>
                </c:pt>
                <c:pt idx="65">
                  <c:v>0.20506115159439034</c:v>
                </c:pt>
                <c:pt idx="66">
                  <c:v>0.20511455317818714</c:v>
                </c:pt>
                <c:pt idx="67">
                  <c:v>0.21440197862684388</c:v>
                </c:pt>
                <c:pt idx="68">
                  <c:v>0.21975993753445419</c:v>
                </c:pt>
                <c:pt idx="69">
                  <c:v>0.22009147236719254</c:v>
                </c:pt>
                <c:pt idx="70">
                  <c:v>0.22418559379161238</c:v>
                </c:pt>
                <c:pt idx="71">
                  <c:v>0.22418559379161238</c:v>
                </c:pt>
                <c:pt idx="72">
                  <c:v>0.22475298561945314</c:v>
                </c:pt>
                <c:pt idx="73">
                  <c:v>0.22918754214057749</c:v>
                </c:pt>
                <c:pt idx="74">
                  <c:v>0.22920089253652667</c:v>
                </c:pt>
                <c:pt idx="75">
                  <c:v>0.22927431971424725</c:v>
                </c:pt>
                <c:pt idx="76">
                  <c:v>0.22955022789719728</c:v>
                </c:pt>
                <c:pt idx="77">
                  <c:v>0.23011094452706346</c:v>
                </c:pt>
                <c:pt idx="78">
                  <c:v>0.23017769650680944</c:v>
                </c:pt>
                <c:pt idx="79">
                  <c:v>0.23055150759338691</c:v>
                </c:pt>
                <c:pt idx="80">
                  <c:v>0.23756269053270587</c:v>
                </c:pt>
                <c:pt idx="81">
                  <c:v>0.23979888185419604</c:v>
                </c:pt>
                <c:pt idx="82">
                  <c:v>0.24348359113617388</c:v>
                </c:pt>
                <c:pt idx="83">
                  <c:v>0.24348581620216544</c:v>
                </c:pt>
                <c:pt idx="84">
                  <c:v>0.24363712068958968</c:v>
                </c:pt>
                <c:pt idx="85">
                  <c:v>0.24375059905515781</c:v>
                </c:pt>
                <c:pt idx="86">
                  <c:v>0.24375059905515781</c:v>
                </c:pt>
                <c:pt idx="87">
                  <c:v>0.24380622570494612</c:v>
                </c:pt>
                <c:pt idx="88">
                  <c:v>0.2438195761008953</c:v>
                </c:pt>
                <c:pt idx="89">
                  <c:v>0.24405765816198929</c:v>
                </c:pt>
                <c:pt idx="90">
                  <c:v>0.24407100855793848</c:v>
                </c:pt>
                <c:pt idx="91">
                  <c:v>0.24486313205092405</c:v>
                </c:pt>
                <c:pt idx="92">
                  <c:v>0.24491653363472085</c:v>
                </c:pt>
                <c:pt idx="93">
                  <c:v>0.24764001440835667</c:v>
                </c:pt>
                <c:pt idx="94">
                  <c:v>0.24862571864260555</c:v>
                </c:pt>
                <c:pt idx="95">
                  <c:v>0.24884155004378419</c:v>
                </c:pt>
                <c:pt idx="96">
                  <c:v>0.24894835321137779</c:v>
                </c:pt>
                <c:pt idx="97">
                  <c:v>0.24913080862268341</c:v>
                </c:pt>
                <c:pt idx="98">
                  <c:v>0.2496158730088375</c:v>
                </c:pt>
                <c:pt idx="99">
                  <c:v>0.24982947934402464</c:v>
                </c:pt>
                <c:pt idx="100">
                  <c:v>0.25271538993504228</c:v>
                </c:pt>
                <c:pt idx="101">
                  <c:v>0.25271538993504228</c:v>
                </c:pt>
                <c:pt idx="102">
                  <c:v>0.25280884270668669</c:v>
                </c:pt>
                <c:pt idx="103">
                  <c:v>0.2544887675302937</c:v>
                </c:pt>
                <c:pt idx="104">
                  <c:v>0.25452881871814137</c:v>
                </c:pt>
                <c:pt idx="105">
                  <c:v>0.25767283696417675</c:v>
                </c:pt>
                <c:pt idx="106">
                  <c:v>0.25791091902527075</c:v>
                </c:pt>
                <c:pt idx="107">
                  <c:v>0.25791091902527075</c:v>
                </c:pt>
                <c:pt idx="108">
                  <c:v>0.25851836204095913</c:v>
                </c:pt>
                <c:pt idx="109">
                  <c:v>0.25851836204095913</c:v>
                </c:pt>
                <c:pt idx="110">
                  <c:v>0.25851836204095913</c:v>
                </c:pt>
                <c:pt idx="111">
                  <c:v>0.25852058710695069</c:v>
                </c:pt>
                <c:pt idx="112">
                  <c:v>0.25852058710695069</c:v>
                </c:pt>
                <c:pt idx="113">
                  <c:v>0.25875644410205312</c:v>
                </c:pt>
                <c:pt idx="114">
                  <c:v>0.25878759502593462</c:v>
                </c:pt>
                <c:pt idx="115">
                  <c:v>0.26296404389204109</c:v>
                </c:pt>
                <c:pt idx="116">
                  <c:v>0.26398312411616298</c:v>
                </c:pt>
                <c:pt idx="117">
                  <c:v>0.26776796136775982</c:v>
                </c:pt>
                <c:pt idx="118">
                  <c:v>0.26836872918547361</c:v>
                </c:pt>
                <c:pt idx="119">
                  <c:v>0.26854673446479616</c:v>
                </c:pt>
                <c:pt idx="120">
                  <c:v>0.26934775822174795</c:v>
                </c:pt>
                <c:pt idx="121">
                  <c:v>0.27288338808229307</c:v>
                </c:pt>
                <c:pt idx="122">
                  <c:v>0.2734062785903032</c:v>
                </c:pt>
                <c:pt idx="123">
                  <c:v>0.27372001289510928</c:v>
                </c:pt>
                <c:pt idx="124">
                  <c:v>0.27392694403232187</c:v>
                </c:pt>
                <c:pt idx="125">
                  <c:v>0.27409604904767826</c:v>
                </c:pt>
                <c:pt idx="126">
                  <c:v>0.27427182926100935</c:v>
                </c:pt>
                <c:pt idx="127">
                  <c:v>0.27437863242860294</c:v>
                </c:pt>
                <c:pt idx="128">
                  <c:v>0.27854173089876033</c:v>
                </c:pt>
                <c:pt idx="129">
                  <c:v>0.27871751111209131</c:v>
                </c:pt>
                <c:pt idx="130">
                  <c:v>0.27889106625943094</c:v>
                </c:pt>
                <c:pt idx="131">
                  <c:v>0.27898674409706681</c:v>
                </c:pt>
                <c:pt idx="132">
                  <c:v>0.27900454462499902</c:v>
                </c:pt>
                <c:pt idx="133">
                  <c:v>0.27917587470634708</c:v>
                </c:pt>
                <c:pt idx="134">
                  <c:v>0.28231321775440787</c:v>
                </c:pt>
                <c:pt idx="135">
                  <c:v>0.2825245990236035</c:v>
                </c:pt>
                <c:pt idx="136">
                  <c:v>0.28275823095271446</c:v>
                </c:pt>
                <c:pt idx="137">
                  <c:v>0.28330782225262297</c:v>
                </c:pt>
                <c:pt idx="138">
                  <c:v>0.2834680270040133</c:v>
                </c:pt>
                <c:pt idx="139">
                  <c:v>0.28372613465903107</c:v>
                </c:pt>
                <c:pt idx="140">
                  <c:v>0.28419562358324446</c:v>
                </c:pt>
                <c:pt idx="141">
                  <c:v>0.28721281306776247</c:v>
                </c:pt>
                <c:pt idx="142">
                  <c:v>0.28755102309847547</c:v>
                </c:pt>
                <c:pt idx="143">
                  <c:v>0.28822076796192675</c:v>
                </c:pt>
                <c:pt idx="144">
                  <c:v>0.28849000094690214</c:v>
                </c:pt>
                <c:pt idx="145">
                  <c:v>0.28855675292664817</c:v>
                </c:pt>
                <c:pt idx="146">
                  <c:v>0.28877258432782682</c:v>
                </c:pt>
                <c:pt idx="147">
                  <c:v>0.28898396559702244</c:v>
                </c:pt>
                <c:pt idx="148">
                  <c:v>0.28898396559702244</c:v>
                </c:pt>
                <c:pt idx="149">
                  <c:v>0.28898396559702244</c:v>
                </c:pt>
                <c:pt idx="150">
                  <c:v>0.28898396559702244</c:v>
                </c:pt>
                <c:pt idx="151">
                  <c:v>0.28909521889659906</c:v>
                </c:pt>
                <c:pt idx="152">
                  <c:v>0.29252182052355913</c:v>
                </c:pt>
                <c:pt idx="153">
                  <c:v>0.29267089994499174</c:v>
                </c:pt>
                <c:pt idx="154">
                  <c:v>0.29270650100085627</c:v>
                </c:pt>
                <c:pt idx="155">
                  <c:v>0.29279550364051765</c:v>
                </c:pt>
                <c:pt idx="156">
                  <c:v>0.29279550364051765</c:v>
                </c:pt>
                <c:pt idx="157">
                  <c:v>0.29280662897047527</c:v>
                </c:pt>
                <c:pt idx="158">
                  <c:v>0.29280885403646684</c:v>
                </c:pt>
                <c:pt idx="159">
                  <c:v>0.29309366248338298</c:v>
                </c:pt>
                <c:pt idx="160">
                  <c:v>0.2932427419048157</c:v>
                </c:pt>
                <c:pt idx="161">
                  <c:v>0.29327834296068012</c:v>
                </c:pt>
                <c:pt idx="162">
                  <c:v>0.29337179573232453</c:v>
                </c:pt>
                <c:pt idx="163">
                  <c:v>0.29337402079831609</c:v>
                </c:pt>
                <c:pt idx="164">
                  <c:v>0.29348082396590958</c:v>
                </c:pt>
                <c:pt idx="165">
                  <c:v>0.29348082396590958</c:v>
                </c:pt>
                <c:pt idx="166">
                  <c:v>0.29348082396590958</c:v>
                </c:pt>
                <c:pt idx="167">
                  <c:v>0.29348082396590958</c:v>
                </c:pt>
                <c:pt idx="168">
                  <c:v>0.29350974982379952</c:v>
                </c:pt>
                <c:pt idx="169">
                  <c:v>0.2935231002197487</c:v>
                </c:pt>
                <c:pt idx="170">
                  <c:v>0.29379678333670722</c:v>
                </c:pt>
                <c:pt idx="171">
                  <c:v>0.29381903399662257</c:v>
                </c:pt>
                <c:pt idx="172">
                  <c:v>0.29381903399662257</c:v>
                </c:pt>
                <c:pt idx="173">
                  <c:v>0.29381903399662257</c:v>
                </c:pt>
                <c:pt idx="174">
                  <c:v>0.29420619547914928</c:v>
                </c:pt>
                <c:pt idx="175">
                  <c:v>0.29420619547914928</c:v>
                </c:pt>
                <c:pt idx="176">
                  <c:v>0.29420619547914928</c:v>
                </c:pt>
                <c:pt idx="177">
                  <c:v>0.29683844854713215</c:v>
                </c:pt>
                <c:pt idx="178">
                  <c:v>0.29683844854713215</c:v>
                </c:pt>
                <c:pt idx="179">
                  <c:v>0.2979042551570763</c:v>
                </c:pt>
                <c:pt idx="180">
                  <c:v>0.29793318101496624</c:v>
                </c:pt>
                <c:pt idx="181">
                  <c:v>0.29801995858863595</c:v>
                </c:pt>
                <c:pt idx="182">
                  <c:v>0.29803330898458513</c:v>
                </c:pt>
                <c:pt idx="183">
                  <c:v>0.29803330898458513</c:v>
                </c:pt>
                <c:pt idx="184">
                  <c:v>0.29830254196956063</c:v>
                </c:pt>
                <c:pt idx="185">
                  <c:v>0.298329242761459</c:v>
                </c:pt>
                <c:pt idx="186">
                  <c:v>0.29837819421327272</c:v>
                </c:pt>
                <c:pt idx="187">
                  <c:v>0.29837819421327272</c:v>
                </c:pt>
                <c:pt idx="188">
                  <c:v>0.30300188134367723</c:v>
                </c:pt>
                <c:pt idx="189">
                  <c:v>0.30317543649101686</c:v>
                </c:pt>
                <c:pt idx="190">
                  <c:v>0.30334899163835638</c:v>
                </c:pt>
                <c:pt idx="191">
                  <c:v>0.30794597797686252</c:v>
                </c:pt>
                <c:pt idx="192">
                  <c:v>0.30794820304285409</c:v>
                </c:pt>
                <c:pt idx="193">
                  <c:v>0.30823523655576179</c:v>
                </c:pt>
                <c:pt idx="194">
                  <c:v>0.3114838329033992</c:v>
                </c:pt>
                <c:pt idx="195">
                  <c:v>0.3114838329033992</c:v>
                </c:pt>
                <c:pt idx="196">
                  <c:v>0.31318823345291313</c:v>
                </c:pt>
                <c:pt idx="197">
                  <c:v>0.31318823345291313</c:v>
                </c:pt>
                <c:pt idx="198">
                  <c:v>0.31318823345291313</c:v>
                </c:pt>
                <c:pt idx="199">
                  <c:v>0.31329281155451516</c:v>
                </c:pt>
                <c:pt idx="200">
                  <c:v>0.31329503662050673</c:v>
                </c:pt>
                <c:pt idx="201">
                  <c:v>0.31369777356497408</c:v>
                </c:pt>
                <c:pt idx="202">
                  <c:v>0.31770289234973259</c:v>
                </c:pt>
                <c:pt idx="203">
                  <c:v>0.31770289234973259</c:v>
                </c:pt>
                <c:pt idx="204">
                  <c:v>0.31770289234973259</c:v>
                </c:pt>
                <c:pt idx="205">
                  <c:v>0.31770511741572416</c:v>
                </c:pt>
                <c:pt idx="206">
                  <c:v>0.31770511741572416</c:v>
                </c:pt>
                <c:pt idx="207">
                  <c:v>0.31770511741572416</c:v>
                </c:pt>
                <c:pt idx="208">
                  <c:v>0.31771179261369875</c:v>
                </c:pt>
                <c:pt idx="209">
                  <c:v>0.31778521979141938</c:v>
                </c:pt>
                <c:pt idx="210">
                  <c:v>0.31778521979141938</c:v>
                </c:pt>
                <c:pt idx="211">
                  <c:v>0.31778521979141938</c:v>
                </c:pt>
                <c:pt idx="212">
                  <c:v>0.31778521979141938</c:v>
                </c:pt>
                <c:pt idx="213">
                  <c:v>0.32209072248503479</c:v>
                </c:pt>
                <c:pt idx="214">
                  <c:v>0.3224333826477308</c:v>
                </c:pt>
                <c:pt idx="215">
                  <c:v>0.3227337665565877</c:v>
                </c:pt>
                <c:pt idx="216">
                  <c:v>0.32284946998814734</c:v>
                </c:pt>
                <c:pt idx="217">
                  <c:v>0.32285169505413891</c:v>
                </c:pt>
                <c:pt idx="218">
                  <c:v>0.32285169505413891</c:v>
                </c:pt>
                <c:pt idx="219">
                  <c:v>0.32285169505413891</c:v>
                </c:pt>
                <c:pt idx="220">
                  <c:v>0.32325443199860626</c:v>
                </c:pt>
                <c:pt idx="221">
                  <c:v>0.32355481590746316</c:v>
                </c:pt>
                <c:pt idx="222">
                  <c:v>0.32646520222438768</c:v>
                </c:pt>
                <c:pt idx="223">
                  <c:v>0.32651860380818454</c:v>
                </c:pt>
                <c:pt idx="224">
                  <c:v>0.32757773522015399</c:v>
                </c:pt>
                <c:pt idx="225">
                  <c:v>0.32802274841846046</c:v>
                </c:pt>
                <c:pt idx="226">
                  <c:v>0.32807392493626575</c:v>
                </c:pt>
                <c:pt idx="227">
                  <c:v>0.32808727533221493</c:v>
                </c:pt>
                <c:pt idx="228">
                  <c:v>0.32826083047955446</c:v>
                </c:pt>
                <c:pt idx="229">
                  <c:v>0.32826083047955446</c:v>
                </c:pt>
                <c:pt idx="230">
                  <c:v>0.32828753127145283</c:v>
                </c:pt>
                <c:pt idx="231">
                  <c:v>0.32828753127145283</c:v>
                </c:pt>
                <c:pt idx="232">
                  <c:v>0.32850781280461461</c:v>
                </c:pt>
                <c:pt idx="233">
                  <c:v>0.32858791518030972</c:v>
                </c:pt>
                <c:pt idx="234">
                  <c:v>0.3316206801267686</c:v>
                </c:pt>
                <c:pt idx="235">
                  <c:v>0.33198336588338839</c:v>
                </c:pt>
                <c:pt idx="236">
                  <c:v>0.33269316193468723</c:v>
                </c:pt>
                <c:pt idx="237">
                  <c:v>0.33296239491966262</c:v>
                </c:pt>
                <c:pt idx="238">
                  <c:v>0.33296461998565419</c:v>
                </c:pt>
                <c:pt idx="239">
                  <c:v>0.33304027222936627</c:v>
                </c:pt>
                <c:pt idx="240">
                  <c:v>0.33343410890986758</c:v>
                </c:pt>
                <c:pt idx="241">
                  <c:v>0.33664042900366586</c:v>
                </c:pt>
                <c:pt idx="242">
                  <c:v>0.33689631159269218</c:v>
                </c:pt>
                <c:pt idx="243">
                  <c:v>0.33760610764399102</c:v>
                </c:pt>
                <c:pt idx="244">
                  <c:v>0.33760833270998258</c:v>
                </c:pt>
                <c:pt idx="245">
                  <c:v>0.3377507369334406</c:v>
                </c:pt>
                <c:pt idx="246">
                  <c:v>0.33795321793867006</c:v>
                </c:pt>
                <c:pt idx="247">
                  <c:v>0.33810452242609434</c:v>
                </c:pt>
                <c:pt idx="248">
                  <c:v>0.3428127620641771</c:v>
                </c:pt>
                <c:pt idx="249">
                  <c:v>0.34281498713016867</c:v>
                </c:pt>
                <c:pt idx="250">
                  <c:v>0.34281721219616024</c:v>
                </c:pt>
                <c:pt idx="251">
                  <c:v>0.34287951404392314</c:v>
                </c:pt>
                <c:pt idx="252">
                  <c:v>0.34602798242194166</c:v>
                </c:pt>
                <c:pt idx="253">
                  <c:v>0.3469002082906224</c:v>
                </c:pt>
                <c:pt idx="254">
                  <c:v>0.34743199906259858</c:v>
                </c:pt>
                <c:pt idx="255">
                  <c:v>0.34743422412859015</c:v>
                </c:pt>
                <c:pt idx="256">
                  <c:v>0.34789036265685436</c:v>
                </c:pt>
                <c:pt idx="257">
                  <c:v>0.35129248855790751</c:v>
                </c:pt>
                <c:pt idx="258">
                  <c:v>0.35214691389865604</c:v>
                </c:pt>
                <c:pt idx="259">
                  <c:v>0.35214913896464761</c:v>
                </c:pt>
                <c:pt idx="260">
                  <c:v>0.35218028988852901</c:v>
                </c:pt>
                <c:pt idx="261">
                  <c:v>0.35264087854877624</c:v>
                </c:pt>
                <c:pt idx="262">
                  <c:v>0.35285893501594645</c:v>
                </c:pt>
                <c:pt idx="263">
                  <c:v>0.35726234061318929</c:v>
                </c:pt>
                <c:pt idx="264">
                  <c:v>0.35751599813622403</c:v>
                </c:pt>
                <c:pt idx="265">
                  <c:v>0.35778523112119942</c:v>
                </c:pt>
                <c:pt idx="266">
                  <c:v>0.35810564062398009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0-4C73-9C07-5633F091DB0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0-4C73-9C07-5633F091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832"/>
        <c:axId val="1"/>
      </c:scatterChart>
      <c:valAx>
        <c:axId val="76648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25806451612904"/>
          <c:y val="0.92121212121212126"/>
          <c:w val="0.82580645161290311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F-4BA1-9BFB-E536748F908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F-4BA1-9BFB-E536748F908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F-4BA1-9BFB-E536748F908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0.40927100012049777</c:v>
                </c:pt>
                <c:pt idx="261">
                  <c:v>0.25437450000754325</c:v>
                </c:pt>
                <c:pt idx="262">
                  <c:v>0.2552235000039218</c:v>
                </c:pt>
                <c:pt idx="263">
                  <c:v>0.26681300000200281</c:v>
                </c:pt>
                <c:pt idx="264">
                  <c:v>0.26746999999886611</c:v>
                </c:pt>
                <c:pt idx="265">
                  <c:v>0.2673304999989341</c:v>
                </c:pt>
                <c:pt idx="266">
                  <c:v>0.26790250000340166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F-4BA1-9BFB-E536748F908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F-4BA1-9BFB-E536748F908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F-4BA1-9BFB-E536748F908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0F-4BA1-9BFB-E536748F908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87271</c:v>
                </c:pt>
                <c:pt idx="261">
                  <c:v>87374.5</c:v>
                </c:pt>
                <c:pt idx="262">
                  <c:v>87423.5</c:v>
                </c:pt>
                <c:pt idx="263">
                  <c:v>88413</c:v>
                </c:pt>
                <c:pt idx="264">
                  <c:v>88470</c:v>
                </c:pt>
                <c:pt idx="265">
                  <c:v>88530.5</c:v>
                </c:pt>
                <c:pt idx="266">
                  <c:v>88602.5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-7.7037164944085593E-2</c:v>
                </c:pt>
                <c:pt idx="1">
                  <c:v>-7.7023814548136393E-2</c:v>
                </c:pt>
                <c:pt idx="2">
                  <c:v>-7.660995227371134E-2</c:v>
                </c:pt>
                <c:pt idx="3">
                  <c:v>-7.6607727207719828E-2</c:v>
                </c:pt>
                <c:pt idx="4">
                  <c:v>-7.6594376811770615E-2</c:v>
                </c:pt>
                <c:pt idx="5">
                  <c:v>-7.6578801349829889E-2</c:v>
                </c:pt>
                <c:pt idx="6">
                  <c:v>-7.6367420080634296E-2</c:v>
                </c:pt>
                <c:pt idx="7">
                  <c:v>-7.6260616913040744E-2</c:v>
                </c:pt>
                <c:pt idx="8">
                  <c:v>-7.6258391847049217E-2</c:v>
                </c:pt>
                <c:pt idx="9">
                  <c:v>-7.6233916121142359E-2</c:v>
                </c:pt>
                <c:pt idx="10">
                  <c:v>-7.6231691055150819E-2</c:v>
                </c:pt>
                <c:pt idx="11">
                  <c:v>-7.6229465989159292E-2</c:v>
                </c:pt>
                <c:pt idx="12">
                  <c:v>-7.6058135907811283E-2</c:v>
                </c:pt>
                <c:pt idx="13">
                  <c:v>-7.6018084719963699E-2</c:v>
                </c:pt>
                <c:pt idx="14">
                  <c:v>-7.5991383928065315E-2</c:v>
                </c:pt>
                <c:pt idx="15">
                  <c:v>-7.5951332740217731E-2</c:v>
                </c:pt>
                <c:pt idx="16">
                  <c:v>-7.5871230364522563E-2</c:v>
                </c:pt>
                <c:pt idx="17">
                  <c:v>-7.5762202130937456E-2</c:v>
                </c:pt>
                <c:pt idx="18">
                  <c:v>-7.5717700811106819E-2</c:v>
                </c:pt>
                <c:pt idx="19">
                  <c:v>-7.560199737954712E-2</c:v>
                </c:pt>
                <c:pt idx="20">
                  <c:v>-7.5559721125707996E-2</c:v>
                </c:pt>
                <c:pt idx="23">
                  <c:v>-3.618717840554006E-2</c:v>
                </c:pt>
                <c:pt idx="24">
                  <c:v>-3.6120426425794085E-2</c:v>
                </c:pt>
                <c:pt idx="25">
                  <c:v>-3.6040324050098917E-2</c:v>
                </c:pt>
                <c:pt idx="26">
                  <c:v>-3.6026973654149717E-2</c:v>
                </c:pt>
                <c:pt idx="27">
                  <c:v>-3.6024748588158184E-2</c:v>
                </c:pt>
                <c:pt idx="28">
                  <c:v>-3.5971347004361408E-2</c:v>
                </c:pt>
                <c:pt idx="29">
                  <c:v>-3.5944646212463016E-2</c:v>
                </c:pt>
                <c:pt idx="30">
                  <c:v>-3.5942421146471483E-2</c:v>
                </c:pt>
                <c:pt idx="31">
                  <c:v>-3.5931295816513824E-2</c:v>
                </c:pt>
                <c:pt idx="32">
                  <c:v>-3.5917945420564625E-2</c:v>
                </c:pt>
                <c:pt idx="33">
                  <c:v>-3.5862318770776315E-2</c:v>
                </c:pt>
                <c:pt idx="34">
                  <c:v>-3.5835617978877923E-2</c:v>
                </c:pt>
                <c:pt idx="35">
                  <c:v>-3.5822267582928724E-2</c:v>
                </c:pt>
                <c:pt idx="36">
                  <c:v>-3.5757740669174282E-2</c:v>
                </c:pt>
                <c:pt idx="37">
                  <c:v>-3.567541322748758E-2</c:v>
                </c:pt>
                <c:pt idx="38">
                  <c:v>-3.5648712435589189E-2</c:v>
                </c:pt>
                <c:pt idx="39">
                  <c:v>-3.5635362039639996E-2</c:v>
                </c:pt>
                <c:pt idx="40">
                  <c:v>-3.5541909267995629E-2</c:v>
                </c:pt>
                <c:pt idx="42">
                  <c:v>-3.5136947257536709E-2</c:v>
                </c:pt>
                <c:pt idx="43">
                  <c:v>-3.5096896069689125E-2</c:v>
                </c:pt>
                <c:pt idx="44">
                  <c:v>-3.5030144089943149E-2</c:v>
                </c:pt>
                <c:pt idx="45">
                  <c:v>-3.2509144321536808E-2</c:v>
                </c:pt>
                <c:pt idx="59">
                  <c:v>0.15068943902530169</c:v>
                </c:pt>
                <c:pt idx="60">
                  <c:v>0.15069166409129323</c:v>
                </c:pt>
                <c:pt idx="61">
                  <c:v>0.16541270069127237</c:v>
                </c:pt>
                <c:pt idx="62">
                  <c:v>0.16541492575726391</c:v>
                </c:pt>
                <c:pt idx="63">
                  <c:v>0.16543940148317077</c:v>
                </c:pt>
                <c:pt idx="64">
                  <c:v>0.16544162654916231</c:v>
                </c:pt>
                <c:pt idx="65">
                  <c:v>0.20506115159439034</c:v>
                </c:pt>
                <c:pt idx="66">
                  <c:v>0.20511455317818714</c:v>
                </c:pt>
                <c:pt idx="67">
                  <c:v>0.21440197862684388</c:v>
                </c:pt>
                <c:pt idx="68">
                  <c:v>0.21975993753445419</c:v>
                </c:pt>
                <c:pt idx="69">
                  <c:v>0.22009147236719254</c:v>
                </c:pt>
                <c:pt idx="70">
                  <c:v>0.22418559379161238</c:v>
                </c:pt>
                <c:pt idx="71">
                  <c:v>0.22418559379161238</c:v>
                </c:pt>
                <c:pt idx="72">
                  <c:v>0.22475298561945314</c:v>
                </c:pt>
                <c:pt idx="73">
                  <c:v>0.22918754214057749</c:v>
                </c:pt>
                <c:pt idx="74">
                  <c:v>0.22920089253652667</c:v>
                </c:pt>
                <c:pt idx="75">
                  <c:v>0.22927431971424725</c:v>
                </c:pt>
                <c:pt idx="76">
                  <c:v>0.22955022789719728</c:v>
                </c:pt>
                <c:pt idx="77">
                  <c:v>0.23011094452706346</c:v>
                </c:pt>
                <c:pt idx="78">
                  <c:v>0.23017769650680944</c:v>
                </c:pt>
                <c:pt idx="79">
                  <c:v>0.23055150759338691</c:v>
                </c:pt>
                <c:pt idx="80">
                  <c:v>0.23756269053270587</c:v>
                </c:pt>
                <c:pt idx="81">
                  <c:v>0.23979888185419604</c:v>
                </c:pt>
                <c:pt idx="82">
                  <c:v>0.24348359113617388</c:v>
                </c:pt>
                <c:pt idx="83">
                  <c:v>0.24348581620216544</c:v>
                </c:pt>
                <c:pt idx="84">
                  <c:v>0.24363712068958968</c:v>
                </c:pt>
                <c:pt idx="85">
                  <c:v>0.24375059905515781</c:v>
                </c:pt>
                <c:pt idx="86">
                  <c:v>0.24375059905515781</c:v>
                </c:pt>
                <c:pt idx="87">
                  <c:v>0.24380622570494612</c:v>
                </c:pt>
                <c:pt idx="88">
                  <c:v>0.2438195761008953</c:v>
                </c:pt>
                <c:pt idx="89">
                  <c:v>0.24405765816198929</c:v>
                </c:pt>
                <c:pt idx="90">
                  <c:v>0.24407100855793848</c:v>
                </c:pt>
                <c:pt idx="91">
                  <c:v>0.24486313205092405</c:v>
                </c:pt>
                <c:pt idx="92">
                  <c:v>0.24491653363472085</c:v>
                </c:pt>
                <c:pt idx="93">
                  <c:v>0.24764001440835667</c:v>
                </c:pt>
                <c:pt idx="94">
                  <c:v>0.24862571864260555</c:v>
                </c:pt>
                <c:pt idx="95">
                  <c:v>0.24884155004378419</c:v>
                </c:pt>
                <c:pt idx="96">
                  <c:v>0.24894835321137779</c:v>
                </c:pt>
                <c:pt idx="97">
                  <c:v>0.24913080862268341</c:v>
                </c:pt>
                <c:pt idx="98">
                  <c:v>0.2496158730088375</c:v>
                </c:pt>
                <c:pt idx="99">
                  <c:v>0.24982947934402464</c:v>
                </c:pt>
                <c:pt idx="100">
                  <c:v>0.25271538993504228</c:v>
                </c:pt>
                <c:pt idx="101">
                  <c:v>0.25271538993504228</c:v>
                </c:pt>
                <c:pt idx="102">
                  <c:v>0.25280884270668669</c:v>
                </c:pt>
                <c:pt idx="103">
                  <c:v>0.2544887675302937</c:v>
                </c:pt>
                <c:pt idx="104">
                  <c:v>0.25452881871814137</c:v>
                </c:pt>
                <c:pt idx="105">
                  <c:v>0.25767283696417675</c:v>
                </c:pt>
                <c:pt idx="106">
                  <c:v>0.25791091902527075</c:v>
                </c:pt>
                <c:pt idx="107">
                  <c:v>0.25791091902527075</c:v>
                </c:pt>
                <c:pt idx="108">
                  <c:v>0.25851836204095913</c:v>
                </c:pt>
                <c:pt idx="109">
                  <c:v>0.25851836204095913</c:v>
                </c:pt>
                <c:pt idx="110">
                  <c:v>0.25851836204095913</c:v>
                </c:pt>
                <c:pt idx="111">
                  <c:v>0.25852058710695069</c:v>
                </c:pt>
                <c:pt idx="112">
                  <c:v>0.25852058710695069</c:v>
                </c:pt>
                <c:pt idx="113">
                  <c:v>0.25875644410205312</c:v>
                </c:pt>
                <c:pt idx="114">
                  <c:v>0.25878759502593462</c:v>
                </c:pt>
                <c:pt idx="115">
                  <c:v>0.26296404389204109</c:v>
                </c:pt>
                <c:pt idx="116">
                  <c:v>0.26398312411616298</c:v>
                </c:pt>
                <c:pt idx="117">
                  <c:v>0.26776796136775982</c:v>
                </c:pt>
                <c:pt idx="118">
                  <c:v>0.26836872918547361</c:v>
                </c:pt>
                <c:pt idx="119">
                  <c:v>0.26854673446479616</c:v>
                </c:pt>
                <c:pt idx="120">
                  <c:v>0.26934775822174795</c:v>
                </c:pt>
                <c:pt idx="121">
                  <c:v>0.27288338808229307</c:v>
                </c:pt>
                <c:pt idx="122">
                  <c:v>0.2734062785903032</c:v>
                </c:pt>
                <c:pt idx="123">
                  <c:v>0.27372001289510928</c:v>
                </c:pt>
                <c:pt idx="124">
                  <c:v>0.27392694403232187</c:v>
                </c:pt>
                <c:pt idx="125">
                  <c:v>0.27409604904767826</c:v>
                </c:pt>
                <c:pt idx="126">
                  <c:v>0.27427182926100935</c:v>
                </c:pt>
                <c:pt idx="127">
                  <c:v>0.27437863242860294</c:v>
                </c:pt>
                <c:pt idx="128">
                  <c:v>0.27854173089876033</c:v>
                </c:pt>
                <c:pt idx="129">
                  <c:v>0.27871751111209131</c:v>
                </c:pt>
                <c:pt idx="130">
                  <c:v>0.27889106625943094</c:v>
                </c:pt>
                <c:pt idx="131">
                  <c:v>0.27898674409706681</c:v>
                </c:pt>
                <c:pt idx="132">
                  <c:v>0.27900454462499902</c:v>
                </c:pt>
                <c:pt idx="133">
                  <c:v>0.27917587470634708</c:v>
                </c:pt>
                <c:pt idx="134">
                  <c:v>0.28231321775440787</c:v>
                </c:pt>
                <c:pt idx="135">
                  <c:v>0.2825245990236035</c:v>
                </c:pt>
                <c:pt idx="136">
                  <c:v>0.28275823095271446</c:v>
                </c:pt>
                <c:pt idx="137">
                  <c:v>0.28330782225262297</c:v>
                </c:pt>
                <c:pt idx="138">
                  <c:v>0.2834680270040133</c:v>
                </c:pt>
                <c:pt idx="139">
                  <c:v>0.28372613465903107</c:v>
                </c:pt>
                <c:pt idx="140">
                  <c:v>0.28419562358324446</c:v>
                </c:pt>
                <c:pt idx="141">
                  <c:v>0.28721281306776247</c:v>
                </c:pt>
                <c:pt idx="142">
                  <c:v>0.28755102309847547</c:v>
                </c:pt>
                <c:pt idx="143">
                  <c:v>0.28822076796192675</c:v>
                </c:pt>
                <c:pt idx="144">
                  <c:v>0.28849000094690214</c:v>
                </c:pt>
                <c:pt idx="145">
                  <c:v>0.28855675292664817</c:v>
                </c:pt>
                <c:pt idx="146">
                  <c:v>0.28877258432782682</c:v>
                </c:pt>
                <c:pt idx="147">
                  <c:v>0.28898396559702244</c:v>
                </c:pt>
                <c:pt idx="148">
                  <c:v>0.28898396559702244</c:v>
                </c:pt>
                <c:pt idx="149">
                  <c:v>0.28898396559702244</c:v>
                </c:pt>
                <c:pt idx="150">
                  <c:v>0.28898396559702244</c:v>
                </c:pt>
                <c:pt idx="151">
                  <c:v>0.28909521889659906</c:v>
                </c:pt>
                <c:pt idx="152">
                  <c:v>0.29252182052355913</c:v>
                </c:pt>
                <c:pt idx="153">
                  <c:v>0.29267089994499174</c:v>
                </c:pt>
                <c:pt idx="154">
                  <c:v>0.29270650100085627</c:v>
                </c:pt>
                <c:pt idx="155">
                  <c:v>0.29279550364051765</c:v>
                </c:pt>
                <c:pt idx="156">
                  <c:v>0.29279550364051765</c:v>
                </c:pt>
                <c:pt idx="157">
                  <c:v>0.29280662897047527</c:v>
                </c:pt>
                <c:pt idx="158">
                  <c:v>0.29280885403646684</c:v>
                </c:pt>
                <c:pt idx="159">
                  <c:v>0.29309366248338298</c:v>
                </c:pt>
                <c:pt idx="160">
                  <c:v>0.2932427419048157</c:v>
                </c:pt>
                <c:pt idx="161">
                  <c:v>0.29327834296068012</c:v>
                </c:pt>
                <c:pt idx="162">
                  <c:v>0.29337179573232453</c:v>
                </c:pt>
                <c:pt idx="163">
                  <c:v>0.29337402079831609</c:v>
                </c:pt>
                <c:pt idx="164">
                  <c:v>0.29348082396590958</c:v>
                </c:pt>
                <c:pt idx="165">
                  <c:v>0.29348082396590958</c:v>
                </c:pt>
                <c:pt idx="166">
                  <c:v>0.29348082396590958</c:v>
                </c:pt>
                <c:pt idx="167">
                  <c:v>0.29348082396590958</c:v>
                </c:pt>
                <c:pt idx="168">
                  <c:v>0.29350974982379952</c:v>
                </c:pt>
                <c:pt idx="169">
                  <c:v>0.2935231002197487</c:v>
                </c:pt>
                <c:pt idx="170">
                  <c:v>0.29379678333670722</c:v>
                </c:pt>
                <c:pt idx="171">
                  <c:v>0.29381903399662257</c:v>
                </c:pt>
                <c:pt idx="172">
                  <c:v>0.29381903399662257</c:v>
                </c:pt>
                <c:pt idx="173">
                  <c:v>0.29381903399662257</c:v>
                </c:pt>
                <c:pt idx="174">
                  <c:v>0.29420619547914928</c:v>
                </c:pt>
                <c:pt idx="175">
                  <c:v>0.29420619547914928</c:v>
                </c:pt>
                <c:pt idx="176">
                  <c:v>0.29420619547914928</c:v>
                </c:pt>
                <c:pt idx="177">
                  <c:v>0.29683844854713215</c:v>
                </c:pt>
                <c:pt idx="178">
                  <c:v>0.29683844854713215</c:v>
                </c:pt>
                <c:pt idx="179">
                  <c:v>0.2979042551570763</c:v>
                </c:pt>
                <c:pt idx="180">
                  <c:v>0.29793318101496624</c:v>
                </c:pt>
                <c:pt idx="181">
                  <c:v>0.29801995858863595</c:v>
                </c:pt>
                <c:pt idx="182">
                  <c:v>0.29803330898458513</c:v>
                </c:pt>
                <c:pt idx="183">
                  <c:v>0.29803330898458513</c:v>
                </c:pt>
                <c:pt idx="184">
                  <c:v>0.29830254196956063</c:v>
                </c:pt>
                <c:pt idx="185">
                  <c:v>0.298329242761459</c:v>
                </c:pt>
                <c:pt idx="186">
                  <c:v>0.29837819421327272</c:v>
                </c:pt>
                <c:pt idx="187">
                  <c:v>0.29837819421327272</c:v>
                </c:pt>
                <c:pt idx="188">
                  <c:v>0.30300188134367723</c:v>
                </c:pt>
                <c:pt idx="189">
                  <c:v>0.30317543649101686</c:v>
                </c:pt>
                <c:pt idx="190">
                  <c:v>0.30334899163835638</c:v>
                </c:pt>
                <c:pt idx="191">
                  <c:v>0.30794597797686252</c:v>
                </c:pt>
                <c:pt idx="192">
                  <c:v>0.30794820304285409</c:v>
                </c:pt>
                <c:pt idx="193">
                  <c:v>0.30823523655576179</c:v>
                </c:pt>
                <c:pt idx="194">
                  <c:v>0.3114838329033992</c:v>
                </c:pt>
                <c:pt idx="195">
                  <c:v>0.3114838329033992</c:v>
                </c:pt>
                <c:pt idx="196">
                  <c:v>0.31318823345291313</c:v>
                </c:pt>
                <c:pt idx="197">
                  <c:v>0.31318823345291313</c:v>
                </c:pt>
                <c:pt idx="198">
                  <c:v>0.31318823345291313</c:v>
                </c:pt>
                <c:pt idx="199">
                  <c:v>0.31329281155451516</c:v>
                </c:pt>
                <c:pt idx="200">
                  <c:v>0.31329503662050673</c:v>
                </c:pt>
                <c:pt idx="201">
                  <c:v>0.31369777356497408</c:v>
                </c:pt>
                <c:pt idx="202">
                  <c:v>0.31770289234973259</c:v>
                </c:pt>
                <c:pt idx="203">
                  <c:v>0.31770289234973259</c:v>
                </c:pt>
                <c:pt idx="204">
                  <c:v>0.31770289234973259</c:v>
                </c:pt>
                <c:pt idx="205">
                  <c:v>0.31770511741572416</c:v>
                </c:pt>
                <c:pt idx="206">
                  <c:v>0.31770511741572416</c:v>
                </c:pt>
                <c:pt idx="207">
                  <c:v>0.31770511741572416</c:v>
                </c:pt>
                <c:pt idx="208">
                  <c:v>0.31771179261369875</c:v>
                </c:pt>
                <c:pt idx="209">
                  <c:v>0.31778521979141938</c:v>
                </c:pt>
                <c:pt idx="210">
                  <c:v>0.31778521979141938</c:v>
                </c:pt>
                <c:pt idx="211">
                  <c:v>0.31778521979141938</c:v>
                </c:pt>
                <c:pt idx="212">
                  <c:v>0.31778521979141938</c:v>
                </c:pt>
                <c:pt idx="213">
                  <c:v>0.32209072248503479</c:v>
                </c:pt>
                <c:pt idx="214">
                  <c:v>0.3224333826477308</c:v>
                </c:pt>
                <c:pt idx="215">
                  <c:v>0.3227337665565877</c:v>
                </c:pt>
                <c:pt idx="216">
                  <c:v>0.32284946998814734</c:v>
                </c:pt>
                <c:pt idx="217">
                  <c:v>0.32285169505413891</c:v>
                </c:pt>
                <c:pt idx="218">
                  <c:v>0.32285169505413891</c:v>
                </c:pt>
                <c:pt idx="219">
                  <c:v>0.32285169505413891</c:v>
                </c:pt>
                <c:pt idx="220">
                  <c:v>0.32325443199860626</c:v>
                </c:pt>
                <c:pt idx="221">
                  <c:v>0.32355481590746316</c:v>
                </c:pt>
                <c:pt idx="222">
                  <c:v>0.32646520222438768</c:v>
                </c:pt>
                <c:pt idx="223">
                  <c:v>0.32651860380818454</c:v>
                </c:pt>
                <c:pt idx="224">
                  <c:v>0.32757773522015399</c:v>
                </c:pt>
                <c:pt idx="225">
                  <c:v>0.32802274841846046</c:v>
                </c:pt>
                <c:pt idx="226">
                  <c:v>0.32807392493626575</c:v>
                </c:pt>
                <c:pt idx="227">
                  <c:v>0.32808727533221493</c:v>
                </c:pt>
                <c:pt idx="228">
                  <c:v>0.32826083047955446</c:v>
                </c:pt>
                <c:pt idx="229">
                  <c:v>0.32826083047955446</c:v>
                </c:pt>
                <c:pt idx="230">
                  <c:v>0.32828753127145283</c:v>
                </c:pt>
                <c:pt idx="231">
                  <c:v>0.32828753127145283</c:v>
                </c:pt>
                <c:pt idx="232">
                  <c:v>0.32850781280461461</c:v>
                </c:pt>
                <c:pt idx="233">
                  <c:v>0.32858791518030972</c:v>
                </c:pt>
                <c:pt idx="234">
                  <c:v>0.3316206801267686</c:v>
                </c:pt>
                <c:pt idx="235">
                  <c:v>0.33198336588338839</c:v>
                </c:pt>
                <c:pt idx="236">
                  <c:v>0.33269316193468723</c:v>
                </c:pt>
                <c:pt idx="237">
                  <c:v>0.33296239491966262</c:v>
                </c:pt>
                <c:pt idx="238">
                  <c:v>0.33296461998565419</c:v>
                </c:pt>
                <c:pt idx="239">
                  <c:v>0.33304027222936627</c:v>
                </c:pt>
                <c:pt idx="240">
                  <c:v>0.33343410890986758</c:v>
                </c:pt>
                <c:pt idx="241">
                  <c:v>0.33664042900366586</c:v>
                </c:pt>
                <c:pt idx="242">
                  <c:v>0.33689631159269218</c:v>
                </c:pt>
                <c:pt idx="243">
                  <c:v>0.33760610764399102</c:v>
                </c:pt>
                <c:pt idx="244">
                  <c:v>0.33760833270998258</c:v>
                </c:pt>
                <c:pt idx="245">
                  <c:v>0.3377507369334406</c:v>
                </c:pt>
                <c:pt idx="246">
                  <c:v>0.33795321793867006</c:v>
                </c:pt>
                <c:pt idx="247">
                  <c:v>0.33810452242609434</c:v>
                </c:pt>
                <c:pt idx="248">
                  <c:v>0.3428127620641771</c:v>
                </c:pt>
                <c:pt idx="249">
                  <c:v>0.34281498713016867</c:v>
                </c:pt>
                <c:pt idx="250">
                  <c:v>0.34281721219616024</c:v>
                </c:pt>
                <c:pt idx="251">
                  <c:v>0.34287951404392314</c:v>
                </c:pt>
                <c:pt idx="252">
                  <c:v>0.34602798242194166</c:v>
                </c:pt>
                <c:pt idx="253">
                  <c:v>0.3469002082906224</c:v>
                </c:pt>
                <c:pt idx="254">
                  <c:v>0.34743199906259858</c:v>
                </c:pt>
                <c:pt idx="255">
                  <c:v>0.34743422412859015</c:v>
                </c:pt>
                <c:pt idx="256">
                  <c:v>0.34789036265685436</c:v>
                </c:pt>
                <c:pt idx="257">
                  <c:v>0.35129248855790751</c:v>
                </c:pt>
                <c:pt idx="258">
                  <c:v>0.35214691389865604</c:v>
                </c:pt>
                <c:pt idx="259">
                  <c:v>0.35214913896464761</c:v>
                </c:pt>
                <c:pt idx="260">
                  <c:v>0.35218028988852901</c:v>
                </c:pt>
                <c:pt idx="261">
                  <c:v>0.35264087854877624</c:v>
                </c:pt>
                <c:pt idx="262">
                  <c:v>0.35285893501594645</c:v>
                </c:pt>
                <c:pt idx="263">
                  <c:v>0.35726234061318929</c:v>
                </c:pt>
                <c:pt idx="264">
                  <c:v>0.35751599813622403</c:v>
                </c:pt>
                <c:pt idx="265">
                  <c:v>0.35778523112119942</c:v>
                </c:pt>
                <c:pt idx="266">
                  <c:v>0.35810564062398009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0F-4BA1-9BFB-E536748F9086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0F-4BA1-9BFB-E536748F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704"/>
        <c:axId val="1"/>
      </c:scatterChart>
      <c:valAx>
        <c:axId val="76649170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5539452495975"/>
          <c:y val="0.92168674698795183"/>
          <c:w val="0.8244766505636070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67631463723829"/>
          <c:w val="0.89865797020228821"/>
          <c:h val="0.77230223990940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Q_fit!$D$21:$D$152</c:f>
              <c:numCache>
                <c:formatCode>General</c:formatCode>
                <c:ptCount val="132"/>
                <c:pt idx="0">
                  <c:v>4.1993999999999998</c:v>
                </c:pt>
                <c:pt idx="1">
                  <c:v>4.1994499999999997</c:v>
                </c:pt>
                <c:pt idx="2">
                  <c:v>4.5302499999999997</c:v>
                </c:pt>
                <c:pt idx="3">
                  <c:v>4.5303000000000004</c:v>
                </c:pt>
                <c:pt idx="4">
                  <c:v>4.53085</c:v>
                </c:pt>
                <c:pt idx="5">
                  <c:v>4.5308999999999999</c:v>
                </c:pt>
                <c:pt idx="6">
                  <c:v>5.4211999999999998</c:v>
                </c:pt>
                <c:pt idx="7">
                  <c:v>5.4223999999999997</c:v>
                </c:pt>
                <c:pt idx="8">
                  <c:v>5.6311</c:v>
                </c:pt>
                <c:pt idx="9">
                  <c:v>5.7515000000000001</c:v>
                </c:pt>
                <c:pt idx="10">
                  <c:v>5.7589499999999996</c:v>
                </c:pt>
                <c:pt idx="11">
                  <c:v>5.8509500000000001</c:v>
                </c:pt>
                <c:pt idx="12">
                  <c:v>5.8509500000000001</c:v>
                </c:pt>
                <c:pt idx="13">
                  <c:v>5.8636999999999997</c:v>
                </c:pt>
                <c:pt idx="14">
                  <c:v>5.9633500000000002</c:v>
                </c:pt>
                <c:pt idx="15">
                  <c:v>5.9636500000000003</c:v>
                </c:pt>
                <c:pt idx="16">
                  <c:v>5.9653</c:v>
                </c:pt>
                <c:pt idx="17">
                  <c:v>5.9714999999999998</c:v>
                </c:pt>
                <c:pt idx="18">
                  <c:v>5.9840999999999998</c:v>
                </c:pt>
                <c:pt idx="19">
                  <c:v>5.9855999999999998</c:v>
                </c:pt>
                <c:pt idx="20">
                  <c:v>5.9939999999999998</c:v>
                </c:pt>
                <c:pt idx="21">
                  <c:v>6.1515500000000003</c:v>
                </c:pt>
                <c:pt idx="22">
                  <c:v>6.2018000000000004</c:v>
                </c:pt>
                <c:pt idx="23">
                  <c:v>6.2846000000000002</c:v>
                </c:pt>
                <c:pt idx="24">
                  <c:v>6.2846500000000001</c:v>
                </c:pt>
                <c:pt idx="25">
                  <c:v>6.2880500000000001</c:v>
                </c:pt>
                <c:pt idx="26">
                  <c:v>6.2906000000000004</c:v>
                </c:pt>
                <c:pt idx="27">
                  <c:v>6.2906000000000004</c:v>
                </c:pt>
                <c:pt idx="28">
                  <c:v>6.2918500000000002</c:v>
                </c:pt>
                <c:pt idx="29">
                  <c:v>6.2921500000000004</c:v>
                </c:pt>
                <c:pt idx="30">
                  <c:v>6.2975000000000003</c:v>
                </c:pt>
                <c:pt idx="31">
                  <c:v>6.2977999999999996</c:v>
                </c:pt>
                <c:pt idx="32">
                  <c:v>6.3155999999999999</c:v>
                </c:pt>
                <c:pt idx="33">
                  <c:v>6.3167999999999997</c:v>
                </c:pt>
                <c:pt idx="34">
                  <c:v>6.3780000000000001</c:v>
                </c:pt>
                <c:pt idx="35">
                  <c:v>6.40015</c:v>
                </c:pt>
                <c:pt idx="36">
                  <c:v>6.4050000000000002</c:v>
                </c:pt>
                <c:pt idx="37">
                  <c:v>6.4074</c:v>
                </c:pt>
                <c:pt idx="38">
                  <c:v>6.4115000000000002</c:v>
                </c:pt>
                <c:pt idx="39">
                  <c:v>6.4223999999999997</c:v>
                </c:pt>
                <c:pt idx="40">
                  <c:v>6.4272</c:v>
                </c:pt>
                <c:pt idx="41">
                  <c:v>6.4920499999999999</c:v>
                </c:pt>
                <c:pt idx="42">
                  <c:v>6.4920499999999999</c:v>
                </c:pt>
                <c:pt idx="43">
                  <c:v>6.4941500000000003</c:v>
                </c:pt>
                <c:pt idx="44">
                  <c:v>6.5319000000000003</c:v>
                </c:pt>
                <c:pt idx="45">
                  <c:v>6.5327999999999999</c:v>
                </c:pt>
                <c:pt idx="46">
                  <c:v>6.6034499999999996</c:v>
                </c:pt>
                <c:pt idx="47">
                  <c:v>6.6087999999999996</c:v>
                </c:pt>
                <c:pt idx="48">
                  <c:v>6.6087999999999996</c:v>
                </c:pt>
                <c:pt idx="49">
                  <c:v>6.6224499999999997</c:v>
                </c:pt>
                <c:pt idx="50">
                  <c:v>6.6224499999999997</c:v>
                </c:pt>
                <c:pt idx="51">
                  <c:v>6.6224499999999997</c:v>
                </c:pt>
                <c:pt idx="52">
                  <c:v>6.6224999999999996</c:v>
                </c:pt>
                <c:pt idx="53">
                  <c:v>6.6224999999999996</c:v>
                </c:pt>
                <c:pt idx="54">
                  <c:v>6.6277999999999997</c:v>
                </c:pt>
                <c:pt idx="55">
                  <c:v>6.6284999999999998</c:v>
                </c:pt>
                <c:pt idx="56">
                  <c:v>6.7223499999999996</c:v>
                </c:pt>
                <c:pt idx="57">
                  <c:v>6.7452500000000004</c:v>
                </c:pt>
                <c:pt idx="58">
                  <c:v>6.8303000000000003</c:v>
                </c:pt>
                <c:pt idx="59">
                  <c:v>6.8437999999999999</c:v>
                </c:pt>
                <c:pt idx="60">
                  <c:v>6.8478000000000003</c:v>
                </c:pt>
                <c:pt idx="61">
                  <c:v>6.8658000000000001</c:v>
                </c:pt>
                <c:pt idx="62">
                  <c:v>6.9452499999999997</c:v>
                </c:pt>
                <c:pt idx="63">
                  <c:v>6.9569999999999999</c:v>
                </c:pt>
                <c:pt idx="64">
                  <c:v>6.9640500000000003</c:v>
                </c:pt>
                <c:pt idx="65">
                  <c:v>6.9687000000000001</c:v>
                </c:pt>
                <c:pt idx="66">
                  <c:v>6.9725000000000001</c:v>
                </c:pt>
                <c:pt idx="67">
                  <c:v>6.9764499999999998</c:v>
                </c:pt>
                <c:pt idx="68">
                  <c:v>6.9788500000000004</c:v>
                </c:pt>
                <c:pt idx="69">
                  <c:v>7.0724</c:v>
                </c:pt>
                <c:pt idx="70">
                  <c:v>7.0763499999999997</c:v>
                </c:pt>
                <c:pt idx="71">
                  <c:v>7.0802500000000004</c:v>
                </c:pt>
                <c:pt idx="72">
                  <c:v>7.0823999999999998</c:v>
                </c:pt>
                <c:pt idx="73">
                  <c:v>7.0827999999999998</c:v>
                </c:pt>
                <c:pt idx="74">
                  <c:v>7.0866499999999997</c:v>
                </c:pt>
                <c:pt idx="75">
                  <c:v>7.1571499999999997</c:v>
                </c:pt>
                <c:pt idx="76">
                  <c:v>7.1619000000000002</c:v>
                </c:pt>
                <c:pt idx="77">
                  <c:v>7.1671500000000004</c:v>
                </c:pt>
                <c:pt idx="78">
                  <c:v>7.1795</c:v>
                </c:pt>
                <c:pt idx="79">
                  <c:v>7.1830999999999996</c:v>
                </c:pt>
                <c:pt idx="80">
                  <c:v>7.1889000000000003</c:v>
                </c:pt>
                <c:pt idx="81">
                  <c:v>7.1994499999999997</c:v>
                </c:pt>
                <c:pt idx="82">
                  <c:v>7.2672499999999998</c:v>
                </c:pt>
                <c:pt idx="83">
                  <c:v>7.2748499999999998</c:v>
                </c:pt>
                <c:pt idx="84">
                  <c:v>7.2899000000000003</c:v>
                </c:pt>
                <c:pt idx="85">
                  <c:v>7.2959500000000004</c:v>
                </c:pt>
                <c:pt idx="86">
                  <c:v>7.2974500000000004</c:v>
                </c:pt>
                <c:pt idx="87">
                  <c:v>7.3022999999999998</c:v>
                </c:pt>
                <c:pt idx="88">
                  <c:v>7.3070500000000003</c:v>
                </c:pt>
                <c:pt idx="89">
                  <c:v>7.3070500000000003</c:v>
                </c:pt>
                <c:pt idx="90">
                  <c:v>7.3070500000000003</c:v>
                </c:pt>
                <c:pt idx="91">
                  <c:v>7.3070500000000003</c:v>
                </c:pt>
                <c:pt idx="92">
                  <c:v>7.3095499999999998</c:v>
                </c:pt>
                <c:pt idx="93">
                  <c:v>7.3865499999999997</c:v>
                </c:pt>
                <c:pt idx="94">
                  <c:v>7.3898999999999999</c:v>
                </c:pt>
                <c:pt idx="95">
                  <c:v>7.3906999999999998</c:v>
                </c:pt>
                <c:pt idx="96">
                  <c:v>7.3926999999999996</c:v>
                </c:pt>
                <c:pt idx="97">
                  <c:v>7.3926999999999996</c:v>
                </c:pt>
                <c:pt idx="98">
                  <c:v>7.3929499999999999</c:v>
                </c:pt>
                <c:pt idx="99">
                  <c:v>7.3929999999999998</c:v>
                </c:pt>
                <c:pt idx="100">
                  <c:v>7.3994</c:v>
                </c:pt>
                <c:pt idx="101">
                  <c:v>7.4027500000000002</c:v>
                </c:pt>
                <c:pt idx="102">
                  <c:v>7.4035500000000001</c:v>
                </c:pt>
                <c:pt idx="103">
                  <c:v>7.4056499999999996</c:v>
                </c:pt>
                <c:pt idx="104">
                  <c:v>7.4057000000000004</c:v>
                </c:pt>
                <c:pt idx="105">
                  <c:v>7.4081000000000001</c:v>
                </c:pt>
                <c:pt idx="106">
                  <c:v>7.4081000000000001</c:v>
                </c:pt>
                <c:pt idx="107">
                  <c:v>7.4081000000000001</c:v>
                </c:pt>
                <c:pt idx="108">
                  <c:v>7.4081000000000001</c:v>
                </c:pt>
                <c:pt idx="109">
                  <c:v>7.4087500000000004</c:v>
                </c:pt>
                <c:pt idx="110">
                  <c:v>7.4090499999999997</c:v>
                </c:pt>
                <c:pt idx="111">
                  <c:v>7.4151999999999996</c:v>
                </c:pt>
                <c:pt idx="112">
                  <c:v>7.4157000000000002</c:v>
                </c:pt>
                <c:pt idx="113">
                  <c:v>7.4157000000000002</c:v>
                </c:pt>
                <c:pt idx="114">
                  <c:v>7.4157000000000002</c:v>
                </c:pt>
                <c:pt idx="115">
                  <c:v>7.4244000000000003</c:v>
                </c:pt>
                <c:pt idx="116">
                  <c:v>7.4244000000000003</c:v>
                </c:pt>
                <c:pt idx="117">
                  <c:v>7.4244000000000003</c:v>
                </c:pt>
                <c:pt idx="118">
                  <c:v>7.4835500000000001</c:v>
                </c:pt>
                <c:pt idx="119">
                  <c:v>7.4835500000000001</c:v>
                </c:pt>
                <c:pt idx="120">
                  <c:v>7.5075000000000003</c:v>
                </c:pt>
                <c:pt idx="121">
                  <c:v>7.5081499999999997</c:v>
                </c:pt>
                <c:pt idx="122">
                  <c:v>7.5101000000000004</c:v>
                </c:pt>
                <c:pt idx="123">
                  <c:v>7.5103999999999997</c:v>
                </c:pt>
                <c:pt idx="124">
                  <c:v>7.5103999999999997</c:v>
                </c:pt>
                <c:pt idx="125">
                  <c:v>7.5164499999999999</c:v>
                </c:pt>
                <c:pt idx="126">
                  <c:v>7.5170500000000002</c:v>
                </c:pt>
                <c:pt idx="127">
                  <c:v>7.5181500000000003</c:v>
                </c:pt>
                <c:pt idx="128">
                  <c:v>7.5181500000000003</c:v>
                </c:pt>
                <c:pt idx="129">
                  <c:v>7.6220499999999998</c:v>
                </c:pt>
                <c:pt idx="130">
                  <c:v>7.6259499999999996</c:v>
                </c:pt>
                <c:pt idx="131">
                  <c:v>7.6298500000000002</c:v>
                </c:pt>
              </c:numCache>
            </c:numRef>
          </c:xVal>
          <c:yVal>
            <c:numRef>
              <c:f>Q_fit!$E$21:$E$152</c:f>
              <c:numCache>
                <c:formatCode>General</c:formatCode>
                <c:ptCount val="132"/>
                <c:pt idx="0">
                  <c:v>-1.5013200005341787E-2</c:v>
                </c:pt>
                <c:pt idx="1">
                  <c:v>-1.4312100000097416E-2</c:v>
                </c:pt>
                <c:pt idx="2">
                  <c:v>6.655000033788383E-4</c:v>
                </c:pt>
                <c:pt idx="3">
                  <c:v>1.1666000063996762E-3</c:v>
                </c:pt>
                <c:pt idx="4">
                  <c:v>2.0787000030395575E-3</c:v>
                </c:pt>
                <c:pt idx="5">
                  <c:v>1.8798000019160099E-3</c:v>
                </c:pt>
                <c:pt idx="6">
                  <c:v>8.7066400003095623E-2</c:v>
                </c:pt>
                <c:pt idx="7">
                  <c:v>7.3892799999157432E-2</c:v>
                </c:pt>
                <c:pt idx="8">
                  <c:v>9.7284200004651211E-2</c:v>
                </c:pt>
                <c:pt idx="9">
                  <c:v>0.10353300000133459</c:v>
                </c:pt>
                <c:pt idx="10">
                  <c:v>0.10629689999768743</c:v>
                </c:pt>
                <c:pt idx="11">
                  <c:v>8.8420900006894954E-2</c:v>
                </c:pt>
                <c:pt idx="12">
                  <c:v>0.10392090000823373</c:v>
                </c:pt>
                <c:pt idx="13">
                  <c:v>0.11380139999528183</c:v>
                </c:pt>
                <c:pt idx="14">
                  <c:v>0.11109370000485796</c:v>
                </c:pt>
                <c:pt idx="15">
                  <c:v>0.11230029999569524</c:v>
                </c:pt>
                <c:pt idx="16">
                  <c:v>0.11223659999814117</c:v>
                </c:pt>
                <c:pt idx="17">
                  <c:v>0.11157300000195391</c:v>
                </c:pt>
                <c:pt idx="18">
                  <c:v>0.12005020000651712</c:v>
                </c:pt>
                <c:pt idx="19">
                  <c:v>0.13008320000517415</c:v>
                </c:pt>
                <c:pt idx="20">
                  <c:v>0.11426799999753712</c:v>
                </c:pt>
                <c:pt idx="21">
                  <c:v>0.16713410000375006</c:v>
                </c:pt>
                <c:pt idx="22">
                  <c:v>0.12903959999675862</c:v>
                </c:pt>
                <c:pt idx="23">
                  <c:v>0.13866119999875082</c:v>
                </c:pt>
                <c:pt idx="24">
                  <c:v>0.13186229999701027</c:v>
                </c:pt>
                <c:pt idx="25">
                  <c:v>0.13673710000148276</c:v>
                </c:pt>
                <c:pt idx="26">
                  <c:v>0.13504320000356529</c:v>
                </c:pt>
                <c:pt idx="27">
                  <c:v>0.13509320000594016</c:v>
                </c:pt>
                <c:pt idx="28">
                  <c:v>0.13542070000403328</c:v>
                </c:pt>
                <c:pt idx="29">
                  <c:v>0.1382272999981069</c:v>
                </c:pt>
                <c:pt idx="30">
                  <c:v>0.13354500000423286</c:v>
                </c:pt>
                <c:pt idx="31">
                  <c:v>0.14575160000094911</c:v>
                </c:pt>
                <c:pt idx="32">
                  <c:v>0.14134320000448497</c:v>
                </c:pt>
                <c:pt idx="33">
                  <c:v>0.13686959999904502</c:v>
                </c:pt>
                <c:pt idx="34">
                  <c:v>0.15031599999929313</c:v>
                </c:pt>
                <c:pt idx="35">
                  <c:v>0.14640330000111135</c:v>
                </c:pt>
                <c:pt idx="36">
                  <c:v>0.1337100000018836</c:v>
                </c:pt>
                <c:pt idx="37">
                  <c:v>0.1457628000061959</c:v>
                </c:pt>
                <c:pt idx="38">
                  <c:v>0.14655300000595162</c:v>
                </c:pt>
                <c:pt idx="39">
                  <c:v>0.14699280000058934</c:v>
                </c:pt>
                <c:pt idx="40">
                  <c:v>0.14669839999987744</c:v>
                </c:pt>
                <c:pt idx="41">
                  <c:v>0.1513039655983448</c:v>
                </c:pt>
                <c:pt idx="42">
                  <c:v>0.15132509999966715</c:v>
                </c:pt>
                <c:pt idx="43">
                  <c:v>0.15117129999998724</c:v>
                </c:pt>
                <c:pt idx="44">
                  <c:v>0.15490180000051623</c:v>
                </c:pt>
                <c:pt idx="45">
                  <c:v>0.15392160000192234</c:v>
                </c:pt>
                <c:pt idx="46">
                  <c:v>0.15717589999985648</c:v>
                </c:pt>
                <c:pt idx="47">
                  <c:v>0.1585047643748112</c:v>
                </c:pt>
                <c:pt idx="48">
                  <c:v>0.15859359999740263</c:v>
                </c:pt>
                <c:pt idx="49">
                  <c:v>0.15919389999908162</c:v>
                </c:pt>
                <c:pt idx="50">
                  <c:v>0.15929389999655541</c:v>
                </c:pt>
                <c:pt idx="51">
                  <c:v>0.15959389999625273</c:v>
                </c:pt>
                <c:pt idx="52">
                  <c:v>0.15849499999603722</c:v>
                </c:pt>
                <c:pt idx="53">
                  <c:v>0.15889500000048429</c:v>
                </c:pt>
                <c:pt idx="54">
                  <c:v>0.15921159999561496</c:v>
                </c:pt>
                <c:pt idx="55">
                  <c:v>0.15952700000343611</c:v>
                </c:pt>
                <c:pt idx="56">
                  <c:v>0.16609170000447193</c:v>
                </c:pt>
                <c:pt idx="57">
                  <c:v>0.16449550000106683</c:v>
                </c:pt>
                <c:pt idx="58">
                  <c:v>0.17346660000475822</c:v>
                </c:pt>
                <c:pt idx="59">
                  <c:v>0.17466360000253189</c:v>
                </c:pt>
                <c:pt idx="60">
                  <c:v>0.17455160000099568</c:v>
                </c:pt>
                <c:pt idx="61">
                  <c:v>0.17634759999782545</c:v>
                </c:pt>
                <c:pt idx="62">
                  <c:v>0.1804954999970505</c:v>
                </c:pt>
                <c:pt idx="63">
                  <c:v>0.18175400000473019</c:v>
                </c:pt>
                <c:pt idx="64">
                  <c:v>0.18220909999945434</c:v>
                </c:pt>
                <c:pt idx="65">
                  <c:v>0.18291139999928419</c:v>
                </c:pt>
                <c:pt idx="66">
                  <c:v>0.18265499999688473</c:v>
                </c:pt>
                <c:pt idx="67">
                  <c:v>0.18138190000172472</c:v>
                </c:pt>
                <c:pt idx="68">
                  <c:v>0.18249470000591828</c:v>
                </c:pt>
                <c:pt idx="69">
                  <c:v>0.18979280000348808</c:v>
                </c:pt>
                <c:pt idx="70">
                  <c:v>0.18987970000307541</c:v>
                </c:pt>
                <c:pt idx="71">
                  <c:v>0.19036549999873387</c:v>
                </c:pt>
                <c:pt idx="72">
                  <c:v>0.19131280000146944</c:v>
                </c:pt>
                <c:pt idx="73">
                  <c:v>0.19122159999824362</c:v>
                </c:pt>
                <c:pt idx="74">
                  <c:v>0.19040629999653902</c:v>
                </c:pt>
                <c:pt idx="75">
                  <c:v>0.1968572999976459</c:v>
                </c:pt>
                <c:pt idx="76">
                  <c:v>0.19726179999997839</c:v>
                </c:pt>
                <c:pt idx="77">
                  <c:v>0.19817730000795564</c:v>
                </c:pt>
                <c:pt idx="78">
                  <c:v>0.19884900000761263</c:v>
                </c:pt>
                <c:pt idx="79">
                  <c:v>0.19932819999667117</c:v>
                </c:pt>
                <c:pt idx="80">
                  <c:v>0.19955580000532791</c:v>
                </c:pt>
                <c:pt idx="81">
                  <c:v>0.19968789999984438</c:v>
                </c:pt>
                <c:pt idx="82">
                  <c:v>0.2052795000054175</c:v>
                </c:pt>
                <c:pt idx="83">
                  <c:v>0.20524669999576872</c:v>
                </c:pt>
                <c:pt idx="84">
                  <c:v>0.20737779999763006</c:v>
                </c:pt>
                <c:pt idx="85">
                  <c:v>0.20661090000066906</c:v>
                </c:pt>
                <c:pt idx="86">
                  <c:v>0.20654389999981504</c:v>
                </c:pt>
                <c:pt idx="87">
                  <c:v>0.20735059999424266</c:v>
                </c:pt>
                <c:pt idx="88">
                  <c:v>0.20775510000385111</c:v>
                </c:pt>
                <c:pt idx="89">
                  <c:v>0.20782510000572074</c:v>
                </c:pt>
                <c:pt idx="90">
                  <c:v>0.2078551000013249</c:v>
                </c:pt>
                <c:pt idx="91">
                  <c:v>0.20792510000319453</c:v>
                </c:pt>
                <c:pt idx="92">
                  <c:v>0.20771009999589296</c:v>
                </c:pt>
                <c:pt idx="93">
                  <c:v>0.2143041000017547</c:v>
                </c:pt>
                <c:pt idx="94">
                  <c:v>0.21517779999703635</c:v>
                </c:pt>
                <c:pt idx="95">
                  <c:v>0.21549539999978151</c:v>
                </c:pt>
                <c:pt idx="96">
                  <c:v>0.21513940000295406</c:v>
                </c:pt>
                <c:pt idx="97">
                  <c:v>0.21515940000244882</c:v>
                </c:pt>
                <c:pt idx="98">
                  <c:v>0.21494489999167854</c:v>
                </c:pt>
                <c:pt idx="99">
                  <c:v>0.21554599999217317</c:v>
                </c:pt>
                <c:pt idx="100">
                  <c:v>0.21618680000392487</c:v>
                </c:pt>
                <c:pt idx="101">
                  <c:v>0.21526049999374663</c:v>
                </c:pt>
                <c:pt idx="102">
                  <c:v>0.21587810000346508</c:v>
                </c:pt>
                <c:pt idx="103">
                  <c:v>0.21522430000186432</c:v>
                </c:pt>
                <c:pt idx="104">
                  <c:v>0.21682539999892469</c:v>
                </c:pt>
                <c:pt idx="105">
                  <c:v>0.216578199993819</c:v>
                </c:pt>
                <c:pt idx="106">
                  <c:v>0.21666819999518339</c:v>
                </c:pt>
                <c:pt idx="107">
                  <c:v>0.21697819999826606</c:v>
                </c:pt>
                <c:pt idx="108">
                  <c:v>0.21747819999291096</c:v>
                </c:pt>
                <c:pt idx="109">
                  <c:v>0.21589250000397442</c:v>
                </c:pt>
                <c:pt idx="110">
                  <c:v>0.22669910000695381</c:v>
                </c:pt>
                <c:pt idx="111">
                  <c:v>0.21893439999985276</c:v>
                </c:pt>
                <c:pt idx="112">
                  <c:v>0.21854540000640554</c:v>
                </c:pt>
                <c:pt idx="113">
                  <c:v>0.21854540000640554</c:v>
                </c:pt>
                <c:pt idx="114">
                  <c:v>0.22794540000177221</c:v>
                </c:pt>
                <c:pt idx="115">
                  <c:v>0.2192667999988771</c:v>
                </c:pt>
                <c:pt idx="116">
                  <c:v>0.21946680000110064</c:v>
                </c:pt>
                <c:pt idx="117">
                  <c:v>0.21946680000110064</c:v>
                </c:pt>
                <c:pt idx="118">
                  <c:v>0.22403810000105295</c:v>
                </c:pt>
                <c:pt idx="119">
                  <c:v>0.22403810000105295</c:v>
                </c:pt>
                <c:pt idx="120">
                  <c:v>0.22766499999852385</c:v>
                </c:pt>
                <c:pt idx="121">
                  <c:v>0.22657929999695625</c:v>
                </c:pt>
                <c:pt idx="122">
                  <c:v>0.22762220000004163</c:v>
                </c:pt>
                <c:pt idx="123">
                  <c:v>0.22742880000441801</c:v>
                </c:pt>
                <c:pt idx="124">
                  <c:v>0.2275288000018918</c:v>
                </c:pt>
                <c:pt idx="125">
                  <c:v>0.22666190000018105</c:v>
                </c:pt>
                <c:pt idx="126">
                  <c:v>0.22637509999913163</c:v>
                </c:pt>
                <c:pt idx="127">
                  <c:v>0.22825929999817163</c:v>
                </c:pt>
                <c:pt idx="128">
                  <c:v>0.22885929999756627</c:v>
                </c:pt>
                <c:pt idx="129">
                  <c:v>0.23768510000809329</c:v>
                </c:pt>
                <c:pt idx="130">
                  <c:v>0.23777090000658063</c:v>
                </c:pt>
                <c:pt idx="131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9-4A69-B993-16A42F2A574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1.1456175364744081E-2</c:v>
                </c:pt>
                <c:pt idx="1">
                  <c:v>1.5713073109574718E-2</c:v>
                </c:pt>
                <c:pt idx="2">
                  <c:v>2.0077626164150111E-2</c:v>
                </c:pt>
                <c:pt idx="3">
                  <c:v>2.4549834528470246E-2</c:v>
                </c:pt>
                <c:pt idx="4">
                  <c:v>2.9129698202535137E-2</c:v>
                </c:pt>
                <c:pt idx="5">
                  <c:v>3.3817217186344756E-2</c:v>
                </c:pt>
                <c:pt idx="6">
                  <c:v>3.8612391479899102E-2</c:v>
                </c:pt>
                <c:pt idx="7">
                  <c:v>4.3515221083198261E-2</c:v>
                </c:pt>
                <c:pt idx="8">
                  <c:v>4.8525705996242105E-2</c:v>
                </c:pt>
                <c:pt idx="9">
                  <c:v>5.3643846219030733E-2</c:v>
                </c:pt>
                <c:pt idx="10">
                  <c:v>5.8869641751564061E-2</c:v>
                </c:pt>
                <c:pt idx="11">
                  <c:v>6.4203092593842145E-2</c:v>
                </c:pt>
                <c:pt idx="12">
                  <c:v>6.9644198745864999E-2</c:v>
                </c:pt>
                <c:pt idx="13">
                  <c:v>7.5192960207632581E-2</c:v>
                </c:pt>
                <c:pt idx="14">
                  <c:v>8.0849376979144946E-2</c:v>
                </c:pt>
                <c:pt idx="15">
                  <c:v>8.6613449060401443E-2</c:v>
                </c:pt>
                <c:pt idx="16">
                  <c:v>9.2485176451403209E-2</c:v>
                </c:pt>
                <c:pt idx="17">
                  <c:v>9.84645591521498E-2</c:v>
                </c:pt>
                <c:pt idx="18">
                  <c:v>0.10455159716264109</c:v>
                </c:pt>
                <c:pt idx="19">
                  <c:v>0.11074629048287711</c:v>
                </c:pt>
                <c:pt idx="20">
                  <c:v>0.11704863911285797</c:v>
                </c:pt>
                <c:pt idx="21">
                  <c:v>0.12345864305258342</c:v>
                </c:pt>
                <c:pt idx="22">
                  <c:v>0.12997630230205376</c:v>
                </c:pt>
                <c:pt idx="23">
                  <c:v>0.13660161686126876</c:v>
                </c:pt>
                <c:pt idx="24">
                  <c:v>0.1433345867302285</c:v>
                </c:pt>
                <c:pt idx="25">
                  <c:v>0.15017521190893307</c:v>
                </c:pt>
                <c:pt idx="26">
                  <c:v>0.15712349239738232</c:v>
                </c:pt>
                <c:pt idx="27">
                  <c:v>0.16417942819557635</c:v>
                </c:pt>
                <c:pt idx="28">
                  <c:v>0.17134301930351509</c:v>
                </c:pt>
                <c:pt idx="29">
                  <c:v>0.17861426572119854</c:v>
                </c:pt>
                <c:pt idx="30">
                  <c:v>0.18599316744862682</c:v>
                </c:pt>
                <c:pt idx="31">
                  <c:v>0.19347972448579978</c:v>
                </c:pt>
                <c:pt idx="32">
                  <c:v>0.20107393683271757</c:v>
                </c:pt>
                <c:pt idx="33">
                  <c:v>0.20877580448937999</c:v>
                </c:pt>
                <c:pt idx="34">
                  <c:v>0.21658532745578721</c:v>
                </c:pt>
                <c:pt idx="35">
                  <c:v>0.22450250573193919</c:v>
                </c:pt>
                <c:pt idx="36">
                  <c:v>0.23252733931783592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9-4A69-B993-16A42F2A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7216"/>
        <c:axId val="1"/>
      </c:scatterChart>
      <c:valAx>
        <c:axId val="942207216"/>
        <c:scaling>
          <c:orientation val="minMax"/>
          <c:max val="8"/>
          <c:min val="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62193634246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7137136027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7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62193634246427"/>
          <c:w val="0.44810796086386634"/>
          <c:h val="0.98826512883072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0</xdr:row>
      <xdr:rowOff>0</xdr:rowOff>
    </xdr:from>
    <xdr:to>
      <xdr:col>26</xdr:col>
      <xdr:colOff>304800</xdr:colOff>
      <xdr:row>18</xdr:row>
      <xdr:rowOff>38100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5C609EFD-A28A-B6F5-11E3-A9ED119C2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72E59705-A9C0-FC0C-8341-D00FC5C4A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10</xdr:col>
      <xdr:colOff>57150</xdr:colOff>
      <xdr:row>19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4E8D7E-E472-4230-ABF6-25C1192D5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47625</xdr:rowOff>
    </xdr:from>
    <xdr:to>
      <xdr:col>25</xdr:col>
      <xdr:colOff>428625</xdr:colOff>
      <xdr:row>19</xdr:row>
      <xdr:rowOff>9525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E48D9B82-7F70-6359-1926-EC038BA6D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361950</xdr:colOff>
      <xdr:row>18</xdr:row>
      <xdr:rowOff>57150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501A9776-C9DB-2ED4-CF80-36D34EFF0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A98217FC-A457-0CAE-4844-22D30953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86.pdf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aavso.org/sites/default/files/jaavso/v37n1/44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vsolj.cetus-net.org/no48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konkoly.hu/cgi-bin/IBVS?5990" TargetMode="External"/><Relationship Id="rId66" Type="http://schemas.openxmlformats.org/officeDocument/2006/relationships/hyperlink" Target="http://vsolj.cetus-net.org/vsoljno53.pdf" TargetMode="External"/><Relationship Id="rId7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konkoly.hu/cgi-bin/IBVS?5871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vsolj.cetus-net.org/vsoljno53.pdf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konkoly.hu/cgi-bin/IBVS?5992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konkoly.hu/cgi-bin/IBVS?5990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71.pdf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bav-astro.de/sfs/BAVM_link.php?BAVMnr=234" TargetMode="External"/><Relationship Id="rId55" Type="http://schemas.openxmlformats.org/officeDocument/2006/relationships/hyperlink" Target="http://www.aavso.org/sites/default/files/jaavso/v37n1/44.pdf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konkoly.hu/cgi-bin/IBVS?5871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bav-astro.de/sfs/BAVM_link.php?BAVMnr=234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20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aavso.org/sites/default/files/jaavso/v37n1/44.pdf" TargetMode="External"/><Relationship Id="rId56" Type="http://schemas.openxmlformats.org/officeDocument/2006/relationships/hyperlink" Target="http://var.astro.cz/oejv/issues/oejv0137.pdf" TargetMode="External"/><Relationship Id="rId64" Type="http://schemas.openxmlformats.org/officeDocument/2006/relationships/hyperlink" Target="http://www.bav-astro.de/sfs/BAVM_link.php?BAVMnr=220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bav-astro.de/sfs/BAVM_link.php?BAVMnr=234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vsolj.cetus-net.org/no48.pdf" TargetMode="External"/><Relationship Id="rId59" Type="http://schemas.openxmlformats.org/officeDocument/2006/relationships/hyperlink" Target="http://vsolj.cetus-net.org/vsoljno53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bav-astro.de/sfs/BAVM_link.php?BAVMnr=234" TargetMode="External"/><Relationship Id="rId54" Type="http://schemas.openxmlformats.org/officeDocument/2006/relationships/hyperlink" Target="http://www.aavso.org/sites/default/files/jaavso/v37n1/44.pdf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vsolj.cetus-net.org/vsoljno53.pdf" TargetMode="External"/><Relationship Id="rId75" Type="http://schemas.openxmlformats.org/officeDocument/2006/relationships/hyperlink" Target="http://vsolj.cetus-net.org/vsoljno55.pdf" TargetMode="External"/><Relationship Id="rId83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60"/>
  <sheetViews>
    <sheetView tabSelected="1" workbookViewId="0">
      <pane xSplit="13" ySplit="22" topLeftCell="N272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3.42578125" customWidth="1"/>
    <col min="4" max="4" width="9.42578125" customWidth="1"/>
    <col min="5" max="5" width="1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E2" s="175" t="s">
        <v>921</v>
      </c>
      <c r="F2" s="180" t="s">
        <v>924</v>
      </c>
      <c r="V2" s="81">
        <v>40000</v>
      </c>
      <c r="W2" s="81">
        <f>+D$11+D$12*V2+D$13*V2^2</f>
        <v>5.7761118061108729E-3</v>
      </c>
    </row>
    <row r="3" spans="1:23" s="81" customFormat="1" ht="12.95" customHeight="1" thickBot="1" x14ac:dyDescent="0.25">
      <c r="C3" s="171" t="s">
        <v>120</v>
      </c>
      <c r="E3" s="173" t="s">
        <v>148</v>
      </c>
      <c r="F3" s="176">
        <v>1</v>
      </c>
      <c r="V3" s="81">
        <v>42500</v>
      </c>
      <c r="W3" s="81">
        <f t="shared" ref="W3:W18" si="0">+D$11+D$12*V3+D$13*V3^2</f>
        <v>1.4968109746975128E-2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172">
        <v>0.3305978</v>
      </c>
      <c r="E4" s="173" t="s">
        <v>141</v>
      </c>
      <c r="F4" s="177">
        <f ca="1">NOW()+15018.5+$C$5/24</f>
        <v>60680.826444560182</v>
      </c>
      <c r="V4" s="81">
        <v>45000</v>
      </c>
      <c r="W4" s="81">
        <f t="shared" si="0"/>
        <v>2.5199047236934113E-2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E5" s="173" t="s">
        <v>149</v>
      </c>
      <c r="F5" s="177">
        <f ca="1">ROUND(2*($F$4-$C$7)/$C$8,0)/2+$F$3</f>
        <v>89362</v>
      </c>
      <c r="V5" s="81">
        <v>47500</v>
      </c>
      <c r="W5" s="81">
        <f t="shared" si="0"/>
        <v>3.6468924275987802E-2</v>
      </c>
    </row>
    <row r="6" spans="1:23" s="81" customFormat="1" ht="12.95" customHeight="1" x14ac:dyDescent="0.2">
      <c r="A6" s="83" t="s">
        <v>94</v>
      </c>
      <c r="E6" s="173" t="s">
        <v>142</v>
      </c>
      <c r="F6" s="177">
        <f ca="1">ROUND(2*($F$4-$C$15)/$C$16,0)/2+$F$3</f>
        <v>759</v>
      </c>
      <c r="V6" s="81">
        <v>50000</v>
      </c>
      <c r="W6" s="81">
        <f t="shared" si="0"/>
        <v>4.8777740864136221E-2</v>
      </c>
    </row>
    <row r="7" spans="1:23" s="81" customFormat="1" ht="12.95" customHeight="1" x14ac:dyDescent="0.2">
      <c r="A7" s="81" t="s">
        <v>95</v>
      </c>
      <c r="C7" s="81">
        <v>31138.231</v>
      </c>
      <c r="D7" s="181"/>
      <c r="E7" s="173" t="s">
        <v>922</v>
      </c>
      <c r="F7" s="178">
        <f ca="1">+$C$15+$C$16*$F$6-15018.5-$C$5/24</f>
        <v>45663.049656117626</v>
      </c>
      <c r="V7" s="81">
        <v>52500</v>
      </c>
      <c r="W7" s="81">
        <f t="shared" si="0"/>
        <v>6.2125497001379398E-2</v>
      </c>
    </row>
    <row r="8" spans="1:23" s="81" customFormat="1" ht="12.95" customHeight="1" x14ac:dyDescent="0.2">
      <c r="A8" s="81" t="s">
        <v>96</v>
      </c>
      <c r="C8" s="81">
        <v>0.3305978</v>
      </c>
      <c r="D8" s="181"/>
      <c r="E8" s="174" t="s">
        <v>923</v>
      </c>
      <c r="F8" s="179">
        <f ca="1">+($C$15+$C$16*$F$6)-($C$16/2)-15018.5-$C$5/24</f>
        <v>45662.884352161767</v>
      </c>
      <c r="V8" s="81">
        <v>55000</v>
      </c>
      <c r="W8" s="81">
        <f t="shared" si="0"/>
        <v>7.6512192687717251E-2</v>
      </c>
    </row>
    <row r="9" spans="1:23" s="81" customFormat="1" ht="12.95" customHeight="1" x14ac:dyDescent="0.2">
      <c r="A9" s="88" t="s">
        <v>146</v>
      </c>
      <c r="B9" s="89">
        <v>148</v>
      </c>
      <c r="C9" s="90" t="str">
        <f>"F"&amp;B9</f>
        <v>F148</v>
      </c>
      <c r="D9" s="82" t="str">
        <f>"G"&amp;B9</f>
        <v>G148</v>
      </c>
      <c r="V9" s="81">
        <v>57500</v>
      </c>
      <c r="W9" s="81">
        <f t="shared" si="0"/>
        <v>9.1937827923149917E-2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0.10840240270767723</v>
      </c>
    </row>
    <row r="11" spans="1:23" s="81" customFormat="1" ht="12.95" customHeight="1" x14ac:dyDescent="0.2">
      <c r="A11" s="81" t="s">
        <v>109</v>
      </c>
      <c r="C11" s="82">
        <f ca="1">INTERCEPT(INDIRECT($D$9):G975,INDIRECT($C$9):F975)</f>
        <v>-0.53077649430821483</v>
      </c>
      <c r="D11" s="92">
        <f>+E11*F11</f>
        <v>-7.6570834357519264E-8</v>
      </c>
      <c r="E11" s="93">
        <v>-7.6570834357519268E-2</v>
      </c>
      <c r="F11" s="81">
        <v>9.9999999999999995E-7</v>
      </c>
      <c r="V11" s="81">
        <v>62500</v>
      </c>
      <c r="W11" s="81">
        <f t="shared" si="0"/>
        <v>0.1259059170412993</v>
      </c>
    </row>
    <row r="12" spans="1:23" s="81" customFormat="1" ht="12.95" customHeight="1" x14ac:dyDescent="0.2">
      <c r="A12" s="81" t="s">
        <v>110</v>
      </c>
      <c r="C12" s="82">
        <f ca="1">SLOPE(INDIRECT($D$9):G975,INDIRECT($C$9):F975)</f>
        <v>1.011172075741309E-5</v>
      </c>
      <c r="D12" s="92">
        <f>+E12*F12</f>
        <v>-3.1802018476794933E-6</v>
      </c>
      <c r="E12" s="94">
        <v>-318.02018476794933</v>
      </c>
      <c r="F12" s="81">
        <v>1E-8</v>
      </c>
      <c r="V12" s="81">
        <v>65000</v>
      </c>
      <c r="W12" s="81">
        <f t="shared" si="0"/>
        <v>0.14444837092401608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8.3115163927578108E-11</v>
      </c>
      <c r="E13" s="95">
        <v>8.3115163927578113</v>
      </c>
      <c r="F13" s="96">
        <v>9.9999999999999994E-12</v>
      </c>
      <c r="V13" s="81">
        <v>67500</v>
      </c>
      <c r="W13" s="81">
        <f t="shared" si="0"/>
        <v>0.16402976435582758</v>
      </c>
    </row>
    <row r="14" spans="1:23" s="81" customFormat="1" ht="12.95" customHeight="1" x14ac:dyDescent="0.2">
      <c r="C14" s="81" t="s">
        <v>9</v>
      </c>
      <c r="D14" s="81">
        <f>2*D13*365.24/C8</f>
        <v>1.8364902895850264E-7</v>
      </c>
      <c r="E14" s="81">
        <f>SUM(T80:T299)</f>
        <v>9.6463215411119237E-3</v>
      </c>
      <c r="V14" s="81">
        <v>70000</v>
      </c>
      <c r="W14" s="81">
        <f t="shared" si="0"/>
        <v>0.18465009733673385</v>
      </c>
    </row>
    <row r="15" spans="1:23" s="81" customFormat="1" ht="12.95" customHeight="1" x14ac:dyDescent="0.2">
      <c r="A15" s="97" t="s">
        <v>111</v>
      </c>
      <c r="C15" s="98">
        <f ca="1">(C7+C11)+(C8+C12)*INT(MAX(F21:F3516))</f>
        <v>60430.222417788238</v>
      </c>
      <c r="E15" s="99"/>
      <c r="F15" s="87"/>
      <c r="V15" s="81">
        <v>72500</v>
      </c>
      <c r="W15" s="81">
        <f t="shared" si="0"/>
        <v>0.20630936986673482</v>
      </c>
    </row>
    <row r="16" spans="1:23" s="81" customFormat="1" ht="12.95" customHeight="1" x14ac:dyDescent="0.2">
      <c r="A16" s="83" t="s">
        <v>97</v>
      </c>
      <c r="C16" s="100">
        <f ca="1">+C8+C12</f>
        <v>0.33060791172075743</v>
      </c>
      <c r="E16" s="99"/>
      <c r="F16" s="101"/>
      <c r="V16" s="81">
        <v>75000</v>
      </c>
      <c r="W16" s="81">
        <f t="shared" si="0"/>
        <v>0.22900758194583049</v>
      </c>
    </row>
    <row r="17" spans="1:23" s="81" customFormat="1" ht="12.95" customHeight="1" thickBot="1" x14ac:dyDescent="0.25">
      <c r="A17" s="99" t="s">
        <v>137</v>
      </c>
      <c r="C17" s="81">
        <f>COUNT(C21:C2174)</f>
        <v>271</v>
      </c>
      <c r="E17" s="99"/>
      <c r="F17" s="101"/>
      <c r="V17" s="81">
        <v>77500</v>
      </c>
      <c r="W17" s="81">
        <f t="shared" si="0"/>
        <v>0.25274473357402094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60430.222417788238</v>
      </c>
      <c r="D18" s="85">
        <f ca="1">+C16</f>
        <v>0.33060791172075743</v>
      </c>
      <c r="E18" s="99"/>
      <c r="F18" s="82"/>
      <c r="V18" s="81">
        <v>80000</v>
      </c>
      <c r="W18" s="81">
        <f t="shared" si="0"/>
        <v>0.27752082475130607</v>
      </c>
    </row>
    <row r="19" spans="1:23" s="81" customFormat="1" ht="12.95" customHeight="1" thickTop="1" x14ac:dyDescent="0.2">
      <c r="E19" s="99"/>
      <c r="F19" s="102"/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118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  <c r="U20" s="105" t="s">
        <v>92</v>
      </c>
    </row>
    <row r="21" spans="1:23" s="81" customFormat="1" ht="12.95" customHeight="1" x14ac:dyDescent="0.2">
      <c r="A21" s="159" t="s">
        <v>172</v>
      </c>
      <c r="B21" s="159" t="s">
        <v>128</v>
      </c>
      <c r="C21" s="160">
        <v>28103.52</v>
      </c>
      <c r="D21" s="160" t="s">
        <v>658</v>
      </c>
      <c r="E21" s="81">
        <f t="shared" ref="E21:E84" si="1">+(C21-C$7)/C$8</f>
        <v>-9179.4651991029568</v>
      </c>
      <c r="F21" s="81">
        <f t="shared" ref="F21:F52" si="2">ROUND(2*E21,0)/2</f>
        <v>-9179.5</v>
      </c>
      <c r="G21" s="81">
        <f t="shared" ref="G21:G84" si="3">+C21-(C$7+F21*C$8)</f>
        <v>1.1505099999340018E-2</v>
      </c>
      <c r="I21" s="81">
        <f t="shared" ref="I21:I41" si="4">G21</f>
        <v>1.1505099999340018E-2</v>
      </c>
      <c r="O21" s="81">
        <f t="shared" ref="O21:O41" ca="1" si="5">+C$11+C$12*$F21</f>
        <v>-0.62359703500088826</v>
      </c>
      <c r="Q21" s="108">
        <f t="shared" ref="Q21:Q84" si="6">+C21-15018.5</f>
        <v>13085.02</v>
      </c>
    </row>
    <row r="22" spans="1:23" s="81" customFormat="1" ht="12.95" customHeight="1" x14ac:dyDescent="0.2">
      <c r="A22" s="161" t="s">
        <v>172</v>
      </c>
      <c r="B22" s="161" t="s">
        <v>128</v>
      </c>
      <c r="C22" s="162">
        <v>28104.48</v>
      </c>
      <c r="D22" s="162" t="s">
        <v>658</v>
      </c>
      <c r="E22" s="81">
        <f t="shared" si="1"/>
        <v>-9176.5613685269545</v>
      </c>
      <c r="F22" s="81">
        <f t="shared" si="2"/>
        <v>-9176.5</v>
      </c>
      <c r="G22" s="81">
        <f t="shared" si="3"/>
        <v>-2.0288299998355797E-2</v>
      </c>
      <c r="I22" s="81">
        <f t="shared" si="4"/>
        <v>-2.0288299998355797E-2</v>
      </c>
      <c r="O22" s="81">
        <f t="shared" ca="1" si="5"/>
        <v>-0.62356669983861601</v>
      </c>
      <c r="Q22" s="108">
        <f t="shared" si="6"/>
        <v>13085.98</v>
      </c>
    </row>
    <row r="23" spans="1:23" s="81" customFormat="1" ht="12.95" customHeight="1" x14ac:dyDescent="0.2">
      <c r="A23" s="161" t="s">
        <v>172</v>
      </c>
      <c r="B23" s="161" t="s">
        <v>128</v>
      </c>
      <c r="C23" s="162">
        <v>28135.27</v>
      </c>
      <c r="D23" s="162" t="s">
        <v>658</v>
      </c>
      <c r="E23" s="81">
        <f t="shared" si="1"/>
        <v>-9083.4270524486237</v>
      </c>
      <c r="F23" s="81">
        <f t="shared" si="2"/>
        <v>-9083.5</v>
      </c>
      <c r="G23" s="81">
        <f t="shared" si="3"/>
        <v>2.4116299999150215E-2</v>
      </c>
      <c r="I23" s="81">
        <f t="shared" si="4"/>
        <v>2.4116299999150215E-2</v>
      </c>
      <c r="O23" s="81">
        <f t="shared" ca="1" si="5"/>
        <v>-0.62262630980817668</v>
      </c>
      <c r="Q23" s="108">
        <f t="shared" si="6"/>
        <v>13116.77</v>
      </c>
    </row>
    <row r="24" spans="1:23" s="81" customFormat="1" ht="12.95" customHeight="1" x14ac:dyDescent="0.2">
      <c r="A24" s="161" t="s">
        <v>172</v>
      </c>
      <c r="B24" s="161" t="s">
        <v>129</v>
      </c>
      <c r="C24" s="162">
        <v>28135.41</v>
      </c>
      <c r="D24" s="162" t="s">
        <v>658</v>
      </c>
      <c r="E24" s="81">
        <f t="shared" si="1"/>
        <v>-9083.0035771562907</v>
      </c>
      <c r="F24" s="81">
        <f t="shared" si="2"/>
        <v>-9083</v>
      </c>
      <c r="G24" s="81">
        <f t="shared" si="3"/>
        <v>-1.1826000009023119E-3</v>
      </c>
      <c r="I24" s="81">
        <f t="shared" si="4"/>
        <v>-1.1826000009023119E-3</v>
      </c>
      <c r="O24" s="81">
        <f t="shared" ca="1" si="5"/>
        <v>-0.62262125394779788</v>
      </c>
      <c r="Q24" s="108">
        <f t="shared" si="6"/>
        <v>13116.91</v>
      </c>
    </row>
    <row r="25" spans="1:23" s="81" customFormat="1" ht="12.95" customHeight="1" x14ac:dyDescent="0.2">
      <c r="A25" s="161" t="s">
        <v>172</v>
      </c>
      <c r="B25" s="161" t="s">
        <v>129</v>
      </c>
      <c r="C25" s="162">
        <v>28136.38</v>
      </c>
      <c r="D25" s="162" t="s">
        <v>658</v>
      </c>
      <c r="E25" s="81">
        <f t="shared" si="1"/>
        <v>-9080.0694983451158</v>
      </c>
      <c r="F25" s="81">
        <f t="shared" si="2"/>
        <v>-9080</v>
      </c>
      <c r="G25" s="81">
        <f t="shared" si="3"/>
        <v>-2.2976000000198837E-2</v>
      </c>
      <c r="I25" s="81">
        <f t="shared" si="4"/>
        <v>-2.2976000000198837E-2</v>
      </c>
      <c r="O25" s="81">
        <f t="shared" ca="1" si="5"/>
        <v>-0.62259091878552564</v>
      </c>
      <c r="Q25" s="108">
        <f t="shared" si="6"/>
        <v>13117.880000000001</v>
      </c>
    </row>
    <row r="26" spans="1:23" s="81" customFormat="1" ht="12.95" customHeight="1" x14ac:dyDescent="0.2">
      <c r="A26" s="161" t="s">
        <v>172</v>
      </c>
      <c r="B26" s="161" t="s">
        <v>128</v>
      </c>
      <c r="C26" s="162">
        <v>28137.55</v>
      </c>
      <c r="D26" s="162" t="s">
        <v>658</v>
      </c>
      <c r="E26" s="81">
        <f t="shared" si="1"/>
        <v>-9076.530454830614</v>
      </c>
      <c r="F26" s="81">
        <f t="shared" si="2"/>
        <v>-9076.5</v>
      </c>
      <c r="G26" s="81">
        <f t="shared" si="3"/>
        <v>-1.0068300001876196E-2</v>
      </c>
      <c r="I26" s="81">
        <f t="shared" si="4"/>
        <v>-1.0068300001876196E-2</v>
      </c>
      <c r="O26" s="81">
        <f t="shared" ca="1" si="5"/>
        <v>-0.62255552776287471</v>
      </c>
      <c r="Q26" s="108">
        <f t="shared" si="6"/>
        <v>13119.05</v>
      </c>
    </row>
    <row r="27" spans="1:23" s="81" customFormat="1" ht="12.95" customHeight="1" x14ac:dyDescent="0.2">
      <c r="A27" s="161" t="s">
        <v>172</v>
      </c>
      <c r="B27" s="161" t="s">
        <v>129</v>
      </c>
      <c r="C27" s="162">
        <v>28153.25</v>
      </c>
      <c r="D27" s="162" t="s">
        <v>658</v>
      </c>
      <c r="E27" s="81">
        <f t="shared" si="1"/>
        <v>-9029.0407256188628</v>
      </c>
      <c r="F27" s="81">
        <f t="shared" si="2"/>
        <v>-9029</v>
      </c>
      <c r="G27" s="81">
        <f t="shared" si="3"/>
        <v>-1.3463800001773052E-2</v>
      </c>
      <c r="I27" s="81">
        <f t="shared" si="4"/>
        <v>-1.3463800001773052E-2</v>
      </c>
      <c r="O27" s="81">
        <f t="shared" ca="1" si="5"/>
        <v>-0.62207522102689761</v>
      </c>
      <c r="Q27" s="108">
        <f t="shared" si="6"/>
        <v>13134.75</v>
      </c>
    </row>
    <row r="28" spans="1:23" s="81" customFormat="1" ht="12.95" customHeight="1" x14ac:dyDescent="0.2">
      <c r="A28" s="161" t="s">
        <v>172</v>
      </c>
      <c r="B28" s="161" t="s">
        <v>129</v>
      </c>
      <c r="C28" s="162">
        <v>28161.19</v>
      </c>
      <c r="D28" s="162" t="s">
        <v>658</v>
      </c>
      <c r="E28" s="81">
        <f t="shared" si="1"/>
        <v>-9005.0236268964927</v>
      </c>
      <c r="F28" s="81">
        <f t="shared" si="2"/>
        <v>-9005</v>
      </c>
      <c r="G28" s="81">
        <f t="shared" si="3"/>
        <v>-7.8109999994921964E-3</v>
      </c>
      <c r="I28" s="81">
        <f t="shared" si="4"/>
        <v>-7.8109999994921964E-3</v>
      </c>
      <c r="O28" s="81">
        <f t="shared" ca="1" si="5"/>
        <v>-0.62183253972871966</v>
      </c>
      <c r="Q28" s="108">
        <f t="shared" si="6"/>
        <v>13142.689999999999</v>
      </c>
    </row>
    <row r="29" spans="1:23" s="81" customFormat="1" ht="12.95" customHeight="1" x14ac:dyDescent="0.2">
      <c r="A29" s="161" t="s">
        <v>172</v>
      </c>
      <c r="B29" s="161" t="s">
        <v>128</v>
      </c>
      <c r="C29" s="162">
        <v>28161.39</v>
      </c>
      <c r="D29" s="162" t="s">
        <v>658</v>
      </c>
      <c r="E29" s="81">
        <f t="shared" si="1"/>
        <v>-9004.4186621931549</v>
      </c>
      <c r="F29" s="81">
        <f t="shared" si="2"/>
        <v>-9004.5</v>
      </c>
      <c r="G29" s="81">
        <f t="shared" si="3"/>
        <v>2.6890099998126971E-2</v>
      </c>
      <c r="I29" s="81">
        <f t="shared" si="4"/>
        <v>2.6890099998126971E-2</v>
      </c>
      <c r="O29" s="81">
        <f t="shared" ca="1" si="5"/>
        <v>-0.62182748386834097</v>
      </c>
      <c r="Q29" s="108">
        <f t="shared" si="6"/>
        <v>13142.89</v>
      </c>
    </row>
    <row r="30" spans="1:23" s="81" customFormat="1" ht="12.95" customHeight="1" x14ac:dyDescent="0.2">
      <c r="A30" s="161" t="s">
        <v>172</v>
      </c>
      <c r="B30" s="161" t="s">
        <v>129</v>
      </c>
      <c r="C30" s="162">
        <v>28163.17</v>
      </c>
      <c r="D30" s="162" t="s">
        <v>658</v>
      </c>
      <c r="E30" s="81">
        <f t="shared" si="1"/>
        <v>-8999.0344763334833</v>
      </c>
      <c r="F30" s="81">
        <f t="shared" si="2"/>
        <v>-8999</v>
      </c>
      <c r="G30" s="81">
        <f t="shared" si="3"/>
        <v>-1.1397800000850111E-2</v>
      </c>
      <c r="I30" s="81">
        <f t="shared" si="4"/>
        <v>-1.1397800000850111E-2</v>
      </c>
      <c r="O30" s="81">
        <f t="shared" ca="1" si="5"/>
        <v>-0.62177186940417517</v>
      </c>
      <c r="Q30" s="108">
        <f t="shared" si="6"/>
        <v>13144.669999999998</v>
      </c>
    </row>
    <row r="31" spans="1:23" s="81" customFormat="1" ht="12.95" customHeight="1" x14ac:dyDescent="0.2">
      <c r="A31" s="161" t="s">
        <v>172</v>
      </c>
      <c r="B31" s="161" t="s">
        <v>128</v>
      </c>
      <c r="C31" s="162">
        <v>28163.35</v>
      </c>
      <c r="D31" s="162" t="s">
        <v>658</v>
      </c>
      <c r="E31" s="81">
        <f t="shared" si="1"/>
        <v>-8998.4900081004816</v>
      </c>
      <c r="F31" s="81">
        <f t="shared" si="2"/>
        <v>-8998.5</v>
      </c>
      <c r="G31" s="81">
        <f t="shared" si="3"/>
        <v>3.3032999999704771E-3</v>
      </c>
      <c r="I31" s="81">
        <f t="shared" si="4"/>
        <v>3.3032999999704771E-3</v>
      </c>
      <c r="O31" s="81">
        <f t="shared" ca="1" si="5"/>
        <v>-0.62176681354379648</v>
      </c>
      <c r="Q31" s="108">
        <f t="shared" si="6"/>
        <v>13144.849999999999</v>
      </c>
    </row>
    <row r="32" spans="1:23" s="81" customFormat="1" ht="12.95" customHeight="1" x14ac:dyDescent="0.2">
      <c r="A32" s="161" t="s">
        <v>172</v>
      </c>
      <c r="B32" s="161" t="s">
        <v>129</v>
      </c>
      <c r="C32" s="162">
        <v>28163.5</v>
      </c>
      <c r="D32" s="162" t="s">
        <v>658</v>
      </c>
      <c r="E32" s="81">
        <f t="shared" si="1"/>
        <v>-8998.036284572976</v>
      </c>
      <c r="F32" s="81">
        <f t="shared" si="2"/>
        <v>-8998</v>
      </c>
      <c r="G32" s="81">
        <f t="shared" si="3"/>
        <v>-1.1995599998044781E-2</v>
      </c>
      <c r="I32" s="81">
        <f t="shared" si="4"/>
        <v>-1.1995599998044781E-2</v>
      </c>
      <c r="O32" s="81">
        <f t="shared" ca="1" si="5"/>
        <v>-0.62176175768341779</v>
      </c>
      <c r="Q32" s="108">
        <f t="shared" si="6"/>
        <v>13145</v>
      </c>
    </row>
    <row r="33" spans="1:17" s="81" customFormat="1" ht="12.95" customHeight="1" x14ac:dyDescent="0.2">
      <c r="A33" s="161" t="s">
        <v>172</v>
      </c>
      <c r="B33" s="161" t="s">
        <v>128</v>
      </c>
      <c r="C33" s="162">
        <v>28176.23</v>
      </c>
      <c r="D33" s="162" t="s">
        <v>658</v>
      </c>
      <c r="E33" s="81">
        <f t="shared" si="1"/>
        <v>-8959.5302812057434</v>
      </c>
      <c r="F33" s="81">
        <f t="shared" si="2"/>
        <v>-8959.5</v>
      </c>
      <c r="G33" s="81">
        <f t="shared" si="3"/>
        <v>-1.0010900001361733E-2</v>
      </c>
      <c r="I33" s="81">
        <f t="shared" si="4"/>
        <v>-1.0010900001361733E-2</v>
      </c>
      <c r="O33" s="81">
        <f t="shared" ca="1" si="5"/>
        <v>-0.62137245643425743</v>
      </c>
      <c r="Q33" s="108">
        <f t="shared" si="6"/>
        <v>13157.73</v>
      </c>
    </row>
    <row r="34" spans="1:17" s="81" customFormat="1" ht="12.95" customHeight="1" x14ac:dyDescent="0.2">
      <c r="A34" s="161" t="s">
        <v>172</v>
      </c>
      <c r="B34" s="161" t="s">
        <v>128</v>
      </c>
      <c r="C34" s="162">
        <v>28179.19</v>
      </c>
      <c r="D34" s="162" t="s">
        <v>658</v>
      </c>
      <c r="E34" s="81">
        <f t="shared" si="1"/>
        <v>-8950.5768035963974</v>
      </c>
      <c r="F34" s="81">
        <f t="shared" si="2"/>
        <v>-8950.5</v>
      </c>
      <c r="G34" s="81">
        <f t="shared" si="3"/>
        <v>-2.5391099999978906E-2</v>
      </c>
      <c r="I34" s="81">
        <f t="shared" si="4"/>
        <v>-2.5391099999978906E-2</v>
      </c>
      <c r="O34" s="81">
        <f t="shared" ca="1" si="5"/>
        <v>-0.62128145094744069</v>
      </c>
      <c r="Q34" s="108">
        <f t="shared" si="6"/>
        <v>13160.689999999999</v>
      </c>
    </row>
    <row r="35" spans="1:17" s="81" customFormat="1" ht="12.95" customHeight="1" x14ac:dyDescent="0.2">
      <c r="A35" s="161" t="s">
        <v>172</v>
      </c>
      <c r="B35" s="161" t="s">
        <v>128</v>
      </c>
      <c r="C35" s="162">
        <v>28181.18</v>
      </c>
      <c r="D35" s="162" t="s">
        <v>658</v>
      </c>
      <c r="E35" s="81">
        <f t="shared" si="1"/>
        <v>-8944.5574047982154</v>
      </c>
      <c r="F35" s="81">
        <f t="shared" si="2"/>
        <v>-8944.5</v>
      </c>
      <c r="G35" s="81">
        <f t="shared" si="3"/>
        <v>-1.8977899999299552E-2</v>
      </c>
      <c r="I35" s="81">
        <f t="shared" si="4"/>
        <v>-1.8977899999299552E-2</v>
      </c>
      <c r="O35" s="81">
        <f t="shared" ca="1" si="5"/>
        <v>-0.62122078062289621</v>
      </c>
      <c r="Q35" s="108">
        <f t="shared" si="6"/>
        <v>13162.68</v>
      </c>
    </row>
    <row r="36" spans="1:17" s="81" customFormat="1" ht="12.95" customHeight="1" x14ac:dyDescent="0.2">
      <c r="A36" s="161" t="s">
        <v>172</v>
      </c>
      <c r="B36" s="161" t="s">
        <v>128</v>
      </c>
      <c r="C36" s="162">
        <v>28184.14</v>
      </c>
      <c r="D36" s="162" t="s">
        <v>658</v>
      </c>
      <c r="E36" s="81">
        <f t="shared" si="1"/>
        <v>-8935.6039271888694</v>
      </c>
      <c r="F36" s="81">
        <f t="shared" si="2"/>
        <v>-8935.5</v>
      </c>
      <c r="G36" s="81">
        <f t="shared" si="3"/>
        <v>-3.4358100001554703E-2</v>
      </c>
      <c r="I36" s="81">
        <f t="shared" si="4"/>
        <v>-3.4358100001554703E-2</v>
      </c>
      <c r="O36" s="81">
        <f t="shared" ca="1" si="5"/>
        <v>-0.62112977513607948</v>
      </c>
      <c r="Q36" s="108">
        <f t="shared" si="6"/>
        <v>13165.64</v>
      </c>
    </row>
    <row r="37" spans="1:17" s="81" customFormat="1" ht="12.95" customHeight="1" x14ac:dyDescent="0.2">
      <c r="A37" s="161" t="s">
        <v>172</v>
      </c>
      <c r="B37" s="161" t="s">
        <v>128</v>
      </c>
      <c r="C37" s="162">
        <v>28190.13</v>
      </c>
      <c r="D37" s="162" t="s">
        <v>658</v>
      </c>
      <c r="E37" s="81">
        <f t="shared" si="1"/>
        <v>-8917.485234324</v>
      </c>
      <c r="F37" s="81">
        <f t="shared" si="2"/>
        <v>-8917.5</v>
      </c>
      <c r="G37" s="81">
        <f t="shared" si="3"/>
        <v>4.8815000009199139E-3</v>
      </c>
      <c r="I37" s="81">
        <f t="shared" si="4"/>
        <v>4.8815000009199139E-3</v>
      </c>
      <c r="O37" s="81">
        <f t="shared" ca="1" si="5"/>
        <v>-0.62094776416244601</v>
      </c>
      <c r="Q37" s="108">
        <f t="shared" si="6"/>
        <v>13171.630000000001</v>
      </c>
    </row>
    <row r="38" spans="1:17" s="81" customFormat="1" ht="12.95" customHeight="1" x14ac:dyDescent="0.2">
      <c r="A38" s="161" t="s">
        <v>172</v>
      </c>
      <c r="B38" s="161" t="s">
        <v>129</v>
      </c>
      <c r="C38" s="162">
        <v>28198.23</v>
      </c>
      <c r="D38" s="162" t="s">
        <v>658</v>
      </c>
      <c r="E38" s="81">
        <f t="shared" si="1"/>
        <v>-8892.9841638389607</v>
      </c>
      <c r="F38" s="81">
        <f t="shared" si="2"/>
        <v>-8893</v>
      </c>
      <c r="G38" s="81">
        <f t="shared" si="3"/>
        <v>5.2353999999468215E-3</v>
      </c>
      <c r="I38" s="81">
        <f t="shared" si="4"/>
        <v>5.2353999999468215E-3</v>
      </c>
      <c r="O38" s="81">
        <f t="shared" ca="1" si="5"/>
        <v>-0.62070002700388949</v>
      </c>
      <c r="Q38" s="108">
        <f t="shared" si="6"/>
        <v>13179.73</v>
      </c>
    </row>
    <row r="39" spans="1:17" s="81" customFormat="1" ht="12.95" customHeight="1" x14ac:dyDescent="0.2">
      <c r="A39" s="161" t="s">
        <v>172</v>
      </c>
      <c r="B39" s="161" t="s">
        <v>129</v>
      </c>
      <c r="C39" s="162">
        <v>28201.5</v>
      </c>
      <c r="D39" s="162" t="s">
        <v>658</v>
      </c>
      <c r="E39" s="81">
        <f t="shared" si="1"/>
        <v>-8883.0929909394436</v>
      </c>
      <c r="F39" s="81">
        <f t="shared" si="2"/>
        <v>-8883</v>
      </c>
      <c r="G39" s="81">
        <f t="shared" si="3"/>
        <v>-3.0742599999939557E-2</v>
      </c>
      <c r="I39" s="81">
        <f t="shared" si="4"/>
        <v>-3.0742599999939557E-2</v>
      </c>
      <c r="O39" s="81">
        <f t="shared" ca="1" si="5"/>
        <v>-0.62059890979631527</v>
      </c>
      <c r="Q39" s="108">
        <f t="shared" si="6"/>
        <v>13183</v>
      </c>
    </row>
    <row r="40" spans="1:17" s="81" customFormat="1" ht="12.95" customHeight="1" x14ac:dyDescent="0.2">
      <c r="A40" s="161" t="s">
        <v>172</v>
      </c>
      <c r="B40" s="161" t="s">
        <v>129</v>
      </c>
      <c r="C40" s="162">
        <v>28210.11</v>
      </c>
      <c r="D40" s="162" t="s">
        <v>658</v>
      </c>
      <c r="E40" s="81">
        <f t="shared" si="1"/>
        <v>-8857.0492604608953</v>
      </c>
      <c r="F40" s="81">
        <f t="shared" si="2"/>
        <v>-8857</v>
      </c>
      <c r="G40" s="81">
        <f t="shared" si="3"/>
        <v>-1.628540000092471E-2</v>
      </c>
      <c r="I40" s="81">
        <f t="shared" si="4"/>
        <v>-1.628540000092471E-2</v>
      </c>
      <c r="O40" s="81">
        <f t="shared" ca="1" si="5"/>
        <v>-0.62033600505662256</v>
      </c>
      <c r="Q40" s="108">
        <f t="shared" si="6"/>
        <v>13191.61</v>
      </c>
    </row>
    <row r="41" spans="1:17" s="81" customFormat="1" ht="12.95" customHeight="1" x14ac:dyDescent="0.2">
      <c r="A41" s="161" t="s">
        <v>172</v>
      </c>
      <c r="B41" s="161" t="s">
        <v>128</v>
      </c>
      <c r="C41" s="162">
        <v>28213.26</v>
      </c>
      <c r="D41" s="162" t="s">
        <v>658</v>
      </c>
      <c r="E41" s="81">
        <f t="shared" si="1"/>
        <v>-8847.5210663833859</v>
      </c>
      <c r="F41" s="81">
        <f t="shared" si="2"/>
        <v>-8847.5</v>
      </c>
      <c r="G41" s="81">
        <f t="shared" si="3"/>
        <v>-6.9645000003220048E-3</v>
      </c>
      <c r="I41" s="81">
        <f t="shared" si="4"/>
        <v>-6.9645000003220048E-3</v>
      </c>
      <c r="O41" s="81">
        <f t="shared" ca="1" si="5"/>
        <v>-0.62023994370942714</v>
      </c>
      <c r="Q41" s="108">
        <f t="shared" si="6"/>
        <v>13194.759999999998</v>
      </c>
    </row>
    <row r="42" spans="1:17" s="81" customFormat="1" ht="12.95" customHeight="1" x14ac:dyDescent="0.2">
      <c r="A42" s="161" t="s">
        <v>121</v>
      </c>
      <c r="B42" s="161"/>
      <c r="C42" s="162">
        <v>30677.047999999999</v>
      </c>
      <c r="D42" s="162"/>
      <c r="E42" s="81">
        <f t="shared" si="1"/>
        <v>-1394.9971838893086</v>
      </c>
      <c r="F42" s="81">
        <f t="shared" si="2"/>
        <v>-1395</v>
      </c>
      <c r="G42" s="81">
        <f t="shared" si="3"/>
        <v>9.309999986726325E-4</v>
      </c>
      <c r="J42" s="81">
        <f>G42</f>
        <v>9.309999986726325E-4</v>
      </c>
      <c r="Q42" s="108">
        <f t="shared" si="6"/>
        <v>15658.547999999999</v>
      </c>
    </row>
    <row r="43" spans="1:17" s="81" customFormat="1" ht="12.95" customHeight="1" x14ac:dyDescent="0.2">
      <c r="A43" s="161" t="s">
        <v>105</v>
      </c>
      <c r="B43" s="161"/>
      <c r="C43" s="162">
        <v>31138.231</v>
      </c>
      <c r="D43" s="162" t="s">
        <v>107</v>
      </c>
      <c r="E43" s="81">
        <f t="shared" si="1"/>
        <v>0</v>
      </c>
      <c r="F43" s="111">
        <f t="shared" si="2"/>
        <v>0</v>
      </c>
      <c r="G43" s="81">
        <f t="shared" si="3"/>
        <v>0</v>
      </c>
      <c r="H43" s="81">
        <f>G43</f>
        <v>0</v>
      </c>
      <c r="Q43" s="108">
        <f t="shared" si="6"/>
        <v>16119.731</v>
      </c>
    </row>
    <row r="44" spans="1:17" s="81" customFormat="1" ht="12.95" customHeight="1" x14ac:dyDescent="0.2">
      <c r="A44" s="161" t="s">
        <v>172</v>
      </c>
      <c r="B44" s="161" t="s">
        <v>129</v>
      </c>
      <c r="C44" s="162">
        <v>31138.237000000001</v>
      </c>
      <c r="D44" s="162" t="s">
        <v>658</v>
      </c>
      <c r="E44" s="81">
        <f t="shared" si="1"/>
        <v>1.8148941103728944E-2</v>
      </c>
      <c r="F44" s="111">
        <f t="shared" si="2"/>
        <v>0</v>
      </c>
      <c r="G44" s="81">
        <f t="shared" si="3"/>
        <v>6.0000000012223609E-3</v>
      </c>
      <c r="I44" s="81">
        <f t="shared" ref="I44:I61" si="7">G44</f>
        <v>6.0000000012223609E-3</v>
      </c>
      <c r="O44" s="81">
        <f t="shared" ref="O44:O61" ca="1" si="8">+C$11+C$12*$F44</f>
        <v>-0.53077649430821483</v>
      </c>
      <c r="Q44" s="108">
        <f t="shared" si="6"/>
        <v>16119.737000000001</v>
      </c>
    </row>
    <row r="45" spans="1:17" s="81" customFormat="1" ht="12.95" customHeight="1" x14ac:dyDescent="0.2">
      <c r="A45" s="161" t="s">
        <v>172</v>
      </c>
      <c r="B45" s="161" t="s">
        <v>129</v>
      </c>
      <c r="C45" s="162">
        <v>31143.205000000002</v>
      </c>
      <c r="D45" s="162" t="s">
        <v>658</v>
      </c>
      <c r="E45" s="81">
        <f t="shared" si="1"/>
        <v>15.045472171932115</v>
      </c>
      <c r="F45" s="111">
        <f t="shared" si="2"/>
        <v>15</v>
      </c>
      <c r="G45" s="81">
        <f t="shared" si="3"/>
        <v>1.5033000003313646E-2</v>
      </c>
      <c r="I45" s="81">
        <f t="shared" si="7"/>
        <v>1.5033000003313646E-2</v>
      </c>
      <c r="O45" s="81">
        <f t="shared" ca="1" si="8"/>
        <v>-0.53062481849685361</v>
      </c>
      <c r="Q45" s="108">
        <f t="shared" si="6"/>
        <v>16124.705000000002</v>
      </c>
    </row>
    <row r="46" spans="1:17" s="81" customFormat="1" ht="12.95" customHeight="1" x14ac:dyDescent="0.2">
      <c r="A46" s="161" t="s">
        <v>172</v>
      </c>
      <c r="B46" s="161" t="s">
        <v>129</v>
      </c>
      <c r="C46" s="162">
        <v>31149.142</v>
      </c>
      <c r="D46" s="162" t="s">
        <v>658</v>
      </c>
      <c r="E46" s="81">
        <f t="shared" si="1"/>
        <v>33.003849390407495</v>
      </c>
      <c r="F46" s="111">
        <f t="shared" si="2"/>
        <v>33</v>
      </c>
      <c r="G46" s="81">
        <f t="shared" si="3"/>
        <v>1.2725999986287206E-3</v>
      </c>
      <c r="I46" s="81">
        <f t="shared" si="7"/>
        <v>1.2725999986287206E-3</v>
      </c>
      <c r="O46" s="81">
        <f t="shared" ca="1" si="8"/>
        <v>-0.53044280752322015</v>
      </c>
      <c r="Q46" s="108">
        <f t="shared" si="6"/>
        <v>16130.642</v>
      </c>
    </row>
    <row r="47" spans="1:17" s="81" customFormat="1" ht="12.95" customHeight="1" x14ac:dyDescent="0.2">
      <c r="A47" s="161" t="s">
        <v>172</v>
      </c>
      <c r="B47" s="161" t="s">
        <v>129</v>
      </c>
      <c r="C47" s="162">
        <v>31150.133999999998</v>
      </c>
      <c r="D47" s="162" t="s">
        <v>658</v>
      </c>
      <c r="E47" s="81">
        <f t="shared" si="1"/>
        <v>36.004474318941107</v>
      </c>
      <c r="F47" s="111">
        <f t="shared" si="2"/>
        <v>36</v>
      </c>
      <c r="G47" s="81">
        <f t="shared" si="3"/>
        <v>1.4792000001762062E-3</v>
      </c>
      <c r="I47" s="81">
        <f t="shared" si="7"/>
        <v>1.4792000001762062E-3</v>
      </c>
      <c r="O47" s="81">
        <f t="shared" ca="1" si="8"/>
        <v>-0.53041247236094791</v>
      </c>
      <c r="Q47" s="108">
        <f t="shared" si="6"/>
        <v>16131.633999999998</v>
      </c>
    </row>
    <row r="48" spans="1:17" s="81" customFormat="1" ht="12.95" customHeight="1" x14ac:dyDescent="0.2">
      <c r="A48" s="161" t="s">
        <v>172</v>
      </c>
      <c r="B48" s="161" t="s">
        <v>128</v>
      </c>
      <c r="C48" s="162">
        <v>31150.292000000001</v>
      </c>
      <c r="D48" s="162" t="s">
        <v>658</v>
      </c>
      <c r="E48" s="81">
        <f t="shared" si="1"/>
        <v>36.482396434584601</v>
      </c>
      <c r="F48" s="111">
        <f t="shared" si="2"/>
        <v>36.5</v>
      </c>
      <c r="G48" s="81">
        <f t="shared" si="3"/>
        <v>-5.8196999998472165E-3</v>
      </c>
      <c r="I48" s="81">
        <f t="shared" si="7"/>
        <v>-5.8196999998472165E-3</v>
      </c>
      <c r="O48" s="81">
        <f t="shared" ca="1" si="8"/>
        <v>-0.53040741650056922</v>
      </c>
      <c r="Q48" s="108">
        <f t="shared" si="6"/>
        <v>16131.792000000001</v>
      </c>
    </row>
    <row r="49" spans="1:17" s="81" customFormat="1" ht="12.95" customHeight="1" x14ac:dyDescent="0.2">
      <c r="A49" s="161" t="s">
        <v>172</v>
      </c>
      <c r="B49" s="161" t="s">
        <v>128</v>
      </c>
      <c r="C49" s="162">
        <v>31154.25</v>
      </c>
      <c r="D49" s="162" t="s">
        <v>658</v>
      </c>
      <c r="E49" s="81">
        <f t="shared" si="1"/>
        <v>48.454647913568188</v>
      </c>
      <c r="F49" s="111">
        <f t="shared" si="2"/>
        <v>48.5</v>
      </c>
      <c r="G49" s="81">
        <f t="shared" si="3"/>
        <v>-1.4993299999332521E-2</v>
      </c>
      <c r="I49" s="81">
        <f t="shared" si="7"/>
        <v>-1.4993299999332521E-2</v>
      </c>
      <c r="O49" s="81">
        <f t="shared" ca="1" si="8"/>
        <v>-0.53028607585148024</v>
      </c>
      <c r="Q49" s="108">
        <f t="shared" si="6"/>
        <v>16135.75</v>
      </c>
    </row>
    <row r="50" spans="1:17" s="81" customFormat="1" ht="12.95" customHeight="1" x14ac:dyDescent="0.2">
      <c r="A50" s="161" t="s">
        <v>172</v>
      </c>
      <c r="B50" s="161" t="s">
        <v>128</v>
      </c>
      <c r="C50" s="162">
        <v>31156.239000000001</v>
      </c>
      <c r="D50" s="162" t="s">
        <v>658</v>
      </c>
      <c r="E50" s="81">
        <f t="shared" si="1"/>
        <v>54.471021888232862</v>
      </c>
      <c r="F50" s="111">
        <f t="shared" si="2"/>
        <v>54.5</v>
      </c>
      <c r="G50" s="81">
        <f t="shared" si="3"/>
        <v>-9.5800999988568947E-3</v>
      </c>
      <c r="I50" s="81">
        <f t="shared" si="7"/>
        <v>-9.5800999988568947E-3</v>
      </c>
      <c r="O50" s="81">
        <f t="shared" ca="1" si="8"/>
        <v>-0.53022540552693587</v>
      </c>
      <c r="Q50" s="108">
        <f t="shared" si="6"/>
        <v>16137.739000000001</v>
      </c>
    </row>
    <row r="51" spans="1:17" s="81" customFormat="1" ht="12.95" customHeight="1" x14ac:dyDescent="0.2">
      <c r="A51" s="161" t="s">
        <v>172</v>
      </c>
      <c r="B51" s="161" t="s">
        <v>129</v>
      </c>
      <c r="C51" s="162">
        <v>31156.39</v>
      </c>
      <c r="D51" s="162" t="s">
        <v>658</v>
      </c>
      <c r="E51" s="81">
        <f t="shared" si="1"/>
        <v>54.927770239244339</v>
      </c>
      <c r="F51" s="111">
        <f t="shared" si="2"/>
        <v>55</v>
      </c>
      <c r="G51" s="81">
        <f t="shared" si="3"/>
        <v>-2.3879000000306405E-2</v>
      </c>
      <c r="I51" s="81">
        <f t="shared" si="7"/>
        <v>-2.3879000000306405E-2</v>
      </c>
      <c r="O51" s="81">
        <f t="shared" ca="1" si="8"/>
        <v>-0.53022034966655707</v>
      </c>
      <c r="Q51" s="108">
        <f t="shared" si="6"/>
        <v>16137.89</v>
      </c>
    </row>
    <row r="52" spans="1:17" s="81" customFormat="1" ht="12.95" customHeight="1" x14ac:dyDescent="0.2">
      <c r="A52" s="19" t="s">
        <v>172</v>
      </c>
      <c r="B52" s="19" t="s">
        <v>128</v>
      </c>
      <c r="C52" s="10">
        <v>31157.238000000001</v>
      </c>
      <c r="D52" s="10" t="s">
        <v>658</v>
      </c>
      <c r="E52" s="81">
        <f t="shared" si="1"/>
        <v>57.492820581387491</v>
      </c>
      <c r="F52" s="111">
        <f t="shared" si="2"/>
        <v>57.5</v>
      </c>
      <c r="G52" s="81">
        <f t="shared" si="3"/>
        <v>-2.3734999995213002E-3</v>
      </c>
      <c r="I52" s="81">
        <f t="shared" si="7"/>
        <v>-2.3734999995213002E-3</v>
      </c>
      <c r="O52" s="81">
        <f t="shared" ca="1" si="8"/>
        <v>-0.53019507036466362</v>
      </c>
      <c r="Q52" s="108">
        <f t="shared" si="6"/>
        <v>16138.738000000001</v>
      </c>
    </row>
    <row r="53" spans="1:17" s="81" customFormat="1" ht="12.95" customHeight="1" x14ac:dyDescent="0.2">
      <c r="A53" s="19" t="s">
        <v>172</v>
      </c>
      <c r="B53" s="19" t="s">
        <v>128</v>
      </c>
      <c r="C53" s="10">
        <v>31158.226999999999</v>
      </c>
      <c r="D53" s="10" t="s">
        <v>658</v>
      </c>
      <c r="E53" s="81">
        <f t="shared" si="1"/>
        <v>60.484371039369243</v>
      </c>
      <c r="F53" s="111">
        <f t="shared" ref="F53:F84" si="9">ROUND(2*E53,0)/2</f>
        <v>60.5</v>
      </c>
      <c r="G53" s="81">
        <f t="shared" si="3"/>
        <v>-5.1669000022229739E-3</v>
      </c>
      <c r="I53" s="81">
        <f t="shared" si="7"/>
        <v>-5.1669000022229739E-3</v>
      </c>
      <c r="O53" s="81">
        <f t="shared" ca="1" si="8"/>
        <v>-0.53016473520239138</v>
      </c>
      <c r="Q53" s="108">
        <f t="shared" si="6"/>
        <v>16139.726999999999</v>
      </c>
    </row>
    <row r="54" spans="1:17" s="81" customFormat="1" ht="12.95" customHeight="1" x14ac:dyDescent="0.2">
      <c r="A54" s="19" t="s">
        <v>172</v>
      </c>
      <c r="B54" s="19" t="s">
        <v>129</v>
      </c>
      <c r="C54" s="10">
        <v>31162.374</v>
      </c>
      <c r="D54" s="10" t="s">
        <v>658</v>
      </c>
      <c r="E54" s="81">
        <f t="shared" si="1"/>
        <v>73.028314163010251</v>
      </c>
      <c r="F54" s="111">
        <f t="shared" si="9"/>
        <v>73</v>
      </c>
      <c r="G54" s="81">
        <f t="shared" si="3"/>
        <v>9.3606000009458512E-3</v>
      </c>
      <c r="I54" s="81">
        <f t="shared" si="7"/>
        <v>9.3606000009458512E-3</v>
      </c>
      <c r="O54" s="81">
        <f t="shared" ca="1" si="8"/>
        <v>-0.53003833869292372</v>
      </c>
      <c r="Q54" s="108">
        <f t="shared" si="6"/>
        <v>16143.874</v>
      </c>
    </row>
    <row r="55" spans="1:17" s="81" customFormat="1" ht="12.95" customHeight="1" x14ac:dyDescent="0.2">
      <c r="A55" s="19" t="s">
        <v>172</v>
      </c>
      <c r="B55" s="19" t="s">
        <v>129</v>
      </c>
      <c r="C55" s="10">
        <v>31164.342000000001</v>
      </c>
      <c r="D55" s="10" t="s">
        <v>658</v>
      </c>
      <c r="E55" s="81">
        <f t="shared" si="1"/>
        <v>78.981166843822876</v>
      </c>
      <c r="F55" s="111">
        <f t="shared" si="9"/>
        <v>79</v>
      </c>
      <c r="G55" s="81">
        <f t="shared" si="3"/>
        <v>-6.2261999992188066E-3</v>
      </c>
      <c r="I55" s="81">
        <f t="shared" si="7"/>
        <v>-6.2261999992188066E-3</v>
      </c>
      <c r="O55" s="81">
        <f t="shared" ca="1" si="8"/>
        <v>-0.52997766836837923</v>
      </c>
      <c r="Q55" s="108">
        <f t="shared" si="6"/>
        <v>16145.842000000001</v>
      </c>
    </row>
    <row r="56" spans="1:17" s="81" customFormat="1" ht="12.95" customHeight="1" x14ac:dyDescent="0.2">
      <c r="A56" s="19" t="s">
        <v>172</v>
      </c>
      <c r="B56" s="19" t="s">
        <v>129</v>
      </c>
      <c r="C56" s="10">
        <v>31165.360000000001</v>
      </c>
      <c r="D56" s="10" t="s">
        <v>658</v>
      </c>
      <c r="E56" s="81">
        <f t="shared" si="1"/>
        <v>82.060437183794974</v>
      </c>
      <c r="F56" s="111">
        <f t="shared" si="9"/>
        <v>82</v>
      </c>
      <c r="G56" s="81">
        <f t="shared" si="3"/>
        <v>1.9980400000349618E-2</v>
      </c>
      <c r="I56" s="81">
        <f t="shared" si="7"/>
        <v>1.9980400000349618E-2</v>
      </c>
      <c r="O56" s="81">
        <f t="shared" ca="1" si="8"/>
        <v>-0.52994733320610699</v>
      </c>
      <c r="Q56" s="108">
        <f t="shared" si="6"/>
        <v>16146.86</v>
      </c>
    </row>
    <row r="57" spans="1:17" s="81" customFormat="1" ht="12.95" customHeight="1" x14ac:dyDescent="0.2">
      <c r="A57" s="19" t="s">
        <v>172</v>
      </c>
      <c r="B57" s="19" t="s">
        <v>128</v>
      </c>
      <c r="C57" s="10">
        <v>31170.134999999998</v>
      </c>
      <c r="D57" s="10" t="s">
        <v>658</v>
      </c>
      <c r="E57" s="81">
        <f t="shared" si="1"/>
        <v>96.503969475896795</v>
      </c>
      <c r="F57" s="111">
        <f t="shared" si="9"/>
        <v>96.5</v>
      </c>
      <c r="G57" s="81">
        <f t="shared" si="3"/>
        <v>1.3122999989718664E-3</v>
      </c>
      <c r="I57" s="81">
        <f t="shared" si="7"/>
        <v>1.3122999989718664E-3</v>
      </c>
      <c r="O57" s="81">
        <f t="shared" ca="1" si="8"/>
        <v>-0.52980071325512446</v>
      </c>
      <c r="Q57" s="108">
        <f t="shared" si="6"/>
        <v>16151.634999999998</v>
      </c>
    </row>
    <row r="58" spans="1:17" s="81" customFormat="1" ht="12.95" customHeight="1" x14ac:dyDescent="0.2">
      <c r="A58" s="19" t="s">
        <v>172</v>
      </c>
      <c r="B58" s="19" t="s">
        <v>129</v>
      </c>
      <c r="C58" s="10">
        <v>31176.244999999999</v>
      </c>
      <c r="D58" s="10" t="s">
        <v>658</v>
      </c>
      <c r="E58" s="81">
        <f t="shared" si="1"/>
        <v>114.98564116276398</v>
      </c>
      <c r="F58" s="111">
        <f t="shared" si="9"/>
        <v>115</v>
      </c>
      <c r="G58" s="81">
        <f t="shared" si="3"/>
        <v>-4.7469999990426004E-3</v>
      </c>
      <c r="I58" s="81">
        <f t="shared" si="7"/>
        <v>-4.7469999990426004E-3</v>
      </c>
      <c r="O58" s="81">
        <f t="shared" ca="1" si="8"/>
        <v>-0.52961364642111231</v>
      </c>
      <c r="Q58" s="108">
        <f t="shared" si="6"/>
        <v>16157.744999999999</v>
      </c>
    </row>
    <row r="59" spans="1:17" s="81" customFormat="1" ht="12.95" customHeight="1" x14ac:dyDescent="0.2">
      <c r="A59" s="19" t="s">
        <v>172</v>
      </c>
      <c r="B59" s="19" t="s">
        <v>129</v>
      </c>
      <c r="C59" s="10">
        <v>31178.232</v>
      </c>
      <c r="D59" s="10" t="s">
        <v>658</v>
      </c>
      <c r="E59" s="81">
        <f t="shared" si="1"/>
        <v>120.99596549039408</v>
      </c>
      <c r="F59" s="111">
        <f t="shared" si="9"/>
        <v>121</v>
      </c>
      <c r="G59" s="81">
        <f t="shared" si="3"/>
        <v>-1.3337999989744276E-3</v>
      </c>
      <c r="I59" s="81">
        <f t="shared" si="7"/>
        <v>-1.3337999989744276E-3</v>
      </c>
      <c r="O59" s="81">
        <f t="shared" ca="1" si="8"/>
        <v>-0.52955297609656782</v>
      </c>
      <c r="Q59" s="108">
        <f t="shared" si="6"/>
        <v>16159.732</v>
      </c>
    </row>
    <row r="60" spans="1:17" s="81" customFormat="1" ht="12.95" customHeight="1" x14ac:dyDescent="0.2">
      <c r="A60" s="19" t="s">
        <v>172</v>
      </c>
      <c r="B60" s="19" t="s">
        <v>129</v>
      </c>
      <c r="C60" s="10">
        <v>31179.231</v>
      </c>
      <c r="D60" s="10" t="s">
        <v>658</v>
      </c>
      <c r="E60" s="81">
        <f t="shared" si="1"/>
        <v>124.01776418354871</v>
      </c>
      <c r="F60" s="111">
        <f t="shared" si="9"/>
        <v>124</v>
      </c>
      <c r="G60" s="81">
        <f t="shared" si="3"/>
        <v>5.8728000003611669E-3</v>
      </c>
      <c r="I60" s="81">
        <f t="shared" si="7"/>
        <v>5.8728000003611669E-3</v>
      </c>
      <c r="O60" s="81">
        <f t="shared" ca="1" si="8"/>
        <v>-0.52952264093429557</v>
      </c>
      <c r="Q60" s="108">
        <f t="shared" si="6"/>
        <v>16160.731</v>
      </c>
    </row>
    <row r="61" spans="1:17" s="81" customFormat="1" ht="12.95" customHeight="1" x14ac:dyDescent="0.2">
      <c r="A61" s="19" t="s">
        <v>172</v>
      </c>
      <c r="B61" s="19" t="s">
        <v>129</v>
      </c>
      <c r="C61" s="10">
        <v>31186.172999999999</v>
      </c>
      <c r="D61" s="10" t="s">
        <v>658</v>
      </c>
      <c r="E61" s="81">
        <f t="shared" si="1"/>
        <v>145.01608903628244</v>
      </c>
      <c r="F61" s="111">
        <f t="shared" si="9"/>
        <v>145</v>
      </c>
      <c r="G61" s="81">
        <f t="shared" si="3"/>
        <v>5.318999999872176E-3</v>
      </c>
      <c r="I61" s="81">
        <f t="shared" si="7"/>
        <v>5.318999999872176E-3</v>
      </c>
      <c r="O61" s="81">
        <f t="shared" ca="1" si="8"/>
        <v>-0.52931029479838998</v>
      </c>
      <c r="Q61" s="108">
        <f t="shared" si="6"/>
        <v>16167.672999999999</v>
      </c>
    </row>
    <row r="62" spans="1:17" s="81" customFormat="1" ht="12.95" customHeight="1" x14ac:dyDescent="0.2">
      <c r="A62" s="19" t="s">
        <v>122</v>
      </c>
      <c r="B62" s="19"/>
      <c r="C62" s="10">
        <v>31204.677</v>
      </c>
      <c r="D62" s="10" t="s">
        <v>107</v>
      </c>
      <c r="E62" s="81">
        <f t="shared" si="1"/>
        <v>200.9874233887821</v>
      </c>
      <c r="F62" s="111">
        <f t="shared" si="9"/>
        <v>201</v>
      </c>
      <c r="G62" s="81">
        <f t="shared" si="3"/>
        <v>-4.1578000018489547E-3</v>
      </c>
      <c r="J62" s="81">
        <f>G62</f>
        <v>-4.1578000018489547E-3</v>
      </c>
      <c r="Q62" s="108">
        <f t="shared" si="6"/>
        <v>16186.177</v>
      </c>
    </row>
    <row r="63" spans="1:17" s="81" customFormat="1" ht="12.95" customHeight="1" x14ac:dyDescent="0.2">
      <c r="A63" s="19" t="s">
        <v>172</v>
      </c>
      <c r="B63" s="19" t="s">
        <v>129</v>
      </c>
      <c r="C63" s="10">
        <v>31216.245999999999</v>
      </c>
      <c r="D63" s="10" t="s">
        <v>658</v>
      </c>
      <c r="E63" s="81">
        <f t="shared" si="1"/>
        <v>235.98160665315805</v>
      </c>
      <c r="F63" s="111">
        <f t="shared" si="9"/>
        <v>236</v>
      </c>
      <c r="G63" s="81">
        <f t="shared" si="3"/>
        <v>-6.0808000016550068E-3</v>
      </c>
      <c r="I63" s="81">
        <f>G63</f>
        <v>-6.0808000016550068E-3</v>
      </c>
      <c r="O63" s="81">
        <f ca="1">+C$11+C$12*$F63</f>
        <v>-0.52839012820946529</v>
      </c>
      <c r="Q63" s="108">
        <f t="shared" si="6"/>
        <v>16197.745999999999</v>
      </c>
    </row>
    <row r="64" spans="1:17" s="81" customFormat="1" ht="12.95" customHeight="1" x14ac:dyDescent="0.2">
      <c r="A64" s="19" t="s">
        <v>172</v>
      </c>
      <c r="B64" s="19" t="s">
        <v>129</v>
      </c>
      <c r="C64" s="10">
        <v>31219.223999999998</v>
      </c>
      <c r="D64" s="10" t="s">
        <v>658</v>
      </c>
      <c r="E64" s="81">
        <f t="shared" si="1"/>
        <v>244.98953108580449</v>
      </c>
      <c r="F64" s="111">
        <f t="shared" si="9"/>
        <v>245</v>
      </c>
      <c r="G64" s="81">
        <f t="shared" si="3"/>
        <v>-3.4610000002430752E-3</v>
      </c>
      <c r="I64" s="81">
        <f>G64</f>
        <v>-3.4610000002430752E-3</v>
      </c>
      <c r="O64" s="81">
        <f ca="1">+C$11+C$12*$F64</f>
        <v>-0.52829912272264867</v>
      </c>
      <c r="Q64" s="108">
        <f t="shared" si="6"/>
        <v>16200.723999999998</v>
      </c>
    </row>
    <row r="65" spans="1:21" s="81" customFormat="1" ht="12.95" customHeight="1" x14ac:dyDescent="0.2">
      <c r="A65" s="19" t="s">
        <v>172</v>
      </c>
      <c r="B65" s="19" t="s">
        <v>129</v>
      </c>
      <c r="C65" s="10">
        <v>31224.195</v>
      </c>
      <c r="D65" s="10" t="s">
        <v>658</v>
      </c>
      <c r="E65" s="81">
        <f t="shared" si="1"/>
        <v>260.02592878718474</v>
      </c>
      <c r="F65" s="111">
        <f t="shared" si="9"/>
        <v>260</v>
      </c>
      <c r="G65" s="81">
        <f t="shared" si="3"/>
        <v>8.5719999988214113E-3</v>
      </c>
      <c r="I65" s="81">
        <f>G65</f>
        <v>8.5719999988214113E-3</v>
      </c>
      <c r="O65" s="81">
        <f ca="1">+C$11+C$12*$F65</f>
        <v>-0.52814744691128745</v>
      </c>
      <c r="Q65" s="108">
        <f t="shared" si="6"/>
        <v>16205.695</v>
      </c>
    </row>
    <row r="66" spans="1:21" s="81" customFormat="1" ht="12.95" customHeight="1" x14ac:dyDescent="0.2">
      <c r="A66" s="19" t="s">
        <v>172</v>
      </c>
      <c r="B66" s="19" t="s">
        <v>128</v>
      </c>
      <c r="C66" s="10">
        <v>31411.473000000002</v>
      </c>
      <c r="D66" s="10" t="s">
        <v>658</v>
      </c>
      <c r="E66" s="81">
        <f t="shared" si="1"/>
        <v>826.50882734247477</v>
      </c>
      <c r="F66" s="111">
        <f t="shared" si="9"/>
        <v>826.5</v>
      </c>
      <c r="G66" s="81">
        <f t="shared" si="3"/>
        <v>2.9183000006014481E-3</v>
      </c>
      <c r="I66" s="81">
        <f>G66</f>
        <v>2.9183000006014481E-3</v>
      </c>
      <c r="O66" s="81">
        <f ca="1">+C$11+C$12*$F66</f>
        <v>-0.52241915710221287</v>
      </c>
      <c r="Q66" s="108">
        <f t="shared" si="6"/>
        <v>16392.973000000002</v>
      </c>
    </row>
    <row r="67" spans="1:21" s="81" customFormat="1" ht="12.95" customHeight="1" x14ac:dyDescent="0.2">
      <c r="A67" s="19" t="s">
        <v>121</v>
      </c>
      <c r="B67" s="19"/>
      <c r="C67" s="10">
        <v>31497.927</v>
      </c>
      <c r="D67" s="10"/>
      <c r="E67" s="81">
        <f t="shared" si="1"/>
        <v>1088.0169196528227</v>
      </c>
      <c r="F67" s="111">
        <f t="shared" si="9"/>
        <v>1088</v>
      </c>
      <c r="G67" s="81">
        <f t="shared" si="3"/>
        <v>5.5935999989742413E-3</v>
      </c>
      <c r="J67" s="81">
        <f t="shared" ref="J67:J73" si="10">G67</f>
        <v>5.5935999989742413E-3</v>
      </c>
      <c r="Q67" s="108">
        <f t="shared" si="6"/>
        <v>16479.427</v>
      </c>
    </row>
    <row r="68" spans="1:21" s="81" customFormat="1" ht="12.95" customHeight="1" x14ac:dyDescent="0.2">
      <c r="A68" s="19" t="s">
        <v>121</v>
      </c>
      <c r="B68" s="19"/>
      <c r="C68" s="10">
        <v>31937.615000000002</v>
      </c>
      <c r="D68" s="10"/>
      <c r="E68" s="81">
        <f t="shared" si="1"/>
        <v>2417.9955220512716</v>
      </c>
      <c r="F68" s="111">
        <f t="shared" si="9"/>
        <v>2418</v>
      </c>
      <c r="G68" s="81">
        <f t="shared" si="3"/>
        <v>-1.4803999983996619E-3</v>
      </c>
      <c r="J68" s="81">
        <f t="shared" si="10"/>
        <v>-1.4803999983996619E-3</v>
      </c>
      <c r="Q68" s="108">
        <f t="shared" si="6"/>
        <v>16919.115000000002</v>
      </c>
    </row>
    <row r="69" spans="1:21" s="81" customFormat="1" ht="12.95" customHeight="1" x14ac:dyDescent="0.2">
      <c r="A69" s="19" t="s">
        <v>121</v>
      </c>
      <c r="B69" s="19"/>
      <c r="C69" s="10">
        <v>32675.856</v>
      </c>
      <c r="D69" s="10"/>
      <c r="E69" s="81">
        <f t="shared" si="1"/>
        <v>4651.0442598226609</v>
      </c>
      <c r="F69" s="111">
        <f t="shared" si="9"/>
        <v>4651</v>
      </c>
      <c r="G69" s="81">
        <f t="shared" si="3"/>
        <v>1.4632200000050943E-2</v>
      </c>
      <c r="J69" s="81">
        <f t="shared" si="10"/>
        <v>1.4632200000050943E-2</v>
      </c>
      <c r="Q69" s="108">
        <f t="shared" si="6"/>
        <v>17657.356</v>
      </c>
    </row>
    <row r="70" spans="1:21" s="81" customFormat="1" ht="12.95" customHeight="1" x14ac:dyDescent="0.2">
      <c r="A70" s="19" t="s">
        <v>123</v>
      </c>
      <c r="B70" s="19"/>
      <c r="C70" s="10">
        <v>33009.417999999998</v>
      </c>
      <c r="D70" s="10">
        <v>6.0000000000000001E-3</v>
      </c>
      <c r="E70" s="81">
        <f t="shared" si="1"/>
        <v>5660.0104416907734</v>
      </c>
      <c r="F70" s="111">
        <f t="shared" si="9"/>
        <v>5660</v>
      </c>
      <c r="G70" s="81">
        <f t="shared" si="3"/>
        <v>3.4519999971962534E-3</v>
      </c>
      <c r="J70" s="81">
        <f t="shared" si="10"/>
        <v>3.4519999971962534E-3</v>
      </c>
      <c r="Q70" s="108">
        <f t="shared" si="6"/>
        <v>17990.917999999998</v>
      </c>
    </row>
    <row r="71" spans="1:21" s="81" customFormat="1" ht="12.95" customHeight="1" x14ac:dyDescent="0.2">
      <c r="A71" s="19" t="s">
        <v>121</v>
      </c>
      <c r="B71" s="19"/>
      <c r="C71" s="10">
        <v>33382.658000000003</v>
      </c>
      <c r="D71" s="10"/>
      <c r="E71" s="81">
        <f t="shared" si="1"/>
        <v>6788.9955710534168</v>
      </c>
      <c r="F71" s="111">
        <f t="shared" si="9"/>
        <v>6789</v>
      </c>
      <c r="G71" s="81">
        <f t="shared" si="3"/>
        <v>-1.4641999950981699E-3</v>
      </c>
      <c r="J71" s="81">
        <f t="shared" si="10"/>
        <v>-1.4641999950981699E-3</v>
      </c>
      <c r="Q71" s="108">
        <f t="shared" si="6"/>
        <v>18364.158000000003</v>
      </c>
    </row>
    <row r="72" spans="1:21" s="81" customFormat="1" ht="12.95" customHeight="1" x14ac:dyDescent="0.2">
      <c r="A72" s="19" t="s">
        <v>122</v>
      </c>
      <c r="B72" s="11" t="s">
        <v>128</v>
      </c>
      <c r="C72" s="10">
        <v>34847.707999999999</v>
      </c>
      <c r="D72" s="10" t="s">
        <v>107</v>
      </c>
      <c r="E72" s="81">
        <f t="shared" si="1"/>
        <v>11220.5132641536</v>
      </c>
      <c r="F72" s="111">
        <f t="shared" si="9"/>
        <v>11220.5</v>
      </c>
      <c r="G72" s="81">
        <f t="shared" si="3"/>
        <v>4.3851000009453855E-3</v>
      </c>
      <c r="J72" s="81">
        <f t="shared" si="10"/>
        <v>4.3851000009453855E-3</v>
      </c>
      <c r="Q72" s="108">
        <f t="shared" si="6"/>
        <v>19829.207999999999</v>
      </c>
    </row>
    <row r="73" spans="1:21" s="81" customFormat="1" ht="12.95" customHeight="1" x14ac:dyDescent="0.2">
      <c r="A73" s="19" t="s">
        <v>121</v>
      </c>
      <c r="B73" s="19"/>
      <c r="C73" s="10">
        <v>35242.608</v>
      </c>
      <c r="D73" s="10"/>
      <c r="E73" s="81">
        <f t="shared" si="1"/>
        <v>12415.016070887345</v>
      </c>
      <c r="F73" s="111">
        <f t="shared" si="9"/>
        <v>12415</v>
      </c>
      <c r="G73" s="81">
        <f t="shared" si="3"/>
        <v>5.3130000014789402E-3</v>
      </c>
      <c r="J73" s="81">
        <f t="shared" si="10"/>
        <v>5.3130000014789402E-3</v>
      </c>
      <c r="Q73" s="108">
        <f t="shared" si="6"/>
        <v>20224.108</v>
      </c>
    </row>
    <row r="74" spans="1:21" s="81" customFormat="1" ht="12.95" customHeight="1" x14ac:dyDescent="0.2">
      <c r="A74" s="19" t="s">
        <v>124</v>
      </c>
      <c r="B74" s="19"/>
      <c r="C74" s="10">
        <v>41762.334000000003</v>
      </c>
      <c r="D74" s="10"/>
      <c r="E74" s="81">
        <f t="shared" si="1"/>
        <v>32136.036597944701</v>
      </c>
      <c r="F74" s="111">
        <f t="shared" si="9"/>
        <v>32136</v>
      </c>
      <c r="G74" s="81">
        <f t="shared" si="3"/>
        <v>1.2099200001102872E-2</v>
      </c>
      <c r="I74" s="81">
        <f t="shared" ref="I74:I79" si="11">G74</f>
        <v>1.2099200001102872E-2</v>
      </c>
      <c r="Q74" s="108">
        <f t="shared" si="6"/>
        <v>26743.834000000003</v>
      </c>
    </row>
    <row r="75" spans="1:21" s="81" customFormat="1" ht="12.95" customHeight="1" x14ac:dyDescent="0.2">
      <c r="A75" s="19" t="s">
        <v>124</v>
      </c>
      <c r="B75" s="19"/>
      <c r="C75" s="10">
        <v>41764.307000000001</v>
      </c>
      <c r="D75" s="10"/>
      <c r="E75" s="81">
        <f t="shared" si="1"/>
        <v>32142.004574743089</v>
      </c>
      <c r="F75" s="111">
        <f t="shared" si="9"/>
        <v>32142</v>
      </c>
      <c r="G75" s="81">
        <f t="shared" si="3"/>
        <v>1.5123999983188696E-3</v>
      </c>
      <c r="I75" s="81">
        <f t="shared" si="11"/>
        <v>1.5123999983188696E-3</v>
      </c>
      <c r="Q75" s="108">
        <f t="shared" si="6"/>
        <v>26745.807000000001</v>
      </c>
    </row>
    <row r="76" spans="1:21" s="81" customFormat="1" ht="12.95" customHeight="1" x14ac:dyDescent="0.2">
      <c r="A76" s="19" t="s">
        <v>125</v>
      </c>
      <c r="B76" s="19"/>
      <c r="C76" s="10">
        <v>41795.379999999997</v>
      </c>
      <c r="D76" s="10"/>
      <c r="E76" s="81">
        <f t="shared" si="1"/>
        <v>32235.994915876625</v>
      </c>
      <c r="F76" s="111">
        <f t="shared" si="9"/>
        <v>32236</v>
      </c>
      <c r="G76" s="81">
        <f t="shared" si="3"/>
        <v>-1.680800000031013E-3</v>
      </c>
      <c r="I76" s="81">
        <f t="shared" si="11"/>
        <v>-1.680800000031013E-3</v>
      </c>
      <c r="Q76" s="108">
        <f t="shared" si="6"/>
        <v>26776.879999999997</v>
      </c>
    </row>
    <row r="77" spans="1:21" s="81" customFormat="1" ht="12.95" customHeight="1" x14ac:dyDescent="0.2">
      <c r="A77" s="19" t="s">
        <v>126</v>
      </c>
      <c r="B77" s="19"/>
      <c r="C77" s="10">
        <v>42089.281000000003</v>
      </c>
      <c r="D77" s="10"/>
      <c r="E77" s="81">
        <f t="shared" si="1"/>
        <v>33124.993572250038</v>
      </c>
      <c r="F77" s="111">
        <f t="shared" si="9"/>
        <v>33125</v>
      </c>
      <c r="G77" s="81">
        <f t="shared" si="3"/>
        <v>-2.1249999990686774E-3</v>
      </c>
      <c r="I77" s="81">
        <f t="shared" si="11"/>
        <v>-2.1249999990686774E-3</v>
      </c>
      <c r="Q77" s="108">
        <f t="shared" si="6"/>
        <v>27070.781000000003</v>
      </c>
    </row>
    <row r="78" spans="1:21" s="81" customFormat="1" ht="12.95" customHeight="1" x14ac:dyDescent="0.2">
      <c r="A78" s="19" t="s">
        <v>126</v>
      </c>
      <c r="B78" s="19"/>
      <c r="C78" s="10">
        <v>42109.447</v>
      </c>
      <c r="D78" s="10"/>
      <c r="E78" s="81">
        <f t="shared" si="1"/>
        <v>33185.992163287236</v>
      </c>
      <c r="F78" s="111">
        <f t="shared" si="9"/>
        <v>33186</v>
      </c>
      <c r="G78" s="81">
        <f t="shared" si="3"/>
        <v>-2.5907999952323735E-3</v>
      </c>
      <c r="I78" s="81">
        <f t="shared" si="11"/>
        <v>-2.5907999952323735E-3</v>
      </c>
      <c r="Q78" s="108">
        <f t="shared" si="6"/>
        <v>27090.947</v>
      </c>
    </row>
    <row r="79" spans="1:21" s="81" customFormat="1" ht="12.95" customHeight="1" thickBot="1" x14ac:dyDescent="0.25">
      <c r="A79" s="117" t="s">
        <v>126</v>
      </c>
      <c r="B79" s="117"/>
      <c r="C79" s="163">
        <v>42132.411999999997</v>
      </c>
      <c r="D79" s="163"/>
      <c r="E79" s="118">
        <f t="shared" si="1"/>
        <v>33255.457235347596</v>
      </c>
      <c r="F79" s="120">
        <f t="shared" si="9"/>
        <v>33255.5</v>
      </c>
      <c r="G79" s="118">
        <f t="shared" si="3"/>
        <v>-1.4137900005152915E-2</v>
      </c>
      <c r="H79" s="118"/>
      <c r="I79" s="118">
        <f t="shared" si="11"/>
        <v>-1.4137900005152915E-2</v>
      </c>
      <c r="J79" s="118"/>
      <c r="K79" s="118"/>
      <c r="L79" s="118"/>
      <c r="M79" s="118"/>
      <c r="N79" s="118"/>
      <c r="O79" s="118"/>
      <c r="P79" s="118"/>
      <c r="Q79" s="121">
        <f t="shared" si="6"/>
        <v>27113.911999999997</v>
      </c>
    </row>
    <row r="80" spans="1:21" s="81" customFormat="1" ht="12.95" customHeight="1" x14ac:dyDescent="0.2">
      <c r="A80" s="10" t="s">
        <v>127</v>
      </c>
      <c r="B80" s="11" t="s">
        <v>128</v>
      </c>
      <c r="C80" s="10">
        <v>45021.34</v>
      </c>
      <c r="D80" s="10"/>
      <c r="E80" s="81">
        <f t="shared" si="1"/>
        <v>41993.954587719571</v>
      </c>
      <c r="F80" s="164">
        <f t="shared" si="9"/>
        <v>41994</v>
      </c>
      <c r="G80" s="81">
        <f t="shared" si="3"/>
        <v>-1.5013200005341787E-2</v>
      </c>
      <c r="J80" s="81">
        <f>G80</f>
        <v>-1.5013200005341787E-2</v>
      </c>
      <c r="O80" s="81">
        <f t="shared" ref="O80:O143" ca="1" si="12">+C$11+C$12*$F80</f>
        <v>-0.10614489282140954</v>
      </c>
      <c r="P80" s="81">
        <f t="shared" ref="P80:P143" si="13">+D$11+D$12*F80+D$13*F80^2</f>
        <v>1.3023789155487187E-2</v>
      </c>
      <c r="Q80" s="108">
        <f t="shared" si="6"/>
        <v>30002.839999999997</v>
      </c>
      <c r="R80" s="81">
        <f t="shared" ref="R80:R143" si="14">+(G80-P80)^2</f>
        <v>7.8607276120444135E-4</v>
      </c>
      <c r="S80" s="81">
        <v>1</v>
      </c>
      <c r="T80" s="81">
        <f t="shared" ref="T80:T143" si="15">S80*R80</f>
        <v>7.8607276120444135E-4</v>
      </c>
      <c r="U80" s="81">
        <f t="shared" ref="U80:U143" si="16">+(G80-P80)</f>
        <v>-2.8036989160828973E-2</v>
      </c>
    </row>
    <row r="81" spans="1:21" s="81" customFormat="1" ht="12.95" customHeight="1" x14ac:dyDescent="0.2">
      <c r="A81" s="10" t="s">
        <v>127</v>
      </c>
      <c r="B81" s="11" t="s">
        <v>129</v>
      </c>
      <c r="C81" s="10">
        <v>45021.506000000001</v>
      </c>
      <c r="D81" s="10"/>
      <c r="E81" s="81">
        <f t="shared" si="1"/>
        <v>41994.456708423349</v>
      </c>
      <c r="F81" s="111">
        <f t="shared" si="9"/>
        <v>41994.5</v>
      </c>
      <c r="G81" s="81">
        <f t="shared" si="3"/>
        <v>-1.4312100000097416E-2</v>
      </c>
      <c r="J81" s="81">
        <f>G81</f>
        <v>-1.4312100000097416E-2</v>
      </c>
      <c r="O81" s="81">
        <f t="shared" ca="1" si="12"/>
        <v>-0.1061398369610308</v>
      </c>
      <c r="P81" s="81">
        <f t="shared" si="13"/>
        <v>1.3025689413536101E-2</v>
      </c>
      <c r="Q81" s="108">
        <f t="shared" si="6"/>
        <v>30003.006000000001</v>
      </c>
      <c r="R81" s="81">
        <f t="shared" si="14"/>
        <v>7.4735473002417283E-4</v>
      </c>
      <c r="S81" s="81">
        <v>1</v>
      </c>
      <c r="T81" s="81">
        <f t="shared" si="15"/>
        <v>7.4735473002417283E-4</v>
      </c>
      <c r="U81" s="81">
        <f t="shared" si="16"/>
        <v>-2.7337789413633518E-2</v>
      </c>
    </row>
    <row r="82" spans="1:21" s="81" customFormat="1" ht="12.95" customHeight="1" x14ac:dyDescent="0.2">
      <c r="A82" s="19" t="s">
        <v>122</v>
      </c>
      <c r="B82" s="19"/>
      <c r="C82" s="10">
        <v>46115.138500000001</v>
      </c>
      <c r="D82" s="10" t="s">
        <v>107</v>
      </c>
      <c r="E82" s="81">
        <f t="shared" si="1"/>
        <v>45302.502013020057</v>
      </c>
      <c r="F82" s="111">
        <f t="shared" si="9"/>
        <v>45302.5</v>
      </c>
      <c r="G82" s="81">
        <f t="shared" si="3"/>
        <v>6.655000033788383E-4</v>
      </c>
      <c r="K82" s="81">
        <f>G82</f>
        <v>6.655000033788383E-4</v>
      </c>
      <c r="O82" s="81">
        <f t="shared" ca="1" si="12"/>
        <v>-7.2690264695508322E-2</v>
      </c>
      <c r="P82" s="81">
        <f t="shared" si="13"/>
        <v>2.6507452072908527E-2</v>
      </c>
      <c r="Q82" s="108">
        <f t="shared" si="6"/>
        <v>31096.638500000001</v>
      </c>
      <c r="R82" s="81">
        <f t="shared" si="14"/>
        <v>6.6780648676386973E-4</v>
      </c>
      <c r="S82" s="81">
        <v>1</v>
      </c>
      <c r="T82" s="81">
        <f t="shared" si="15"/>
        <v>6.6780648676386973E-4</v>
      </c>
      <c r="U82" s="81">
        <f t="shared" si="16"/>
        <v>-2.5841952069529689E-2</v>
      </c>
    </row>
    <row r="83" spans="1:21" s="81" customFormat="1" ht="12.95" customHeight="1" x14ac:dyDescent="0.2">
      <c r="A83" s="19" t="s">
        <v>122</v>
      </c>
      <c r="B83" s="11" t="s">
        <v>128</v>
      </c>
      <c r="C83" s="10">
        <v>46115.304300000003</v>
      </c>
      <c r="D83" s="10" t="s">
        <v>107</v>
      </c>
      <c r="E83" s="81">
        <f t="shared" si="1"/>
        <v>45303.003528759124</v>
      </c>
      <c r="F83" s="111">
        <f t="shared" si="9"/>
        <v>45303</v>
      </c>
      <c r="G83" s="81">
        <f t="shared" si="3"/>
        <v>1.1666000063996762E-3</v>
      </c>
      <c r="K83" s="81">
        <f>G83</f>
        <v>1.1666000063996762E-3</v>
      </c>
      <c r="O83" s="81">
        <f t="shared" ca="1" si="12"/>
        <v>-7.2685208835129578E-2</v>
      </c>
      <c r="P83" s="81">
        <f t="shared" si="13"/>
        <v>2.6509627317477302E-2</v>
      </c>
      <c r="Q83" s="108">
        <f t="shared" si="6"/>
        <v>31096.804300000003</v>
      </c>
      <c r="R83" s="81">
        <f t="shared" si="14"/>
        <v>6.4226903329002644E-4</v>
      </c>
      <c r="S83" s="81">
        <v>1</v>
      </c>
      <c r="T83" s="81">
        <f t="shared" si="15"/>
        <v>6.4226903329002644E-4</v>
      </c>
      <c r="U83" s="81">
        <f t="shared" si="16"/>
        <v>-2.5343027311077626E-2</v>
      </c>
    </row>
    <row r="84" spans="1:21" s="81" customFormat="1" ht="12.95" customHeight="1" x14ac:dyDescent="0.2">
      <c r="A84" s="19" t="s">
        <v>122</v>
      </c>
      <c r="B84" s="19"/>
      <c r="C84" s="10">
        <v>46117.123500000002</v>
      </c>
      <c r="D84" s="10" t="s">
        <v>107</v>
      </c>
      <c r="E84" s="81">
        <f t="shared" si="1"/>
        <v>45308.506287700649</v>
      </c>
      <c r="F84" s="111">
        <f t="shared" si="9"/>
        <v>45308.5</v>
      </c>
      <c r="G84" s="81">
        <f t="shared" si="3"/>
        <v>2.0787000030395575E-3</v>
      </c>
      <c r="K84" s="81">
        <f>G84</f>
        <v>2.0787000030395575E-3</v>
      </c>
      <c r="O84" s="81">
        <f t="shared" ca="1" si="12"/>
        <v>-7.2629594370963835E-2</v>
      </c>
      <c r="P84" s="81">
        <f t="shared" si="13"/>
        <v>2.6533557750534287E-2</v>
      </c>
      <c r="Q84" s="108">
        <f t="shared" si="6"/>
        <v>31098.623500000002</v>
      </c>
      <c r="R84" s="81">
        <f t="shared" si="14"/>
        <v>5.9804006745020296E-4</v>
      </c>
      <c r="S84" s="81">
        <v>1</v>
      </c>
      <c r="T84" s="81">
        <f t="shared" si="15"/>
        <v>5.9804006745020296E-4</v>
      </c>
      <c r="U84" s="81">
        <f t="shared" si="16"/>
        <v>-2.4454857747494729E-2</v>
      </c>
    </row>
    <row r="85" spans="1:21" s="81" customFormat="1" ht="12.95" customHeight="1" x14ac:dyDescent="0.2">
      <c r="A85" s="19" t="s">
        <v>122</v>
      </c>
      <c r="B85" s="11" t="s">
        <v>128</v>
      </c>
      <c r="C85" s="10">
        <v>46117.2886</v>
      </c>
      <c r="D85" s="10" t="s">
        <v>107</v>
      </c>
      <c r="E85" s="81">
        <f t="shared" ref="E85:E148" si="17">+(C85-C$7)/C$8</f>
        <v>45309.005686063247</v>
      </c>
      <c r="F85" s="111">
        <f t="shared" ref="F85" si="18">ROUND(2*E85,0)/2</f>
        <v>45309</v>
      </c>
      <c r="G85" s="81">
        <f t="shared" ref="G85:G148" si="19">+C85-(C$7+F85*C$8)</f>
        <v>1.8798000019160099E-3</v>
      </c>
      <c r="K85" s="81">
        <f>G85</f>
        <v>1.8798000019160099E-3</v>
      </c>
      <c r="O85" s="81">
        <f t="shared" ca="1" si="12"/>
        <v>-7.2624538510585146E-2</v>
      </c>
      <c r="P85" s="81">
        <f t="shared" si="13"/>
        <v>2.6535733493794067E-2</v>
      </c>
      <c r="Q85" s="108">
        <f t="shared" ref="Q85:Q148" si="20">+C85-15018.5</f>
        <v>31098.7886</v>
      </c>
      <c r="R85" s="81">
        <f t="shared" si="14"/>
        <v>6.0791505635591407E-4</v>
      </c>
      <c r="S85" s="81">
        <v>1</v>
      </c>
      <c r="T85" s="81">
        <f t="shared" si="15"/>
        <v>6.0791505635591407E-4</v>
      </c>
      <c r="U85" s="81">
        <f t="shared" si="16"/>
        <v>-2.4655933491878057E-2</v>
      </c>
    </row>
    <row r="86" spans="1:21" s="81" customFormat="1" ht="12.95" customHeight="1" x14ac:dyDescent="0.2">
      <c r="A86" s="19" t="s">
        <v>288</v>
      </c>
      <c r="B86" s="19" t="s">
        <v>129</v>
      </c>
      <c r="C86" s="10">
        <v>49060.686000000002</v>
      </c>
      <c r="D86" s="10" t="s">
        <v>658</v>
      </c>
      <c r="E86" s="81">
        <f t="shared" si="17"/>
        <v>54212.263360494238</v>
      </c>
      <c r="F86" s="122">
        <f>ROUND(2*E86,0)/2-0.5</f>
        <v>54212</v>
      </c>
      <c r="G86" s="81">
        <f t="shared" si="19"/>
        <v>8.7066400003095623E-2</v>
      </c>
      <c r="I86" s="81">
        <f>G86</f>
        <v>8.7066400003095623E-2</v>
      </c>
      <c r="O86" s="81">
        <f t="shared" ca="1" si="12"/>
        <v>1.740011139266362E-2</v>
      </c>
      <c r="P86" s="81">
        <f t="shared" si="13"/>
        <v>7.1865379196796114E-2</v>
      </c>
      <c r="Q86" s="108">
        <f t="shared" si="20"/>
        <v>34042.186000000002</v>
      </c>
      <c r="R86" s="81">
        <f t="shared" si="14"/>
        <v>2.3107103355355057E-4</v>
      </c>
      <c r="S86" s="81">
        <v>0.1</v>
      </c>
      <c r="T86" s="81">
        <f t="shared" si="15"/>
        <v>2.3107103355355057E-5</v>
      </c>
      <c r="U86" s="81">
        <f t="shared" si="16"/>
        <v>1.5201020806299509E-2</v>
      </c>
    </row>
    <row r="87" spans="1:21" s="81" customFormat="1" ht="12.95" customHeight="1" x14ac:dyDescent="0.2">
      <c r="A87" s="19" t="s">
        <v>288</v>
      </c>
      <c r="B87" s="19" t="s">
        <v>129</v>
      </c>
      <c r="C87" s="10">
        <v>49064.639999999999</v>
      </c>
      <c r="D87" s="10" t="s">
        <v>658</v>
      </c>
      <c r="E87" s="81">
        <f t="shared" si="17"/>
        <v>54224.223512679149</v>
      </c>
      <c r="F87" s="161">
        <f>ROUND(2*E87,0)/2</f>
        <v>54224</v>
      </c>
      <c r="G87" s="81">
        <f t="shared" si="19"/>
        <v>7.3892799999157432E-2</v>
      </c>
      <c r="I87" s="81">
        <f>G87</f>
        <v>7.3892799999157432E-2</v>
      </c>
      <c r="O87" s="81">
        <f t="shared" ca="1" si="12"/>
        <v>1.7521452041752594E-2</v>
      </c>
      <c r="P87" s="81">
        <f t="shared" si="13"/>
        <v>7.193536888561175E-2</v>
      </c>
      <c r="Q87" s="108">
        <f t="shared" si="20"/>
        <v>34046.14</v>
      </c>
      <c r="R87" s="81">
        <f t="shared" si="14"/>
        <v>3.8315365642766898E-6</v>
      </c>
      <c r="S87" s="81">
        <v>0.1</v>
      </c>
      <c r="T87" s="81">
        <f t="shared" si="15"/>
        <v>3.8315365642766901E-7</v>
      </c>
      <c r="U87" s="81">
        <f t="shared" si="16"/>
        <v>1.9574311135456823E-3</v>
      </c>
    </row>
    <row r="88" spans="1:21" s="81" customFormat="1" ht="12.95" customHeight="1" x14ac:dyDescent="0.2">
      <c r="A88" s="19" t="s">
        <v>288</v>
      </c>
      <c r="B88" s="19" t="s">
        <v>129</v>
      </c>
      <c r="C88" s="10">
        <v>49754.620999999999</v>
      </c>
      <c r="D88" s="10" t="s">
        <v>658</v>
      </c>
      <c r="E88" s="81">
        <f t="shared" si="17"/>
        <v>56311.294267535959</v>
      </c>
      <c r="F88" s="122">
        <f t="shared" ref="F88:F119" si="21">ROUND(2*E88,0)/2-0.5</f>
        <v>56311</v>
      </c>
      <c r="G88" s="81">
        <f t="shared" si="19"/>
        <v>9.7284200004651211E-2</v>
      </c>
      <c r="I88" s="81">
        <f>G88</f>
        <v>9.7284200004651211E-2</v>
      </c>
      <c r="O88" s="81">
        <f t="shared" ca="1" si="12"/>
        <v>3.8624613262473684E-2</v>
      </c>
      <c r="P88" s="81">
        <f t="shared" si="13"/>
        <v>8.4471837633066288E-2</v>
      </c>
      <c r="Q88" s="108">
        <f t="shared" si="20"/>
        <v>34736.120999999999</v>
      </c>
      <c r="R88" s="81">
        <f t="shared" si="14"/>
        <v>1.6415662954080525E-4</v>
      </c>
      <c r="S88" s="81">
        <v>0.1</v>
      </c>
      <c r="T88" s="81">
        <f t="shared" si="15"/>
        <v>1.6415662954080526E-5</v>
      </c>
      <c r="U88" s="81">
        <f t="shared" si="16"/>
        <v>1.2812362371584923E-2</v>
      </c>
    </row>
    <row r="89" spans="1:21" s="81" customFormat="1" ht="12.95" customHeight="1" x14ac:dyDescent="0.2">
      <c r="A89" s="19" t="s">
        <v>288</v>
      </c>
      <c r="B89" s="19" t="s">
        <v>129</v>
      </c>
      <c r="C89" s="10">
        <v>50152.667000000001</v>
      </c>
      <c r="D89" s="10" t="s">
        <v>658</v>
      </c>
      <c r="E89" s="81">
        <f t="shared" si="17"/>
        <v>57515.313169053159</v>
      </c>
      <c r="F89" s="122">
        <f t="shared" si="21"/>
        <v>57515</v>
      </c>
      <c r="G89" s="81">
        <f t="shared" si="19"/>
        <v>0.10353300000133459</v>
      </c>
      <c r="I89" s="81">
        <f>G89</f>
        <v>0.10353300000133459</v>
      </c>
      <c r="O89" s="81">
        <f t="shared" ca="1" si="12"/>
        <v>5.0799125054399097E-2</v>
      </c>
      <c r="P89" s="81">
        <f t="shared" si="13"/>
        <v>9.203351725412165E-2</v>
      </c>
      <c r="Q89" s="108">
        <f t="shared" si="20"/>
        <v>35134.167000000001</v>
      </c>
      <c r="R89" s="81">
        <f t="shared" si="14"/>
        <v>1.3223810345344797E-4</v>
      </c>
      <c r="S89" s="81">
        <v>0.1</v>
      </c>
      <c r="T89" s="81">
        <f t="shared" si="15"/>
        <v>1.3223810345344798E-5</v>
      </c>
      <c r="U89" s="81">
        <f t="shared" si="16"/>
        <v>1.1499482747212936E-2</v>
      </c>
    </row>
    <row r="90" spans="1:21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 t="shared" si="17"/>
        <v>57589.821529362867</v>
      </c>
      <c r="F90" s="122">
        <f t="shared" si="21"/>
        <v>57589.5</v>
      </c>
      <c r="G90" s="81">
        <f t="shared" si="19"/>
        <v>0.10629689999768743</v>
      </c>
      <c r="K90" s="81">
        <f>G90</f>
        <v>0.10629689999768743</v>
      </c>
      <c r="O90" s="81">
        <f t="shared" ca="1" si="12"/>
        <v>5.1552448250826277E-2</v>
      </c>
      <c r="P90" s="81">
        <f t="shared" si="13"/>
        <v>9.2509328455748996E-2</v>
      </c>
      <c r="Q90" s="108">
        <f t="shared" si="20"/>
        <v>35158.799299999999</v>
      </c>
      <c r="R90" s="81">
        <f t="shared" si="14"/>
        <v>1.9009712902407066E-4</v>
      </c>
      <c r="S90" s="81">
        <v>1</v>
      </c>
      <c r="T90" s="81">
        <f t="shared" si="15"/>
        <v>1.9009712902407066E-4</v>
      </c>
      <c r="U90" s="81">
        <f t="shared" si="16"/>
        <v>1.3787571541938437E-2</v>
      </c>
    </row>
    <row r="91" spans="1:21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 t="shared" si="17"/>
        <v>58509.767457617687</v>
      </c>
      <c r="F91" s="122">
        <f t="shared" si="21"/>
        <v>58509.5</v>
      </c>
      <c r="G91" s="81">
        <f t="shared" si="19"/>
        <v>8.8420900006894954E-2</v>
      </c>
      <c r="K91" s="81">
        <f>G91</f>
        <v>8.8420900006894954E-2</v>
      </c>
      <c r="O91" s="81">
        <f t="shared" ca="1" si="12"/>
        <v>6.0855231347646366E-2</v>
      </c>
      <c r="P91" s="81">
        <f t="shared" si="13"/>
        <v>9.8461163179365541E-2</v>
      </c>
      <c r="Q91" s="108">
        <f t="shared" si="20"/>
        <v>35462.931400000001</v>
      </c>
      <c r="R91" s="81">
        <f t="shared" si="14"/>
        <v>1.0080688457246914E-4</v>
      </c>
      <c r="S91" s="81">
        <v>1</v>
      </c>
      <c r="T91" s="81">
        <f t="shared" si="15"/>
        <v>1.0080688457246914E-4</v>
      </c>
      <c r="U91" s="81">
        <f t="shared" si="16"/>
        <v>-1.0040263172470587E-2</v>
      </c>
    </row>
    <row r="92" spans="1:21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 t="shared" si="17"/>
        <v>58509.814342382204</v>
      </c>
      <c r="F92" s="122">
        <f t="shared" si="21"/>
        <v>58509.5</v>
      </c>
      <c r="G92" s="81">
        <f t="shared" si="19"/>
        <v>0.10392090000823373</v>
      </c>
      <c r="K92" s="81">
        <f>G92</f>
        <v>0.10392090000823373</v>
      </c>
      <c r="O92" s="81">
        <f t="shared" ca="1" si="12"/>
        <v>6.0855231347646366E-2</v>
      </c>
      <c r="P92" s="81">
        <f t="shared" si="13"/>
        <v>9.8461163179365541E-2</v>
      </c>
      <c r="Q92" s="108">
        <f t="shared" si="20"/>
        <v>35462.946900000003</v>
      </c>
      <c r="R92" s="81">
        <f t="shared" si="14"/>
        <v>2.980872624049967E-5</v>
      </c>
      <c r="S92" s="81">
        <v>1</v>
      </c>
      <c r="T92" s="81">
        <f t="shared" si="15"/>
        <v>2.980872624049967E-5</v>
      </c>
      <c r="U92" s="81">
        <f t="shared" si="16"/>
        <v>5.4597368288681891E-3</v>
      </c>
    </row>
    <row r="93" spans="1:21" s="81" customFormat="1" ht="12.95" customHeight="1" x14ac:dyDescent="0.2">
      <c r="A93" s="19" t="s">
        <v>288</v>
      </c>
      <c r="B93" s="19" t="s">
        <v>129</v>
      </c>
      <c r="C93" s="10">
        <v>50523.608</v>
      </c>
      <c r="D93" s="10" t="s">
        <v>658</v>
      </c>
      <c r="E93" s="81">
        <f t="shared" si="17"/>
        <v>58637.344229150949</v>
      </c>
      <c r="F93" s="122">
        <f t="shared" si="21"/>
        <v>58637</v>
      </c>
      <c r="G93" s="81">
        <f t="shared" si="19"/>
        <v>0.11380139999528183</v>
      </c>
      <c r="I93" s="81">
        <f>G93</f>
        <v>0.11380139999528183</v>
      </c>
      <c r="O93" s="81">
        <f t="shared" ca="1" si="12"/>
        <v>6.2144475744216554E-2</v>
      </c>
      <c r="P93" s="81">
        <f t="shared" si="13"/>
        <v>9.9297110389044263E-2</v>
      </c>
      <c r="Q93" s="108">
        <f t="shared" si="20"/>
        <v>35505.108</v>
      </c>
      <c r="R93" s="81">
        <f t="shared" si="14"/>
        <v>2.1037441698161101E-4</v>
      </c>
      <c r="S93" s="81">
        <v>0.1</v>
      </c>
      <c r="T93" s="81">
        <f t="shared" si="15"/>
        <v>2.1037441698161101E-5</v>
      </c>
      <c r="U93" s="81">
        <f t="shared" si="16"/>
        <v>1.4504289606237564E-2</v>
      </c>
    </row>
    <row r="94" spans="1:21" s="81" customFormat="1" ht="12.95" customHeight="1" x14ac:dyDescent="0.2">
      <c r="A94" s="19" t="s">
        <v>309</v>
      </c>
      <c r="B94" s="19" t="s">
        <v>128</v>
      </c>
      <c r="C94" s="10">
        <v>50853.046000000002</v>
      </c>
      <c r="D94" s="10" t="s">
        <v>657</v>
      </c>
      <c r="E94" s="81">
        <f t="shared" si="17"/>
        <v>59633.836038836322</v>
      </c>
      <c r="F94" s="122">
        <f t="shared" si="21"/>
        <v>59633.5</v>
      </c>
      <c r="G94" s="81">
        <f t="shared" si="19"/>
        <v>0.11109370000485796</v>
      </c>
      <c r="K94" s="81">
        <f>G94</f>
        <v>0.11109370000485796</v>
      </c>
      <c r="O94" s="81">
        <f t="shared" ca="1" si="12"/>
        <v>7.2220805478978689E-2</v>
      </c>
      <c r="P94" s="81">
        <f t="shared" si="13"/>
        <v>0.10592370599114476</v>
      </c>
      <c r="Q94" s="108">
        <f t="shared" si="20"/>
        <v>35834.546000000002</v>
      </c>
      <c r="R94" s="81">
        <f t="shared" si="14"/>
        <v>2.6728838101830411E-5</v>
      </c>
      <c r="S94" s="81">
        <v>1</v>
      </c>
      <c r="T94" s="81">
        <f t="shared" si="15"/>
        <v>2.6728838101830411E-5</v>
      </c>
      <c r="U94" s="81">
        <f t="shared" si="16"/>
        <v>5.1699940137132083E-3</v>
      </c>
    </row>
    <row r="95" spans="1:21" s="81" customFormat="1" ht="12.95" customHeight="1" x14ac:dyDescent="0.2">
      <c r="A95" s="19" t="s">
        <v>309</v>
      </c>
      <c r="B95" s="19" t="s">
        <v>128</v>
      </c>
      <c r="C95" s="10">
        <v>50854.038999999997</v>
      </c>
      <c r="D95" s="10" t="s">
        <v>657</v>
      </c>
      <c r="E95" s="81">
        <f t="shared" si="17"/>
        <v>59636.839688588363</v>
      </c>
      <c r="F95" s="122">
        <f t="shared" si="21"/>
        <v>59636.5</v>
      </c>
      <c r="G95" s="81">
        <f t="shared" si="19"/>
        <v>0.11230029999569524</v>
      </c>
      <c r="K95" s="81">
        <f>G95</f>
        <v>0.11230029999569524</v>
      </c>
      <c r="O95" s="81">
        <f t="shared" ca="1" si="12"/>
        <v>7.2251140641250933E-2</v>
      </c>
      <c r="P95" s="81">
        <f t="shared" si="13"/>
        <v>0.10594390482240662</v>
      </c>
      <c r="Q95" s="108">
        <f t="shared" si="20"/>
        <v>35835.538999999997</v>
      </c>
      <c r="R95" s="81">
        <f t="shared" si="14"/>
        <v>4.0403759599006869E-5</v>
      </c>
      <c r="S95" s="81">
        <v>1</v>
      </c>
      <c r="T95" s="81">
        <f t="shared" si="15"/>
        <v>4.0403759599006869E-5</v>
      </c>
      <c r="U95" s="81">
        <f t="shared" si="16"/>
        <v>6.3563951732886204E-3</v>
      </c>
    </row>
    <row r="96" spans="1:21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 t="shared" si="17"/>
        <v>59653.339495907101</v>
      </c>
      <c r="F96" s="122">
        <f t="shared" si="21"/>
        <v>59653</v>
      </c>
      <c r="G96" s="81">
        <f t="shared" si="19"/>
        <v>0.11223659999814117</v>
      </c>
      <c r="K96" s="81">
        <f>G96</f>
        <v>0.11223659999814117</v>
      </c>
      <c r="O96" s="81">
        <f t="shared" ca="1" si="12"/>
        <v>7.2417984033748217E-2</v>
      </c>
      <c r="P96" s="81">
        <f t="shared" si="13"/>
        <v>0.10605502513665102</v>
      </c>
      <c r="Q96" s="108">
        <f t="shared" si="20"/>
        <v>35840.993799999997</v>
      </c>
      <c r="R96" s="81">
        <f t="shared" si="14"/>
        <v>3.8211867768206993E-5</v>
      </c>
      <c r="S96" s="81">
        <v>1</v>
      </c>
      <c r="T96" s="81">
        <f t="shared" si="15"/>
        <v>3.8211867768206993E-5</v>
      </c>
      <c r="U96" s="81">
        <f t="shared" si="16"/>
        <v>6.1815748614901522E-3</v>
      </c>
    </row>
    <row r="97" spans="1:21" s="81" customFormat="1" ht="12.95" customHeight="1" x14ac:dyDescent="0.2">
      <c r="A97" s="19" t="s">
        <v>316</v>
      </c>
      <c r="B97" s="19" t="s">
        <v>129</v>
      </c>
      <c r="C97" s="10">
        <v>50879.9902</v>
      </c>
      <c r="D97" s="10" t="s">
        <v>660</v>
      </c>
      <c r="E97" s="81">
        <f t="shared" si="17"/>
        <v>59715.337488634228</v>
      </c>
      <c r="F97" s="122">
        <f t="shared" si="21"/>
        <v>59715</v>
      </c>
      <c r="G97" s="81">
        <f t="shared" si="19"/>
        <v>0.11157300000195391</v>
      </c>
      <c r="J97" s="81">
        <f>G97</f>
        <v>0.11157300000195391</v>
      </c>
      <c r="O97" s="81">
        <f t="shared" ca="1" si="12"/>
        <v>7.3044910720707845E-2</v>
      </c>
      <c r="P97" s="81">
        <f t="shared" si="13"/>
        <v>0.10647297265713274</v>
      </c>
      <c r="Q97" s="108">
        <f t="shared" si="20"/>
        <v>35861.4902</v>
      </c>
      <c r="R97" s="81">
        <f t="shared" si="14"/>
        <v>2.6010278917923761E-5</v>
      </c>
      <c r="S97" s="81">
        <v>1</v>
      </c>
      <c r="T97" s="81">
        <f t="shared" si="15"/>
        <v>2.6010278917923761E-5</v>
      </c>
      <c r="U97" s="81">
        <f t="shared" si="16"/>
        <v>5.1000273448211786E-3</v>
      </c>
    </row>
    <row r="98" spans="1:21" s="81" customFormat="1" ht="12.95" customHeight="1" x14ac:dyDescent="0.2">
      <c r="A98" s="19" t="s">
        <v>288</v>
      </c>
      <c r="B98" s="19" t="s">
        <v>129</v>
      </c>
      <c r="C98" s="10">
        <v>50921.654000000002</v>
      </c>
      <c r="D98" s="10" t="s">
        <v>658</v>
      </c>
      <c r="E98" s="81">
        <f t="shared" si="17"/>
        <v>59841.363130668149</v>
      </c>
      <c r="F98" s="122">
        <f t="shared" si="21"/>
        <v>59841</v>
      </c>
      <c r="G98" s="81">
        <f t="shared" si="19"/>
        <v>0.12005020000651712</v>
      </c>
      <c r="I98" s="81">
        <f>G98</f>
        <v>0.12005020000651712</v>
      </c>
      <c r="O98" s="81">
        <f t="shared" ca="1" si="12"/>
        <v>7.4318987536141856E-2</v>
      </c>
      <c r="P98" s="81">
        <f t="shared" si="13"/>
        <v>0.10732431870817932</v>
      </c>
      <c r="Q98" s="108">
        <f t="shared" si="20"/>
        <v>35903.154000000002</v>
      </c>
      <c r="R98" s="81">
        <f t="shared" si="14"/>
        <v>1.619480548193836E-4</v>
      </c>
      <c r="S98" s="81">
        <v>0.1</v>
      </c>
      <c r="T98" s="81">
        <f t="shared" si="15"/>
        <v>1.6194805481938362E-5</v>
      </c>
      <c r="U98" s="81">
        <f t="shared" si="16"/>
        <v>1.2725881298337793E-2</v>
      </c>
    </row>
    <row r="99" spans="1:21" s="81" customFormat="1" ht="12.95" customHeight="1" x14ac:dyDescent="0.2">
      <c r="A99" s="19" t="s">
        <v>288</v>
      </c>
      <c r="B99" s="19" t="s">
        <v>129</v>
      </c>
      <c r="C99" s="10">
        <v>50926.623</v>
      </c>
      <c r="D99" s="10" t="s">
        <v>658</v>
      </c>
      <c r="E99" s="81">
        <f t="shared" si="17"/>
        <v>59856.393478722486</v>
      </c>
      <c r="F99" s="122">
        <f t="shared" si="21"/>
        <v>59856</v>
      </c>
      <c r="G99" s="81">
        <f t="shared" si="19"/>
        <v>0.13008320000517415</v>
      </c>
      <c r="I99" s="81">
        <f>G99</f>
        <v>0.13008320000517415</v>
      </c>
      <c r="O99" s="81">
        <f t="shared" ca="1" si="12"/>
        <v>7.4470663347503074E-2</v>
      </c>
      <c r="P99" s="81">
        <f t="shared" si="13"/>
        <v>0.10742584521711374</v>
      </c>
      <c r="Q99" s="108">
        <f t="shared" si="20"/>
        <v>35908.123</v>
      </c>
      <c r="R99" s="81">
        <f t="shared" si="14"/>
        <v>5.133557259920441E-4</v>
      </c>
      <c r="S99" s="81">
        <v>0.1</v>
      </c>
      <c r="T99" s="81">
        <f t="shared" si="15"/>
        <v>5.1335572599204416E-5</v>
      </c>
      <c r="U99" s="81">
        <f t="shared" si="16"/>
        <v>2.2657354788060413E-2</v>
      </c>
    </row>
    <row r="100" spans="1:21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 t="shared" si="17"/>
        <v>59940.345640533596</v>
      </c>
      <c r="F100" s="122">
        <f t="shared" si="21"/>
        <v>59940</v>
      </c>
      <c r="G100" s="81">
        <f t="shared" si="19"/>
        <v>0.11426799999753712</v>
      </c>
      <c r="K100" s="81">
        <f>G100</f>
        <v>0.11426799999753712</v>
      </c>
      <c r="O100" s="81">
        <f t="shared" ca="1" si="12"/>
        <v>7.5320047891125785E-2</v>
      </c>
      <c r="P100" s="81">
        <f t="shared" si="13"/>
        <v>0.10799508485284959</v>
      </c>
      <c r="Q100" s="108">
        <f t="shared" si="20"/>
        <v>35935.877399999998</v>
      </c>
      <c r="R100" s="81">
        <f t="shared" si="14"/>
        <v>3.9349464412450173E-5</v>
      </c>
      <c r="S100" s="81">
        <v>1</v>
      </c>
      <c r="T100" s="81">
        <f t="shared" si="15"/>
        <v>3.9349464412450173E-5</v>
      </c>
      <c r="U100" s="81">
        <f t="shared" si="16"/>
        <v>6.2729151446875298E-3</v>
      </c>
    </row>
    <row r="101" spans="1:21" s="81" customFormat="1" ht="12.95" customHeight="1" x14ac:dyDescent="0.2">
      <c r="A101" s="19" t="s">
        <v>327</v>
      </c>
      <c r="B101" s="19" t="s">
        <v>128</v>
      </c>
      <c r="C101" s="10">
        <v>51475.287100000001</v>
      </c>
      <c r="D101" s="10" t="s">
        <v>660</v>
      </c>
      <c r="E101" s="81">
        <f t="shared" si="17"/>
        <v>61516.005551156122</v>
      </c>
      <c r="F101" s="122">
        <f t="shared" si="21"/>
        <v>61515.5</v>
      </c>
      <c r="G101" s="81">
        <f t="shared" si="19"/>
        <v>0.16713410000375006</v>
      </c>
      <c r="J101" s="81">
        <f>G101</f>
        <v>0.16713410000375006</v>
      </c>
      <c r="O101" s="81">
        <f t="shared" ca="1" si="12"/>
        <v>9.1251063944430166E-2</v>
      </c>
      <c r="P101" s="81">
        <f t="shared" si="13"/>
        <v>0.11888902446176614</v>
      </c>
      <c r="Q101" s="108">
        <f t="shared" si="20"/>
        <v>36456.787100000001</v>
      </c>
      <c r="R101" s="81">
        <f t="shared" si="14"/>
        <v>2.3275873140517359E-3</v>
      </c>
      <c r="S101" s="81">
        <v>1</v>
      </c>
      <c r="T101" s="81">
        <f t="shared" si="15"/>
        <v>2.3275873140517359E-3</v>
      </c>
      <c r="U101" s="81">
        <f t="shared" si="16"/>
        <v>4.8245075541983928E-2</v>
      </c>
    </row>
    <row r="102" spans="1:21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 t="shared" si="17"/>
        <v>62018.390322016669</v>
      </c>
      <c r="F102" s="122">
        <f t="shared" si="21"/>
        <v>62018</v>
      </c>
      <c r="G102" s="81">
        <f t="shared" si="19"/>
        <v>0.12903959999675862</v>
      </c>
      <c r="K102" s="81">
        <f>G102</f>
        <v>0.12903959999675862</v>
      </c>
      <c r="O102" s="81">
        <f t="shared" ca="1" si="12"/>
        <v>9.6332203625030255E-2</v>
      </c>
      <c r="P102" s="81">
        <f t="shared" si="13"/>
        <v>0.12245039535258853</v>
      </c>
      <c r="Q102" s="108">
        <f t="shared" si="20"/>
        <v>36622.874400000001</v>
      </c>
      <c r="R102" s="81">
        <f t="shared" si="14"/>
        <v>4.341761784275273E-5</v>
      </c>
      <c r="S102" s="81">
        <v>1</v>
      </c>
      <c r="T102" s="81">
        <f t="shared" si="15"/>
        <v>4.341761784275273E-5</v>
      </c>
      <c r="U102" s="81">
        <f t="shared" si="16"/>
        <v>6.5892046441700935E-3</v>
      </c>
    </row>
    <row r="103" spans="1:21" s="81" customFormat="1" ht="12.95" customHeight="1" x14ac:dyDescent="0.2">
      <c r="A103" s="19" t="s">
        <v>335</v>
      </c>
      <c r="B103" s="19" t="s">
        <v>128</v>
      </c>
      <c r="C103" s="10">
        <v>51915.118999999999</v>
      </c>
      <c r="D103" s="10" t="s">
        <v>660</v>
      </c>
      <c r="E103" s="81">
        <f t="shared" si="17"/>
        <v>62846.419425658605</v>
      </c>
      <c r="F103" s="122">
        <f t="shared" si="21"/>
        <v>62846</v>
      </c>
      <c r="G103" s="81">
        <f t="shared" si="19"/>
        <v>0.13866119999875082</v>
      </c>
      <c r="J103" s="81">
        <f>G103</f>
        <v>0.13866119999875082</v>
      </c>
      <c r="O103" s="81">
        <f t="shared" ca="1" si="12"/>
        <v>0.10470470841216828</v>
      </c>
      <c r="P103" s="81">
        <f t="shared" si="13"/>
        <v>0.12841024825683472</v>
      </c>
      <c r="Q103" s="108">
        <f t="shared" si="20"/>
        <v>36896.618999999999</v>
      </c>
      <c r="R103" s="81">
        <f t="shared" si="14"/>
        <v>1.0508201161509256E-4</v>
      </c>
      <c r="S103" s="81">
        <v>1</v>
      </c>
      <c r="T103" s="81">
        <f t="shared" si="15"/>
        <v>1.0508201161509256E-4</v>
      </c>
      <c r="U103" s="81">
        <f t="shared" si="16"/>
        <v>1.0250951741916092E-2</v>
      </c>
    </row>
    <row r="104" spans="1:21" s="81" customFormat="1" ht="12.95" customHeight="1" x14ac:dyDescent="0.2">
      <c r="A104" s="19" t="s">
        <v>335</v>
      </c>
      <c r="B104" s="19" t="s">
        <v>128</v>
      </c>
      <c r="C104" s="10">
        <v>51915.277499999997</v>
      </c>
      <c r="D104" s="10" t="s">
        <v>660</v>
      </c>
      <c r="E104" s="81">
        <f t="shared" si="17"/>
        <v>62846.898860185996</v>
      </c>
      <c r="F104" s="122">
        <f t="shared" si="21"/>
        <v>62846.5</v>
      </c>
      <c r="G104" s="81">
        <f t="shared" si="19"/>
        <v>0.13186229999701027</v>
      </c>
      <c r="J104" s="81">
        <f>G104</f>
        <v>0.13186229999701027</v>
      </c>
      <c r="O104" s="81">
        <f t="shared" ca="1" si="12"/>
        <v>0.10470976427254697</v>
      </c>
      <c r="P104" s="81">
        <f t="shared" si="13"/>
        <v>0.12841388163228182</v>
      </c>
      <c r="Q104" s="108">
        <f t="shared" si="20"/>
        <v>36896.777499999997</v>
      </c>
      <c r="R104" s="81">
        <f t="shared" si="14"/>
        <v>1.1891589218196441E-5</v>
      </c>
      <c r="S104" s="81">
        <v>1</v>
      </c>
      <c r="T104" s="81">
        <f t="shared" si="15"/>
        <v>1.1891589218196441E-5</v>
      </c>
      <c r="U104" s="81">
        <f t="shared" si="16"/>
        <v>3.4484183647284505E-3</v>
      </c>
    </row>
    <row r="105" spans="1:21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 t="shared" si="17"/>
        <v>62880.913605595684</v>
      </c>
      <c r="F105" s="122">
        <f t="shared" si="21"/>
        <v>62880.5</v>
      </c>
      <c r="G105" s="81">
        <f t="shared" si="19"/>
        <v>0.13673710000148276</v>
      </c>
      <c r="K105" s="81">
        <f>G105</f>
        <v>0.13673710000148276</v>
      </c>
      <c r="O105" s="81">
        <f t="shared" ca="1" si="12"/>
        <v>0.10505356277829903</v>
      </c>
      <c r="P105" s="81">
        <f t="shared" si="13"/>
        <v>0.12866104865677491</v>
      </c>
      <c r="Q105" s="108">
        <f t="shared" si="20"/>
        <v>36908.022700000001</v>
      </c>
      <c r="R105" s="81">
        <f t="shared" si="14"/>
        <v>6.5222605322357417E-5</v>
      </c>
      <c r="S105" s="81">
        <v>1</v>
      </c>
      <c r="T105" s="81">
        <f t="shared" si="15"/>
        <v>6.5222605322357417E-5</v>
      </c>
      <c r="U105" s="81">
        <f t="shared" si="16"/>
        <v>8.0760513447078464E-3</v>
      </c>
    </row>
    <row r="106" spans="1:21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 t="shared" si="17"/>
        <v>62906.408481847124</v>
      </c>
      <c r="F106" s="122">
        <f t="shared" si="21"/>
        <v>62906</v>
      </c>
      <c r="G106" s="81">
        <f t="shared" si="19"/>
        <v>0.13504320000356529</v>
      </c>
      <c r="L106" s="81">
        <f>G106</f>
        <v>0.13504320000356529</v>
      </c>
      <c r="O106" s="81">
        <f t="shared" ca="1" si="12"/>
        <v>0.10531141165761304</v>
      </c>
      <c r="P106" s="81">
        <f t="shared" si="13"/>
        <v>0.12884655003162718</v>
      </c>
      <c r="Q106" s="108">
        <f t="shared" si="20"/>
        <v>36916.451249999998</v>
      </c>
      <c r="R106" s="81">
        <f t="shared" si="14"/>
        <v>3.8398470874720604E-5</v>
      </c>
      <c r="S106" s="81">
        <v>1</v>
      </c>
      <c r="T106" s="81">
        <f t="shared" si="15"/>
        <v>3.8398470874720604E-5</v>
      </c>
      <c r="U106" s="81">
        <f t="shared" si="16"/>
        <v>6.1966499719381118E-3</v>
      </c>
    </row>
    <row r="107" spans="1:21" s="81" customFormat="1" ht="12.95" customHeight="1" x14ac:dyDescent="0.2">
      <c r="A107" s="19" t="s">
        <v>346</v>
      </c>
      <c r="B107" s="19" t="s">
        <v>128</v>
      </c>
      <c r="C107" s="10">
        <v>51934.951300000001</v>
      </c>
      <c r="D107" s="10" t="s">
        <v>660</v>
      </c>
      <c r="E107" s="81">
        <f t="shared" si="17"/>
        <v>62906.408633088307</v>
      </c>
      <c r="F107" s="122">
        <f t="shared" si="21"/>
        <v>62906</v>
      </c>
      <c r="G107" s="81">
        <f t="shared" si="19"/>
        <v>0.13509320000594016</v>
      </c>
      <c r="J107" s="81">
        <f>G107</f>
        <v>0.13509320000594016</v>
      </c>
      <c r="O107" s="81">
        <f t="shared" ca="1" si="12"/>
        <v>0.10531141165761304</v>
      </c>
      <c r="P107" s="81">
        <f t="shared" si="13"/>
        <v>0.12884655003162718</v>
      </c>
      <c r="Q107" s="108">
        <f t="shared" si="20"/>
        <v>36916.451300000001</v>
      </c>
      <c r="R107" s="81">
        <f t="shared" si="14"/>
        <v>3.902063590158441E-5</v>
      </c>
      <c r="S107" s="81">
        <v>1</v>
      </c>
      <c r="T107" s="81">
        <f t="shared" si="15"/>
        <v>3.902063590158441E-5</v>
      </c>
      <c r="U107" s="81">
        <f t="shared" si="16"/>
        <v>6.2466499743129844E-3</v>
      </c>
    </row>
    <row r="108" spans="1:21" s="81" customFormat="1" ht="12.95" customHeight="1" x14ac:dyDescent="0.2">
      <c r="A108" s="19" t="s">
        <v>335</v>
      </c>
      <c r="B108" s="19" t="s">
        <v>128</v>
      </c>
      <c r="C108" s="10">
        <v>51939.0841</v>
      </c>
      <c r="D108" s="10" t="s">
        <v>660</v>
      </c>
      <c r="E108" s="81">
        <f t="shared" si="17"/>
        <v>62918.909623718006</v>
      </c>
      <c r="F108" s="122">
        <f t="shared" si="21"/>
        <v>62918.5</v>
      </c>
      <c r="G108" s="81">
        <f t="shared" si="19"/>
        <v>0.13542070000403328</v>
      </c>
      <c r="J108" s="81">
        <f>G108</f>
        <v>0.13542070000403328</v>
      </c>
      <c r="O108" s="81">
        <f t="shared" ca="1" si="12"/>
        <v>0.1054378081670807</v>
      </c>
      <c r="P108" s="81">
        <f t="shared" si="13"/>
        <v>0.12893752155782623</v>
      </c>
      <c r="Q108" s="108">
        <f t="shared" si="20"/>
        <v>36920.5841</v>
      </c>
      <c r="R108" s="81">
        <f t="shared" si="14"/>
        <v>4.2031602765363655E-5</v>
      </c>
      <c r="S108" s="81">
        <v>1</v>
      </c>
      <c r="T108" s="81">
        <f t="shared" si="15"/>
        <v>4.2031602765363655E-5</v>
      </c>
      <c r="U108" s="81">
        <f t="shared" si="16"/>
        <v>6.4831784462070496E-3</v>
      </c>
    </row>
    <row r="109" spans="1:21" s="81" customFormat="1" ht="12.95" customHeight="1" x14ac:dyDescent="0.2">
      <c r="A109" s="19" t="s">
        <v>335</v>
      </c>
      <c r="B109" s="19" t="s">
        <v>128</v>
      </c>
      <c r="C109" s="10">
        <v>51940.078699999998</v>
      </c>
      <c r="D109" s="10" t="s">
        <v>660</v>
      </c>
      <c r="E109" s="81">
        <f t="shared" si="17"/>
        <v>62921.918113187683</v>
      </c>
      <c r="F109" s="122">
        <f t="shared" si="21"/>
        <v>62921.5</v>
      </c>
      <c r="G109" s="81">
        <f t="shared" si="19"/>
        <v>0.1382272999981069</v>
      </c>
      <c r="J109" s="81">
        <f>G109</f>
        <v>0.1382272999981069</v>
      </c>
      <c r="O109" s="81">
        <f t="shared" ca="1" si="12"/>
        <v>0.10546814332935295</v>
      </c>
      <c r="P109" s="81">
        <f t="shared" si="13"/>
        <v>0.12895935858896915</v>
      </c>
      <c r="Q109" s="108">
        <f t="shared" si="20"/>
        <v>36921.578699999998</v>
      </c>
      <c r="R109" s="81">
        <f t="shared" si="14"/>
        <v>8.5894737963210289E-5</v>
      </c>
      <c r="S109" s="81">
        <v>1</v>
      </c>
      <c r="T109" s="81">
        <f t="shared" si="15"/>
        <v>8.5894737963210289E-5</v>
      </c>
      <c r="U109" s="81">
        <f t="shared" si="16"/>
        <v>9.2679414091377532E-3</v>
      </c>
    </row>
    <row r="110" spans="1:21" s="81" customFormat="1" ht="12.95" customHeight="1" x14ac:dyDescent="0.2">
      <c r="A110" s="19" t="s">
        <v>288</v>
      </c>
      <c r="B110" s="19" t="s">
        <v>128</v>
      </c>
      <c r="C110" s="10">
        <v>51957.760999999999</v>
      </c>
      <c r="D110" s="10" t="s">
        <v>658</v>
      </c>
      <c r="E110" s="81">
        <f t="shared" si="17"/>
        <v>62975.403950056534</v>
      </c>
      <c r="F110" s="122">
        <f t="shared" si="21"/>
        <v>62975</v>
      </c>
      <c r="G110" s="81">
        <f t="shared" si="19"/>
        <v>0.13354500000423286</v>
      </c>
      <c r="I110" s="81">
        <f>G110</f>
        <v>0.13354500000423286</v>
      </c>
      <c r="O110" s="81">
        <f t="shared" ca="1" si="12"/>
        <v>0.10600912038987453</v>
      </c>
      <c r="P110" s="81">
        <f t="shared" si="13"/>
        <v>0.12934903688071264</v>
      </c>
      <c r="Q110" s="108">
        <f t="shared" si="20"/>
        <v>36939.260999999999</v>
      </c>
      <c r="R110" s="81">
        <f t="shared" si="14"/>
        <v>1.7606106533941551E-5</v>
      </c>
      <c r="S110" s="81">
        <v>0.1</v>
      </c>
      <c r="T110" s="81">
        <f t="shared" si="15"/>
        <v>1.7606106533941551E-6</v>
      </c>
      <c r="U110" s="81">
        <f t="shared" si="16"/>
        <v>4.1959631235202188E-3</v>
      </c>
    </row>
    <row r="111" spans="1:21" s="81" customFormat="1" ht="12.95" customHeight="1" x14ac:dyDescent="0.2">
      <c r="A111" s="19" t="s">
        <v>288</v>
      </c>
      <c r="B111" s="19" t="s">
        <v>128</v>
      </c>
      <c r="C111" s="10">
        <v>51958.764999999999</v>
      </c>
      <c r="D111" s="10" t="s">
        <v>658</v>
      </c>
      <c r="E111" s="81">
        <f t="shared" si="17"/>
        <v>62978.440872867272</v>
      </c>
      <c r="F111" s="122">
        <f t="shared" si="21"/>
        <v>62978</v>
      </c>
      <c r="G111" s="81">
        <f t="shared" si="19"/>
        <v>0.14575160000094911</v>
      </c>
      <c r="I111" s="81">
        <f>G111</f>
        <v>0.14575160000094911</v>
      </c>
      <c r="O111" s="81">
        <f t="shared" ca="1" si="12"/>
        <v>0.10603945555214678</v>
      </c>
      <c r="P111" s="81">
        <f t="shared" si="13"/>
        <v>0.12937090208789614</v>
      </c>
      <c r="Q111" s="108">
        <f t="shared" si="20"/>
        <v>36940.264999999999</v>
      </c>
      <c r="R111" s="81">
        <f t="shared" si="14"/>
        <v>2.6832726411869779E-4</v>
      </c>
      <c r="S111" s="81">
        <v>0.1</v>
      </c>
      <c r="T111" s="81">
        <f t="shared" si="15"/>
        <v>2.683272641186978E-5</v>
      </c>
      <c r="U111" s="81">
        <f t="shared" si="16"/>
        <v>1.6380697913052966E-2</v>
      </c>
    </row>
    <row r="112" spans="1:21" s="81" customFormat="1" ht="12.95" customHeight="1" x14ac:dyDescent="0.2">
      <c r="A112" s="19" t="s">
        <v>288</v>
      </c>
      <c r="B112" s="19" t="s">
        <v>128</v>
      </c>
      <c r="C112" s="10">
        <v>52017.607000000004</v>
      </c>
      <c r="D112" s="10" t="s">
        <v>658</v>
      </c>
      <c r="E112" s="81">
        <f t="shared" si="17"/>
        <v>63156.427538235293</v>
      </c>
      <c r="F112" s="122">
        <f t="shared" si="21"/>
        <v>63156</v>
      </c>
      <c r="G112" s="81">
        <f t="shared" si="19"/>
        <v>0.14134320000448497</v>
      </c>
      <c r="I112" s="81">
        <f>G112</f>
        <v>0.14134320000448497</v>
      </c>
      <c r="O112" s="81">
        <f t="shared" ca="1" si="12"/>
        <v>0.10783934184696631</v>
      </c>
      <c r="P112" s="81">
        <f t="shared" si="13"/>
        <v>0.13067091551846688</v>
      </c>
      <c r="Q112" s="108">
        <f t="shared" si="20"/>
        <v>36999.107000000004</v>
      </c>
      <c r="R112" s="81">
        <f t="shared" si="14"/>
        <v>1.1389765615050243E-4</v>
      </c>
      <c r="S112" s="81">
        <v>0.1</v>
      </c>
      <c r="T112" s="81">
        <f t="shared" si="15"/>
        <v>1.1389765615050244E-5</v>
      </c>
      <c r="U112" s="81">
        <f t="shared" si="16"/>
        <v>1.0672284486018091E-2</v>
      </c>
    </row>
    <row r="113" spans="1:21" s="81" customFormat="1" ht="12.95" customHeight="1" x14ac:dyDescent="0.2">
      <c r="A113" s="19" t="s">
        <v>288</v>
      </c>
      <c r="B113" s="19" t="s">
        <v>128</v>
      </c>
      <c r="C113" s="10">
        <v>52021.5697</v>
      </c>
      <c r="D113" s="10" t="s">
        <v>657</v>
      </c>
      <c r="E113" s="81">
        <f t="shared" si="17"/>
        <v>63168.414006384795</v>
      </c>
      <c r="F113" s="122">
        <f t="shared" si="21"/>
        <v>63168</v>
      </c>
      <c r="G113" s="81">
        <f t="shared" si="19"/>
        <v>0.13686959999904502</v>
      </c>
      <c r="K113" s="81">
        <f>G113</f>
        <v>0.13686959999904502</v>
      </c>
      <c r="O113" s="81">
        <f t="shared" ca="1" si="12"/>
        <v>0.10796068249605528</v>
      </c>
      <c r="P113" s="81">
        <f t="shared" si="13"/>
        <v>0.13075874637591056</v>
      </c>
      <c r="Q113" s="108">
        <f t="shared" si="20"/>
        <v>37003.0697</v>
      </c>
      <c r="R113" s="81">
        <f t="shared" si="14"/>
        <v>3.734253200337556E-5</v>
      </c>
      <c r="S113" s="81">
        <v>1</v>
      </c>
      <c r="T113" s="81">
        <f t="shared" si="15"/>
        <v>3.734253200337556E-5</v>
      </c>
      <c r="U113" s="81">
        <f t="shared" si="16"/>
        <v>6.1108536231344601E-3</v>
      </c>
    </row>
    <row r="114" spans="1:21" s="81" customFormat="1" ht="12.95" customHeight="1" x14ac:dyDescent="0.2">
      <c r="A114" s="19" t="s">
        <v>288</v>
      </c>
      <c r="B114" s="19" t="s">
        <v>128</v>
      </c>
      <c r="C114" s="10">
        <v>52223.909</v>
      </c>
      <c r="D114" s="10" t="s">
        <v>658</v>
      </c>
      <c r="E114" s="81">
        <f t="shared" si="17"/>
        <v>63780.454679371731</v>
      </c>
      <c r="F114" s="122">
        <f t="shared" si="21"/>
        <v>63780</v>
      </c>
      <c r="G114" s="81">
        <f t="shared" si="19"/>
        <v>0.15031599999929313</v>
      </c>
      <c r="I114" s="81">
        <f>G114</f>
        <v>0.15031599999929313</v>
      </c>
      <c r="O114" s="81">
        <f t="shared" ca="1" si="12"/>
        <v>0.1141490555995921</v>
      </c>
      <c r="P114" s="81">
        <f t="shared" si="13"/>
        <v>0.13526986078926095</v>
      </c>
      <c r="Q114" s="108">
        <f t="shared" si="20"/>
        <v>37205.409</v>
      </c>
      <c r="R114" s="81">
        <f t="shared" si="14"/>
        <v>2.2638630512766757E-4</v>
      </c>
      <c r="S114" s="81">
        <v>0.1</v>
      </c>
      <c r="T114" s="81">
        <f t="shared" si="15"/>
        <v>2.2638630512766759E-5</v>
      </c>
      <c r="U114" s="81">
        <f t="shared" si="16"/>
        <v>1.5046139210032172E-2</v>
      </c>
    </row>
    <row r="115" spans="1:21" s="81" customFormat="1" ht="12.95" customHeight="1" x14ac:dyDescent="0.2">
      <c r="A115" s="19" t="s">
        <v>375</v>
      </c>
      <c r="B115" s="19" t="s">
        <v>128</v>
      </c>
      <c r="C115" s="10">
        <v>52297.1325</v>
      </c>
      <c r="D115" s="10" t="s">
        <v>660</v>
      </c>
      <c r="E115" s="81">
        <f t="shared" si="17"/>
        <v>64001.94284414476</v>
      </c>
      <c r="F115" s="122">
        <f t="shared" si="21"/>
        <v>64001.5</v>
      </c>
      <c r="G115" s="81">
        <f t="shared" si="19"/>
        <v>0.14640330000111135</v>
      </c>
      <c r="J115" s="81">
        <f>G115</f>
        <v>0.14640330000111135</v>
      </c>
      <c r="O115" s="81">
        <f t="shared" ca="1" si="12"/>
        <v>0.11638880174735911</v>
      </c>
      <c r="P115" s="81">
        <f t="shared" si="13"/>
        <v>0.13691790462074968</v>
      </c>
      <c r="Q115" s="108">
        <f t="shared" si="20"/>
        <v>37278.6325</v>
      </c>
      <c r="R115" s="81">
        <f t="shared" si="14"/>
        <v>8.9972725521786446E-5</v>
      </c>
      <c r="S115" s="81">
        <v>1</v>
      </c>
      <c r="T115" s="81">
        <f t="shared" si="15"/>
        <v>8.9972725521786446E-5</v>
      </c>
      <c r="U115" s="81">
        <f t="shared" si="16"/>
        <v>9.4853953803616664E-3</v>
      </c>
    </row>
    <row r="116" spans="1:21" s="81" customFormat="1" ht="12.95" customHeight="1" x14ac:dyDescent="0.2">
      <c r="A116" s="19" t="s">
        <v>379</v>
      </c>
      <c r="B116" s="19" t="s">
        <v>128</v>
      </c>
      <c r="C116" s="10">
        <v>52313.1538</v>
      </c>
      <c r="D116" s="10" t="s">
        <v>660</v>
      </c>
      <c r="E116" s="81">
        <f t="shared" si="17"/>
        <v>64050.404449152418</v>
      </c>
      <c r="F116" s="122">
        <f t="shared" si="21"/>
        <v>64050</v>
      </c>
      <c r="G116" s="81">
        <f t="shared" si="19"/>
        <v>0.1337100000018836</v>
      </c>
      <c r="J116" s="81">
        <f>G116</f>
        <v>0.1337100000018836</v>
      </c>
      <c r="O116" s="81">
        <f t="shared" ca="1" si="12"/>
        <v>0.11687922020409358</v>
      </c>
      <c r="P116" s="81">
        <f t="shared" si="13"/>
        <v>0.13727985136970033</v>
      </c>
      <c r="Q116" s="108">
        <f t="shared" si="20"/>
        <v>37294.6538</v>
      </c>
      <c r="R116" s="81">
        <f t="shared" si="14"/>
        <v>1.2743838788303009E-5</v>
      </c>
      <c r="S116" s="81">
        <v>1</v>
      </c>
      <c r="T116" s="81">
        <f t="shared" si="15"/>
        <v>1.2743838788303009E-5</v>
      </c>
      <c r="U116" s="81">
        <f t="shared" si="16"/>
        <v>-3.5698513678167343E-3</v>
      </c>
    </row>
    <row r="117" spans="1:21" s="81" customFormat="1" ht="12.95" customHeight="1" x14ac:dyDescent="0.2">
      <c r="A117" s="19" t="s">
        <v>375</v>
      </c>
      <c r="B117" s="19" t="s">
        <v>128</v>
      </c>
      <c r="C117" s="10">
        <v>52321.100200000001</v>
      </c>
      <c r="D117" s="10" t="s">
        <v>660</v>
      </c>
      <c r="E117" s="81">
        <f t="shared" si="17"/>
        <v>64074.440906745302</v>
      </c>
      <c r="F117" s="122">
        <f t="shared" si="21"/>
        <v>64074</v>
      </c>
      <c r="G117" s="81">
        <f t="shared" si="19"/>
        <v>0.1457628000061959</v>
      </c>
      <c r="J117" s="81">
        <f>G117</f>
        <v>0.1457628000061959</v>
      </c>
      <c r="O117" s="81">
        <f t="shared" ca="1" si="12"/>
        <v>0.11712190150227153</v>
      </c>
      <c r="P117" s="81">
        <f t="shared" si="13"/>
        <v>0.13745910365966943</v>
      </c>
      <c r="Q117" s="108">
        <f t="shared" si="20"/>
        <v>37302.600200000001</v>
      </c>
      <c r="R117" s="81">
        <f t="shared" si="14"/>
        <v>6.8951373015317105E-5</v>
      </c>
      <c r="S117" s="81">
        <v>1</v>
      </c>
      <c r="T117" s="81">
        <f t="shared" si="15"/>
        <v>6.8951373015317105E-5</v>
      </c>
      <c r="U117" s="81">
        <f t="shared" si="16"/>
        <v>8.3036963465264735E-3</v>
      </c>
    </row>
    <row r="118" spans="1:21" s="81" customFormat="1" ht="12.95" customHeight="1" x14ac:dyDescent="0.2">
      <c r="A118" s="19" t="s">
        <v>288</v>
      </c>
      <c r="B118" s="19" t="s">
        <v>128</v>
      </c>
      <c r="C118" s="10">
        <v>52334.655500000001</v>
      </c>
      <c r="D118" s="10" t="s">
        <v>657</v>
      </c>
      <c r="E118" s="81">
        <f t="shared" si="17"/>
        <v>64115.443296960839</v>
      </c>
      <c r="F118" s="122">
        <f t="shared" si="21"/>
        <v>64115</v>
      </c>
      <c r="G118" s="81">
        <f t="shared" si="19"/>
        <v>0.14655300000595162</v>
      </c>
      <c r="K118" s="81">
        <f>G118</f>
        <v>0.14655300000595162</v>
      </c>
      <c r="O118" s="81">
        <f t="shared" ca="1" si="12"/>
        <v>0.11753648205332545</v>
      </c>
      <c r="P118" s="81">
        <f t="shared" si="13"/>
        <v>0.13776554782361172</v>
      </c>
      <c r="Q118" s="108">
        <f t="shared" si="20"/>
        <v>37316.155500000001</v>
      </c>
      <c r="R118" s="81">
        <f t="shared" si="14"/>
        <v>7.7219315856910174E-5</v>
      </c>
      <c r="S118" s="81">
        <v>1</v>
      </c>
      <c r="T118" s="81">
        <f t="shared" si="15"/>
        <v>7.7219315856910174E-5</v>
      </c>
      <c r="U118" s="81">
        <f t="shared" si="16"/>
        <v>8.7874521823398943E-3</v>
      </c>
    </row>
    <row r="119" spans="1:21" s="81" customFormat="1" ht="12.95" customHeight="1" x14ac:dyDescent="0.2">
      <c r="A119" s="19" t="s">
        <v>288</v>
      </c>
      <c r="B119" s="19" t="s">
        <v>128</v>
      </c>
      <c r="C119" s="10">
        <v>52370.691099999996</v>
      </c>
      <c r="D119" s="10" t="s">
        <v>657</v>
      </c>
      <c r="E119" s="81">
        <f t="shared" si="17"/>
        <v>64224.444627278215</v>
      </c>
      <c r="F119" s="122">
        <f t="shared" si="21"/>
        <v>64224</v>
      </c>
      <c r="G119" s="81">
        <f t="shared" si="19"/>
        <v>0.14699280000058934</v>
      </c>
      <c r="K119" s="81">
        <f>G119</f>
        <v>0.14699280000058934</v>
      </c>
      <c r="O119" s="81">
        <f t="shared" ca="1" si="12"/>
        <v>0.11863865961588349</v>
      </c>
      <c r="P119" s="81">
        <f t="shared" si="13"/>
        <v>0.13858159977775453</v>
      </c>
      <c r="Q119" s="108">
        <f t="shared" si="20"/>
        <v>37352.191099999996</v>
      </c>
      <c r="R119" s="81">
        <f t="shared" si="14"/>
        <v>7.0748289188616421E-5</v>
      </c>
      <c r="S119" s="81">
        <v>1</v>
      </c>
      <c r="T119" s="81">
        <f t="shared" si="15"/>
        <v>7.0748289188616421E-5</v>
      </c>
      <c r="U119" s="81">
        <f t="shared" si="16"/>
        <v>8.4112002228348137E-3</v>
      </c>
    </row>
    <row r="120" spans="1:21" s="81" customFormat="1" ht="12.95" customHeight="1" x14ac:dyDescent="0.2">
      <c r="A120" s="19" t="s">
        <v>288</v>
      </c>
      <c r="B120" s="19" t="s">
        <v>128</v>
      </c>
      <c r="C120" s="10">
        <v>52386.559500000003</v>
      </c>
      <c r="D120" s="10" t="s">
        <v>657</v>
      </c>
      <c r="E120" s="81">
        <f t="shared" si="17"/>
        <v>64272.44373677019</v>
      </c>
      <c r="F120" s="122">
        <f t="shared" ref="F120:F151" si="22">ROUND(2*E120,0)/2-0.5</f>
        <v>64272</v>
      </c>
      <c r="G120" s="81">
        <f t="shared" si="19"/>
        <v>0.14669839999987744</v>
      </c>
      <c r="K120" s="81">
        <f>G120</f>
        <v>0.14669839999987744</v>
      </c>
      <c r="O120" s="81">
        <f t="shared" ca="1" si="12"/>
        <v>0.11912402221223928</v>
      </c>
      <c r="P120" s="81">
        <f t="shared" si="13"/>
        <v>0.13894158846205973</v>
      </c>
      <c r="Q120" s="108">
        <f t="shared" si="20"/>
        <v>37368.059500000003</v>
      </c>
      <c r="R120" s="81">
        <f t="shared" si="14"/>
        <v>6.0168125233221936E-5</v>
      </c>
      <c r="S120" s="81">
        <v>1</v>
      </c>
      <c r="T120" s="81">
        <f t="shared" si="15"/>
        <v>6.0168125233221936E-5</v>
      </c>
      <c r="U120" s="81">
        <f t="shared" si="16"/>
        <v>7.7568115378177094E-3</v>
      </c>
    </row>
    <row r="121" spans="1:21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 t="shared" si="17"/>
        <v>64920.957667793307</v>
      </c>
      <c r="F121" s="122">
        <f t="shared" si="22"/>
        <v>64920.5</v>
      </c>
      <c r="G121" s="81">
        <f t="shared" si="19"/>
        <v>0.1513039655983448</v>
      </c>
      <c r="L121" s="81">
        <f>G121</f>
        <v>0.1513039655983448</v>
      </c>
      <c r="O121" s="81">
        <f t="shared" ca="1" si="12"/>
        <v>0.12568147312342171</v>
      </c>
      <c r="P121" s="81">
        <f t="shared" si="13"/>
        <v>0.14384272706032991</v>
      </c>
      <c r="Q121" s="108">
        <f t="shared" si="20"/>
        <v>37582.456778865599</v>
      </c>
      <c r="R121" s="81">
        <f t="shared" si="14"/>
        <v>5.5670080521158596E-5</v>
      </c>
      <c r="S121" s="81">
        <v>1</v>
      </c>
      <c r="T121" s="81">
        <f t="shared" si="15"/>
        <v>5.5670080521158596E-5</v>
      </c>
      <c r="U121" s="81">
        <f t="shared" si="16"/>
        <v>7.4612385380148916E-3</v>
      </c>
    </row>
    <row r="122" spans="1:21" s="81" customFormat="1" ht="12.95" customHeight="1" x14ac:dyDescent="0.2">
      <c r="A122" s="19" t="s">
        <v>395</v>
      </c>
      <c r="B122" s="19" t="s">
        <v>128</v>
      </c>
      <c r="C122" s="10">
        <v>52600.9568</v>
      </c>
      <c r="D122" s="10" t="s">
        <v>660</v>
      </c>
      <c r="E122" s="81">
        <f t="shared" si="17"/>
        <v>64920.957731721144</v>
      </c>
      <c r="F122" s="122">
        <f t="shared" si="22"/>
        <v>64920.5</v>
      </c>
      <c r="G122" s="81">
        <f t="shared" si="19"/>
        <v>0.15132509999966715</v>
      </c>
      <c r="J122" s="81">
        <f>G122</f>
        <v>0.15132509999966715</v>
      </c>
      <c r="O122" s="81">
        <f t="shared" ca="1" si="12"/>
        <v>0.12568147312342171</v>
      </c>
      <c r="P122" s="81">
        <f t="shared" si="13"/>
        <v>0.14384272706032991</v>
      </c>
      <c r="Q122" s="108">
        <f t="shared" si="20"/>
        <v>37582.4568</v>
      </c>
      <c r="R122" s="81">
        <f t="shared" si="14"/>
        <v>5.5985904803326121E-5</v>
      </c>
      <c r="S122" s="81">
        <v>1</v>
      </c>
      <c r="T122" s="81">
        <f t="shared" si="15"/>
        <v>5.5985904803326121E-5</v>
      </c>
      <c r="U122" s="81">
        <f t="shared" si="16"/>
        <v>7.482372939337234E-3</v>
      </c>
    </row>
    <row r="123" spans="1:21" s="81" customFormat="1" ht="12.95" customHeight="1" x14ac:dyDescent="0.2">
      <c r="A123" s="19" t="s">
        <v>288</v>
      </c>
      <c r="B123" s="19" t="s">
        <v>128</v>
      </c>
      <c r="C123" s="10">
        <v>52607.8992</v>
      </c>
      <c r="D123" s="10" t="s">
        <v>657</v>
      </c>
      <c r="E123" s="81">
        <f t="shared" si="17"/>
        <v>64941.95726650329</v>
      </c>
      <c r="F123" s="122">
        <f t="shared" si="22"/>
        <v>64941.5</v>
      </c>
      <c r="G123" s="81">
        <f t="shared" si="19"/>
        <v>0.15117129999998724</v>
      </c>
      <c r="K123" s="81">
        <f>G123</f>
        <v>0.15117129999998724</v>
      </c>
      <c r="O123" s="81">
        <f t="shared" ca="1" si="12"/>
        <v>0.12589381925932741</v>
      </c>
      <c r="P123" s="81">
        <f t="shared" si="13"/>
        <v>0.14400260635130588</v>
      </c>
      <c r="Q123" s="108">
        <f t="shared" si="20"/>
        <v>37589.3992</v>
      </c>
      <c r="R123" s="81">
        <f t="shared" si="14"/>
        <v>5.1390168628644503E-5</v>
      </c>
      <c r="S123" s="81">
        <v>1</v>
      </c>
      <c r="T123" s="81">
        <f t="shared" si="15"/>
        <v>5.1390168628644503E-5</v>
      </c>
      <c r="U123" s="81">
        <f t="shared" si="16"/>
        <v>7.1686936486813624E-3</v>
      </c>
    </row>
    <row r="124" spans="1:21" s="81" customFormat="1" ht="12.95" customHeight="1" x14ac:dyDescent="0.2">
      <c r="A124" s="19" t="s">
        <v>288</v>
      </c>
      <c r="B124" s="19" t="s">
        <v>128</v>
      </c>
      <c r="C124" s="10">
        <v>52732.703600000001</v>
      </c>
      <c r="D124" s="10" t="s">
        <v>657</v>
      </c>
      <c r="E124" s="81">
        <f t="shared" si="17"/>
        <v>65319.468550607417</v>
      </c>
      <c r="F124" s="122">
        <f t="shared" si="22"/>
        <v>65319</v>
      </c>
      <c r="G124" s="81">
        <f t="shared" si="19"/>
        <v>0.15490180000051623</v>
      </c>
      <c r="K124" s="81">
        <f>G124</f>
        <v>0.15490180000051623</v>
      </c>
      <c r="O124" s="81">
        <f t="shared" ca="1" si="12"/>
        <v>0.12971099384525087</v>
      </c>
      <c r="P124" s="81">
        <f t="shared" si="13"/>
        <v>0.14688913026487943</v>
      </c>
      <c r="Q124" s="108">
        <f t="shared" si="20"/>
        <v>37714.203600000001</v>
      </c>
      <c r="R124" s="81">
        <f t="shared" si="14"/>
        <v>6.4202876292389935E-5</v>
      </c>
      <c r="S124" s="81">
        <v>1</v>
      </c>
      <c r="T124" s="81">
        <f t="shared" si="15"/>
        <v>6.4202876292389935E-5</v>
      </c>
      <c r="U124" s="81">
        <f t="shared" si="16"/>
        <v>8.0126697356368015E-3</v>
      </c>
    </row>
    <row r="125" spans="1:21" s="81" customFormat="1" ht="12.95" customHeight="1" x14ac:dyDescent="0.2">
      <c r="A125" s="19" t="s">
        <v>288</v>
      </c>
      <c r="B125" s="19" t="s">
        <v>128</v>
      </c>
      <c r="C125" s="10">
        <v>52735.678</v>
      </c>
      <c r="D125" s="10" t="s">
        <v>657</v>
      </c>
      <c r="E125" s="81">
        <f t="shared" si="17"/>
        <v>65328.465585675403</v>
      </c>
      <c r="F125" s="122">
        <f t="shared" si="22"/>
        <v>65328</v>
      </c>
      <c r="G125" s="81">
        <f t="shared" si="19"/>
        <v>0.15392160000192234</v>
      </c>
      <c r="K125" s="81">
        <f>G125</f>
        <v>0.15392160000192234</v>
      </c>
      <c r="O125" s="81">
        <f t="shared" ca="1" si="12"/>
        <v>0.12980199933206749</v>
      </c>
      <c r="P125" s="81">
        <f t="shared" si="13"/>
        <v>0.14695823716964512</v>
      </c>
      <c r="Q125" s="108">
        <f t="shared" si="20"/>
        <v>37717.178</v>
      </c>
      <c r="R125" s="81">
        <f t="shared" si="14"/>
        <v>4.8488421933939828E-5</v>
      </c>
      <c r="S125" s="81">
        <v>1</v>
      </c>
      <c r="T125" s="81">
        <f t="shared" si="15"/>
        <v>4.8488421933939828E-5</v>
      </c>
      <c r="U125" s="81">
        <f t="shared" si="16"/>
        <v>6.9633628322772201E-3</v>
      </c>
    </row>
    <row r="126" spans="1:21" s="81" customFormat="1" ht="12.95" customHeight="1" x14ac:dyDescent="0.2">
      <c r="A126" s="19" t="s">
        <v>379</v>
      </c>
      <c r="B126" s="19" t="s">
        <v>128</v>
      </c>
      <c r="C126" s="10">
        <v>52969.248599999999</v>
      </c>
      <c r="D126" s="10" t="s">
        <v>660</v>
      </c>
      <c r="E126" s="81">
        <f t="shared" si="17"/>
        <v>66034.975429358572</v>
      </c>
      <c r="F126" s="122">
        <f t="shared" si="22"/>
        <v>66034.5</v>
      </c>
      <c r="G126" s="81">
        <f t="shared" si="19"/>
        <v>0.15717589999985648</v>
      </c>
      <c r="J126" s="81">
        <f>G126</f>
        <v>0.15717589999985648</v>
      </c>
      <c r="O126" s="81">
        <f t="shared" ca="1" si="12"/>
        <v>0.13694593004717992</v>
      </c>
      <c r="P126" s="81">
        <f t="shared" si="13"/>
        <v>0.15242514397145446</v>
      </c>
      <c r="Q126" s="108">
        <f t="shared" si="20"/>
        <v>37950.748599999999</v>
      </c>
      <c r="R126" s="81">
        <f t="shared" si="14"/>
        <v>2.2569682841398188E-5</v>
      </c>
      <c r="S126" s="81">
        <v>1</v>
      </c>
      <c r="T126" s="81">
        <f t="shared" si="15"/>
        <v>2.2569682841398188E-5</v>
      </c>
      <c r="U126" s="81">
        <f t="shared" si="16"/>
        <v>4.7507560284020256E-3</v>
      </c>
    </row>
    <row r="127" spans="1:21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 t="shared" si="17"/>
        <v>66088.479448938786</v>
      </c>
      <c r="F127" s="122">
        <f t="shared" si="22"/>
        <v>66088</v>
      </c>
      <c r="G127" s="81">
        <f t="shared" si="19"/>
        <v>0.1585047643748112</v>
      </c>
      <c r="L127" s="81">
        <f>G127</f>
        <v>0.1585047643748112</v>
      </c>
      <c r="O127" s="81">
        <f t="shared" ca="1" si="12"/>
        <v>0.13748690710770151</v>
      </c>
      <c r="P127" s="81">
        <f t="shared" si="13"/>
        <v>0.15284250717626574</v>
      </c>
      <c r="Q127" s="108">
        <f t="shared" si="20"/>
        <v>37968.436911164375</v>
      </c>
      <c r="R127" s="81">
        <f t="shared" si="14"/>
        <v>3.2061156582479903E-5</v>
      </c>
      <c r="S127" s="81">
        <v>1</v>
      </c>
      <c r="T127" s="81">
        <f t="shared" si="15"/>
        <v>3.2061156582479903E-5</v>
      </c>
      <c r="U127" s="81">
        <f t="shared" si="16"/>
        <v>5.6622571985454617E-3</v>
      </c>
    </row>
    <row r="128" spans="1:21" s="81" customFormat="1" ht="12.95" customHeight="1" x14ac:dyDescent="0.2">
      <c r="A128" s="19" t="s">
        <v>411</v>
      </c>
      <c r="B128" s="19" t="s">
        <v>128</v>
      </c>
      <c r="C128" s="10">
        <v>52986.936999999998</v>
      </c>
      <c r="D128" s="10" t="s">
        <v>660</v>
      </c>
      <c r="E128" s="81">
        <f t="shared" si="17"/>
        <v>66088.479717650873</v>
      </c>
      <c r="F128" s="122">
        <f t="shared" si="22"/>
        <v>66088</v>
      </c>
      <c r="G128" s="81">
        <f t="shared" si="19"/>
        <v>0.15859359999740263</v>
      </c>
      <c r="J128" s="81">
        <f t="shared" ref="J128:J133" si="23">G128</f>
        <v>0.15859359999740263</v>
      </c>
      <c r="O128" s="81">
        <f t="shared" ca="1" si="12"/>
        <v>0.13748690710770151</v>
      </c>
      <c r="P128" s="81">
        <f t="shared" si="13"/>
        <v>0.15284250717626574</v>
      </c>
      <c r="Q128" s="108">
        <f t="shared" si="20"/>
        <v>37968.436999999998</v>
      </c>
      <c r="R128" s="81">
        <f t="shared" si="14"/>
        <v>3.307506863733232E-5</v>
      </c>
      <c r="S128" s="81">
        <v>1</v>
      </c>
      <c r="T128" s="81">
        <f t="shared" si="15"/>
        <v>3.307506863733232E-5</v>
      </c>
      <c r="U128" s="81">
        <f t="shared" si="16"/>
        <v>5.7510928211368939E-3</v>
      </c>
    </row>
    <row r="129" spans="1:21" s="81" customFormat="1" ht="12.95" customHeight="1" x14ac:dyDescent="0.2">
      <c r="A129" s="19" t="s">
        <v>415</v>
      </c>
      <c r="B129" s="19" t="s">
        <v>128</v>
      </c>
      <c r="C129" s="10">
        <v>53032.064200000001</v>
      </c>
      <c r="D129" s="10" t="s">
        <v>660</v>
      </c>
      <c r="E129" s="81">
        <f t="shared" si="17"/>
        <v>66224.981533452432</v>
      </c>
      <c r="F129" s="122">
        <f t="shared" si="22"/>
        <v>66224.5</v>
      </c>
      <c r="G129" s="81">
        <f t="shared" si="19"/>
        <v>0.15919389999908162</v>
      </c>
      <c r="J129" s="81">
        <f t="shared" si="23"/>
        <v>0.15919389999908162</v>
      </c>
      <c r="O129" s="81">
        <f t="shared" ca="1" si="12"/>
        <v>0.13886715699108831</v>
      </c>
      <c r="P129" s="81">
        <f t="shared" si="13"/>
        <v>0.15390952402891583</v>
      </c>
      <c r="Q129" s="108">
        <f t="shared" si="20"/>
        <v>38013.564200000001</v>
      </c>
      <c r="R129" s="81">
        <f t="shared" si="14"/>
        <v>2.7924629394065622E-5</v>
      </c>
      <c r="S129" s="81">
        <v>1</v>
      </c>
      <c r="T129" s="81">
        <f t="shared" si="15"/>
        <v>2.7924629394065622E-5</v>
      </c>
      <c r="U129" s="81">
        <f t="shared" si="16"/>
        <v>5.2843759701657889E-3</v>
      </c>
    </row>
    <row r="130" spans="1:21" s="81" customFormat="1" ht="12.95" customHeight="1" x14ac:dyDescent="0.2">
      <c r="A130" s="19" t="s">
        <v>415</v>
      </c>
      <c r="B130" s="19" t="s">
        <v>128</v>
      </c>
      <c r="C130" s="10">
        <v>53032.064299999998</v>
      </c>
      <c r="D130" s="10" t="s">
        <v>660</v>
      </c>
      <c r="E130" s="81">
        <f t="shared" si="17"/>
        <v>66224.981835934785</v>
      </c>
      <c r="F130" s="122">
        <f t="shared" si="22"/>
        <v>66224.5</v>
      </c>
      <c r="G130" s="81">
        <f t="shared" si="19"/>
        <v>0.15929389999655541</v>
      </c>
      <c r="J130" s="81">
        <f t="shared" si="23"/>
        <v>0.15929389999655541</v>
      </c>
      <c r="O130" s="81">
        <f t="shared" ca="1" si="12"/>
        <v>0.13886715699108831</v>
      </c>
      <c r="P130" s="81">
        <f t="shared" si="13"/>
        <v>0.15390952402891583</v>
      </c>
      <c r="Q130" s="108">
        <f t="shared" si="20"/>
        <v>38013.564299999998</v>
      </c>
      <c r="R130" s="81">
        <f t="shared" si="14"/>
        <v>2.8991504560894626E-5</v>
      </c>
      <c r="S130" s="81">
        <v>1</v>
      </c>
      <c r="T130" s="81">
        <f t="shared" si="15"/>
        <v>2.8991504560894626E-5</v>
      </c>
      <c r="U130" s="81">
        <f t="shared" si="16"/>
        <v>5.3843759676395764E-3</v>
      </c>
    </row>
    <row r="131" spans="1:21" s="81" customFormat="1" ht="12.95" customHeight="1" x14ac:dyDescent="0.2">
      <c r="A131" s="19" t="s">
        <v>415</v>
      </c>
      <c r="B131" s="19" t="s">
        <v>128</v>
      </c>
      <c r="C131" s="10">
        <v>53032.064599999998</v>
      </c>
      <c r="D131" s="10" t="s">
        <v>660</v>
      </c>
      <c r="E131" s="81">
        <f t="shared" si="17"/>
        <v>66224.982743381828</v>
      </c>
      <c r="F131" s="122">
        <f t="shared" si="22"/>
        <v>66224.5</v>
      </c>
      <c r="G131" s="81">
        <f t="shared" si="19"/>
        <v>0.15959389999625273</v>
      </c>
      <c r="J131" s="81">
        <f t="shared" si="23"/>
        <v>0.15959389999625273</v>
      </c>
      <c r="O131" s="81">
        <f t="shared" ca="1" si="12"/>
        <v>0.13886715699108831</v>
      </c>
      <c r="P131" s="81">
        <f t="shared" si="13"/>
        <v>0.15390952402891583</v>
      </c>
      <c r="Q131" s="108">
        <f t="shared" si="20"/>
        <v>38013.564599999998</v>
      </c>
      <c r="R131" s="81">
        <f t="shared" si="14"/>
        <v>3.231213013803728E-5</v>
      </c>
      <c r="S131" s="81">
        <v>1</v>
      </c>
      <c r="T131" s="81">
        <f t="shared" si="15"/>
        <v>3.231213013803728E-5</v>
      </c>
      <c r="U131" s="81">
        <f t="shared" si="16"/>
        <v>5.6843759673368965E-3</v>
      </c>
    </row>
    <row r="132" spans="1:21" s="81" customFormat="1" ht="12.95" customHeight="1" x14ac:dyDescent="0.2">
      <c r="A132" s="19" t="s">
        <v>415</v>
      </c>
      <c r="B132" s="19" t="s">
        <v>128</v>
      </c>
      <c r="C132" s="10">
        <v>53032.228799999997</v>
      </c>
      <c r="D132" s="10" t="s">
        <v>660</v>
      </c>
      <c r="E132" s="81">
        <f t="shared" si="17"/>
        <v>66225.479419403273</v>
      </c>
      <c r="F132" s="122">
        <f t="shared" si="22"/>
        <v>66225</v>
      </c>
      <c r="G132" s="81">
        <f t="shared" si="19"/>
        <v>0.15849499999603722</v>
      </c>
      <c r="J132" s="81">
        <f t="shared" si="23"/>
        <v>0.15849499999603722</v>
      </c>
      <c r="O132" s="81">
        <f t="shared" ca="1" si="12"/>
        <v>0.13887221285146711</v>
      </c>
      <c r="P132" s="81">
        <f t="shared" si="13"/>
        <v>0.15391343820894435</v>
      </c>
      <c r="Q132" s="108">
        <f t="shared" si="20"/>
        <v>38013.728799999997</v>
      </c>
      <c r="R132" s="81">
        <f t="shared" si="14"/>
        <v>2.0990708408949656E-5</v>
      </c>
      <c r="S132" s="81">
        <v>1</v>
      </c>
      <c r="T132" s="81">
        <f t="shared" si="15"/>
        <v>2.0990708408949656E-5</v>
      </c>
      <c r="U132" s="81">
        <f t="shared" si="16"/>
        <v>4.5815617870928749E-3</v>
      </c>
    </row>
    <row r="133" spans="1:21" s="81" customFormat="1" ht="12.95" customHeight="1" x14ac:dyDescent="0.2">
      <c r="A133" s="19" t="s">
        <v>415</v>
      </c>
      <c r="B133" s="19" t="s">
        <v>128</v>
      </c>
      <c r="C133" s="10">
        <v>53032.229200000002</v>
      </c>
      <c r="D133" s="10" t="s">
        <v>660</v>
      </c>
      <c r="E133" s="81">
        <f t="shared" si="17"/>
        <v>66225.480629332684</v>
      </c>
      <c r="F133" s="122">
        <f t="shared" si="22"/>
        <v>66225</v>
      </c>
      <c r="G133" s="81">
        <f t="shared" si="19"/>
        <v>0.15889500000048429</v>
      </c>
      <c r="J133" s="81">
        <f t="shared" si="23"/>
        <v>0.15889500000048429</v>
      </c>
      <c r="O133" s="81">
        <f t="shared" ca="1" si="12"/>
        <v>0.13887221285146711</v>
      </c>
      <c r="P133" s="81">
        <f t="shared" si="13"/>
        <v>0.15391343820894435</v>
      </c>
      <c r="Q133" s="108">
        <f t="shared" si="20"/>
        <v>38013.729200000002</v>
      </c>
      <c r="R133" s="81">
        <f t="shared" si="14"/>
        <v>2.4815957882930617E-5</v>
      </c>
      <c r="S133" s="81">
        <v>1</v>
      </c>
      <c r="T133" s="81">
        <f t="shared" si="15"/>
        <v>2.4815957882930617E-5</v>
      </c>
      <c r="U133" s="81">
        <f t="shared" si="16"/>
        <v>4.9815617915399402E-3</v>
      </c>
    </row>
    <row r="134" spans="1:21" s="81" customFormat="1" ht="12.95" customHeight="1" x14ac:dyDescent="0.2">
      <c r="A134" s="19" t="s">
        <v>426</v>
      </c>
      <c r="B134" s="19" t="s">
        <v>128</v>
      </c>
      <c r="C134" s="10">
        <v>53049.751199999999</v>
      </c>
      <c r="D134" s="10" t="s">
        <v>657</v>
      </c>
      <c r="E134" s="81">
        <f t="shared" si="17"/>
        <v>66278.481586991809</v>
      </c>
      <c r="F134" s="122">
        <f t="shared" si="22"/>
        <v>66278</v>
      </c>
      <c r="G134" s="81">
        <f t="shared" si="19"/>
        <v>0.15921159999561496</v>
      </c>
      <c r="K134" s="81">
        <f>G134</f>
        <v>0.15921159999561496</v>
      </c>
      <c r="O134" s="81">
        <f t="shared" ca="1" si="12"/>
        <v>0.13940813405161001</v>
      </c>
      <c r="P134" s="81">
        <f t="shared" si="13"/>
        <v>0.15432857696500979</v>
      </c>
      <c r="Q134" s="108">
        <f t="shared" si="20"/>
        <v>38031.251199999999</v>
      </c>
      <c r="R134" s="81">
        <f t="shared" si="14"/>
        <v>2.3843913917420514E-5</v>
      </c>
      <c r="S134" s="81">
        <v>1</v>
      </c>
      <c r="T134" s="81">
        <f t="shared" si="15"/>
        <v>2.3843913917420514E-5</v>
      </c>
      <c r="U134" s="81">
        <f t="shared" si="16"/>
        <v>4.8830230306051714E-3</v>
      </c>
    </row>
    <row r="135" spans="1:21" s="81" customFormat="1" ht="12.95" customHeight="1" x14ac:dyDescent="0.2">
      <c r="A135" s="19" t="s">
        <v>415</v>
      </c>
      <c r="B135" s="19" t="s">
        <v>128</v>
      </c>
      <c r="C135" s="10">
        <v>53052.065699999999</v>
      </c>
      <c r="D135" s="10" t="s">
        <v>660</v>
      </c>
      <c r="E135" s="81">
        <f t="shared" si="17"/>
        <v>66285.482541021149</v>
      </c>
      <c r="F135" s="122">
        <f t="shared" si="22"/>
        <v>66285</v>
      </c>
      <c r="G135" s="81">
        <f t="shared" si="19"/>
        <v>0.15952700000343611</v>
      </c>
      <c r="J135" s="81">
        <f>G135</f>
        <v>0.15952700000343611</v>
      </c>
      <c r="O135" s="81">
        <f t="shared" ca="1" si="12"/>
        <v>0.13947891609691188</v>
      </c>
      <c r="P135" s="81">
        <f t="shared" si="13"/>
        <v>0.15438344152040617</v>
      </c>
      <c r="Q135" s="108">
        <f t="shared" si="20"/>
        <v>38033.565699999999</v>
      </c>
      <c r="R135" s="81">
        <f t="shared" si="14"/>
        <v>2.6456193868349277E-5</v>
      </c>
      <c r="S135" s="81">
        <v>1</v>
      </c>
      <c r="T135" s="81">
        <f t="shared" si="15"/>
        <v>2.6456193868349277E-5</v>
      </c>
      <c r="U135" s="81">
        <f t="shared" si="16"/>
        <v>5.1435584830299419E-3</v>
      </c>
    </row>
    <row r="136" spans="1:21" s="81" customFormat="1" ht="12.95" customHeight="1" x14ac:dyDescent="0.2">
      <c r="A136" s="19" t="s">
        <v>415</v>
      </c>
      <c r="B136" s="19" t="s">
        <v>128</v>
      </c>
      <c r="C136" s="10">
        <v>53362.338300000003</v>
      </c>
      <c r="D136" s="10" t="s">
        <v>660</v>
      </c>
      <c r="E136" s="81">
        <f t="shared" si="17"/>
        <v>67224.002398080091</v>
      </c>
      <c r="F136" s="122">
        <f t="shared" si="22"/>
        <v>67223.5</v>
      </c>
      <c r="G136" s="81">
        <f t="shared" si="19"/>
        <v>0.16609170000447193</v>
      </c>
      <c r="J136" s="81">
        <f>G136</f>
        <v>0.16609170000447193</v>
      </c>
      <c r="O136" s="81">
        <f t="shared" ca="1" si="12"/>
        <v>0.148968766027744</v>
      </c>
      <c r="P136" s="81">
        <f t="shared" si="13"/>
        <v>0.16181296322649572</v>
      </c>
      <c r="Q136" s="108">
        <f t="shared" si="20"/>
        <v>38343.838300000003</v>
      </c>
      <c r="R136" s="81">
        <f t="shared" si="14"/>
        <v>1.8307588415206296E-5</v>
      </c>
      <c r="S136" s="81">
        <v>1</v>
      </c>
      <c r="T136" s="81">
        <f t="shared" si="15"/>
        <v>1.8307588415206296E-5</v>
      </c>
      <c r="U136" s="81">
        <f t="shared" si="16"/>
        <v>4.2787367779762164E-3</v>
      </c>
    </row>
    <row r="137" spans="1:21" s="81" customFormat="1" ht="12.95" customHeight="1" x14ac:dyDescent="0.2">
      <c r="A137" s="19" t="s">
        <v>436</v>
      </c>
      <c r="B137" s="19" t="s">
        <v>128</v>
      </c>
      <c r="C137" s="10">
        <v>53438.043599999997</v>
      </c>
      <c r="D137" s="10" t="s">
        <v>660</v>
      </c>
      <c r="E137" s="81">
        <f t="shared" si="17"/>
        <v>67452.997569856787</v>
      </c>
      <c r="F137" s="122">
        <f t="shared" si="22"/>
        <v>67452.5</v>
      </c>
      <c r="G137" s="81">
        <f t="shared" si="19"/>
        <v>0.16449550000106683</v>
      </c>
      <c r="J137" s="81">
        <f>G137</f>
        <v>0.16449550000106683</v>
      </c>
      <c r="O137" s="81">
        <f t="shared" ca="1" si="12"/>
        <v>0.15128435008119168</v>
      </c>
      <c r="P137" s="81">
        <f t="shared" si="13"/>
        <v>0.16364803548349541</v>
      </c>
      <c r="Q137" s="108">
        <f t="shared" si="20"/>
        <v>38419.543599999997</v>
      </c>
      <c r="R137" s="81">
        <f t="shared" si="14"/>
        <v>7.181961085425637E-7</v>
      </c>
      <c r="S137" s="81">
        <v>1</v>
      </c>
      <c r="T137" s="81">
        <f t="shared" si="15"/>
        <v>7.181961085425637E-7</v>
      </c>
      <c r="U137" s="81">
        <f t="shared" si="16"/>
        <v>8.4746451757142238E-4</v>
      </c>
    </row>
    <row r="138" spans="1:21" s="81" customFormat="1" ht="12.95" customHeight="1" x14ac:dyDescent="0.2">
      <c r="A138" s="19" t="s">
        <v>436</v>
      </c>
      <c r="B138" s="19" t="s">
        <v>128</v>
      </c>
      <c r="C138" s="10">
        <v>53719.226000000002</v>
      </c>
      <c r="D138" s="10" t="s">
        <v>660</v>
      </c>
      <c r="E138" s="81">
        <f t="shared" si="17"/>
        <v>68303.524705851043</v>
      </c>
      <c r="F138" s="122">
        <f t="shared" si="22"/>
        <v>68303</v>
      </c>
      <c r="G138" s="81">
        <f t="shared" si="19"/>
        <v>0.17346660000475822</v>
      </c>
      <c r="J138" s="81">
        <f>G138</f>
        <v>0.17346660000475822</v>
      </c>
      <c r="O138" s="81">
        <f t="shared" ca="1" si="12"/>
        <v>0.15988436858537147</v>
      </c>
      <c r="P138" s="81">
        <f t="shared" si="13"/>
        <v>0.17053975502344704</v>
      </c>
      <c r="Q138" s="108">
        <f t="shared" si="20"/>
        <v>38700.726000000002</v>
      </c>
      <c r="R138" s="81">
        <f t="shared" si="14"/>
        <v>8.5664215446264597E-6</v>
      </c>
      <c r="S138" s="81">
        <v>1</v>
      </c>
      <c r="T138" s="81">
        <f t="shared" si="15"/>
        <v>8.5664215446264597E-6</v>
      </c>
      <c r="U138" s="81">
        <f t="shared" si="16"/>
        <v>2.926844981311183E-3</v>
      </c>
    </row>
    <row r="139" spans="1:21" s="81" customFormat="1" ht="12.95" customHeight="1" x14ac:dyDescent="0.2">
      <c r="A139" s="19" t="s">
        <v>426</v>
      </c>
      <c r="B139" s="19" t="s">
        <v>128</v>
      </c>
      <c r="C139" s="10">
        <v>53763.857900000003</v>
      </c>
      <c r="D139" s="10" t="s">
        <v>657</v>
      </c>
      <c r="E139" s="81">
        <f t="shared" si="17"/>
        <v>68438.528326564803</v>
      </c>
      <c r="F139" s="122">
        <f t="shared" si="22"/>
        <v>68438</v>
      </c>
      <c r="G139" s="81">
        <f t="shared" si="19"/>
        <v>0.17466360000253189</v>
      </c>
      <c r="K139" s="81">
        <f>G139</f>
        <v>0.17466360000253189</v>
      </c>
      <c r="O139" s="81">
        <f t="shared" ca="1" si="12"/>
        <v>0.16124945088762221</v>
      </c>
      <c r="P139" s="81">
        <f t="shared" si="13"/>
        <v>0.17164473660914414</v>
      </c>
      <c r="Q139" s="108">
        <f t="shared" si="20"/>
        <v>38745.357900000003</v>
      </c>
      <c r="R139" s="81">
        <f t="shared" si="14"/>
        <v>9.1135361879365975E-6</v>
      </c>
      <c r="S139" s="81">
        <v>1</v>
      </c>
      <c r="T139" s="81">
        <f t="shared" si="15"/>
        <v>9.1135361879365975E-6</v>
      </c>
      <c r="U139" s="81">
        <f t="shared" si="16"/>
        <v>3.0188633933877496E-3</v>
      </c>
    </row>
    <row r="140" spans="1:21" s="81" customFormat="1" ht="12.95" customHeight="1" x14ac:dyDescent="0.2">
      <c r="A140" s="19" t="s">
        <v>447</v>
      </c>
      <c r="B140" s="19" t="s">
        <v>128</v>
      </c>
      <c r="C140" s="10">
        <v>53777.081700000002</v>
      </c>
      <c r="D140" s="10" t="s">
        <v>660</v>
      </c>
      <c r="E140" s="81">
        <f t="shared" si="17"/>
        <v>68478.527987784561</v>
      </c>
      <c r="F140" s="122">
        <f t="shared" si="22"/>
        <v>68478</v>
      </c>
      <c r="G140" s="81">
        <f t="shared" si="19"/>
        <v>0.17455160000099568</v>
      </c>
      <c r="J140" s="81">
        <f>G140</f>
        <v>0.17455160000099568</v>
      </c>
      <c r="O140" s="81">
        <f t="shared" ca="1" si="12"/>
        <v>0.16165391971791876</v>
      </c>
      <c r="P140" s="81">
        <f t="shared" si="13"/>
        <v>0.17197272036660929</v>
      </c>
      <c r="Q140" s="108">
        <f t="shared" si="20"/>
        <v>38758.581700000002</v>
      </c>
      <c r="R140" s="81">
        <f t="shared" si="14"/>
        <v>6.6506201686528437E-6</v>
      </c>
      <c r="S140" s="81">
        <v>1</v>
      </c>
      <c r="T140" s="81">
        <f t="shared" si="15"/>
        <v>6.6506201686528437E-6</v>
      </c>
      <c r="U140" s="81">
        <f t="shared" si="16"/>
        <v>2.5788796343863829E-3</v>
      </c>
    </row>
    <row r="141" spans="1:21" s="81" customFormat="1" ht="12.95" customHeight="1" x14ac:dyDescent="0.2">
      <c r="A141" s="19" t="s">
        <v>426</v>
      </c>
      <c r="B141" s="19" t="s">
        <v>128</v>
      </c>
      <c r="C141" s="10">
        <v>53836.591099999998</v>
      </c>
      <c r="D141" s="10" t="s">
        <v>657</v>
      </c>
      <c r="E141" s="81">
        <f t="shared" si="17"/>
        <v>68658.533420367588</v>
      </c>
      <c r="F141" s="122">
        <f t="shared" si="22"/>
        <v>68658</v>
      </c>
      <c r="G141" s="81">
        <f t="shared" si="19"/>
        <v>0.17634759999782545</v>
      </c>
      <c r="K141" s="81">
        <f>G141</f>
        <v>0.17634759999782545</v>
      </c>
      <c r="O141" s="81">
        <f t="shared" ca="1" si="12"/>
        <v>0.16347402945425316</v>
      </c>
      <c r="P141" s="81">
        <f t="shared" si="13"/>
        <v>0.173451938635694</v>
      </c>
      <c r="Q141" s="108">
        <f t="shared" si="20"/>
        <v>38818.091099999998</v>
      </c>
      <c r="R141" s="81">
        <f t="shared" si="14"/>
        <v>8.3848547241410086E-6</v>
      </c>
      <c r="S141" s="81">
        <v>1</v>
      </c>
      <c r="T141" s="81">
        <f t="shared" si="15"/>
        <v>8.3848547241410086E-6</v>
      </c>
      <c r="U141" s="81">
        <f t="shared" si="16"/>
        <v>2.8956613621314575E-3</v>
      </c>
    </row>
    <row r="142" spans="1:21" s="81" customFormat="1" ht="12.95" customHeight="1" x14ac:dyDescent="0.2">
      <c r="A142" s="19" t="s">
        <v>447</v>
      </c>
      <c r="B142" s="19" t="s">
        <v>128</v>
      </c>
      <c r="C142" s="10">
        <v>54099.2552</v>
      </c>
      <c r="D142" s="10" t="s">
        <v>660</v>
      </c>
      <c r="E142" s="81">
        <f t="shared" si="17"/>
        <v>69453.04596703306</v>
      </c>
      <c r="F142" s="122">
        <f t="shared" si="22"/>
        <v>69452.5</v>
      </c>
      <c r="G142" s="81">
        <f t="shared" si="19"/>
        <v>0.1804954999970505</v>
      </c>
      <c r="J142" s="81">
        <f>G142</f>
        <v>0.1804954999970505</v>
      </c>
      <c r="O142" s="81">
        <f t="shared" ca="1" si="12"/>
        <v>0.17150779159601781</v>
      </c>
      <c r="P142" s="81">
        <f t="shared" si="13"/>
        <v>0.18004539482314658</v>
      </c>
      <c r="Q142" s="108">
        <f t="shared" si="20"/>
        <v>39080.7552</v>
      </c>
      <c r="R142" s="81">
        <f t="shared" si="14"/>
        <v>2.0259466757508278E-7</v>
      </c>
      <c r="S142" s="81">
        <v>1</v>
      </c>
      <c r="T142" s="81">
        <f t="shared" si="15"/>
        <v>2.0259466757508278E-7</v>
      </c>
      <c r="U142" s="81">
        <f t="shared" si="16"/>
        <v>4.5010517390392524E-4</v>
      </c>
    </row>
    <row r="143" spans="1:21" s="81" customFormat="1" ht="12.95" customHeight="1" x14ac:dyDescent="0.2">
      <c r="A143" s="19" t="s">
        <v>458</v>
      </c>
      <c r="B143" s="19" t="s">
        <v>128</v>
      </c>
      <c r="C143" s="10">
        <v>54138.101699999999</v>
      </c>
      <c r="D143" s="10" t="s">
        <v>657</v>
      </c>
      <c r="E143" s="81">
        <f t="shared" si="17"/>
        <v>69570.549773773455</v>
      </c>
      <c r="F143" s="122">
        <f t="shared" si="22"/>
        <v>69570</v>
      </c>
      <c r="G143" s="81">
        <f t="shared" si="19"/>
        <v>0.18175400000473019</v>
      </c>
      <c r="K143" s="81">
        <f t="shared" ref="K143:K174" si="24">G143</f>
        <v>0.18175400000473019</v>
      </c>
      <c r="O143" s="81">
        <f t="shared" ca="1" si="12"/>
        <v>0.17269591878501389</v>
      </c>
      <c r="P143" s="81">
        <f t="shared" si="13"/>
        <v>0.18102941925660604</v>
      </c>
      <c r="Q143" s="108">
        <f t="shared" si="20"/>
        <v>39119.601699999999</v>
      </c>
      <c r="R143" s="81">
        <f t="shared" si="14"/>
        <v>5.2501726055215059E-7</v>
      </c>
      <c r="S143" s="81">
        <v>1</v>
      </c>
      <c r="T143" s="81">
        <f t="shared" si="15"/>
        <v>5.2501726055215059E-7</v>
      </c>
      <c r="U143" s="81">
        <f t="shared" si="16"/>
        <v>7.2458074812414841E-4</v>
      </c>
    </row>
    <row r="144" spans="1:21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 t="shared" si="17"/>
        <v>69641.051150370637</v>
      </c>
      <c r="F144" s="122">
        <f t="shared" si="22"/>
        <v>69640.5</v>
      </c>
      <c r="G144" s="81">
        <f t="shared" si="19"/>
        <v>0.18220909999945434</v>
      </c>
      <c r="K144" s="81">
        <f t="shared" si="24"/>
        <v>0.18220909999945434</v>
      </c>
      <c r="O144" s="81">
        <f t="shared" ref="O144:O207" ca="1" si="25">+C$11+C$12*$F144</f>
        <v>0.17340879509841145</v>
      </c>
      <c r="P144" s="81">
        <f t="shared" ref="P144:P207" si="26">+D$11+D$12*F144+D$13*F144^2</f>
        <v>0.18162093552506436</v>
      </c>
      <c r="Q144" s="108">
        <f t="shared" si="20"/>
        <v>39142.909299999999</v>
      </c>
      <c r="R144" s="81">
        <f t="shared" ref="R144:R207" si="27">+(G144-P144)^2</f>
        <v>3.4593744893443425E-7</v>
      </c>
      <c r="S144" s="81">
        <v>1</v>
      </c>
      <c r="T144" s="81">
        <f t="shared" ref="T144:T207" si="28">S144*R144</f>
        <v>3.4593744893443425E-7</v>
      </c>
      <c r="U144" s="81">
        <f t="shared" ref="U144:U207" si="29">+(G144-P144)</f>
        <v>5.8816447438997388E-4</v>
      </c>
    </row>
    <row r="145" spans="1:21" s="81" customFormat="1" ht="12.95" customHeight="1" x14ac:dyDescent="0.2">
      <c r="A145" s="19" t="s">
        <v>426</v>
      </c>
      <c r="B145" s="19" t="s">
        <v>128</v>
      </c>
      <c r="C145" s="10">
        <v>54176.782800000001</v>
      </c>
      <c r="D145" s="10" t="s">
        <v>657</v>
      </c>
      <c r="E145" s="81">
        <f t="shared" si="17"/>
        <v>69687.553274704187</v>
      </c>
      <c r="F145" s="122">
        <f t="shared" si="22"/>
        <v>69687</v>
      </c>
      <c r="G145" s="81">
        <f t="shared" si="19"/>
        <v>0.18291139999928419</v>
      </c>
      <c r="K145" s="81">
        <f t="shared" si="24"/>
        <v>0.18291139999928419</v>
      </c>
      <c r="O145" s="81">
        <f t="shared" ca="1" si="25"/>
        <v>0.17387899011363117</v>
      </c>
      <c r="P145" s="81">
        <f t="shared" si="26"/>
        <v>0.18201153674124587</v>
      </c>
      <c r="Q145" s="108">
        <f t="shared" si="20"/>
        <v>39158.282800000001</v>
      </c>
      <c r="R145" s="81">
        <f t="shared" si="27"/>
        <v>8.0975388316732867E-7</v>
      </c>
      <c r="S145" s="81">
        <v>1</v>
      </c>
      <c r="T145" s="81">
        <f t="shared" si="28"/>
        <v>8.0975388316732867E-7</v>
      </c>
      <c r="U145" s="81">
        <f t="shared" si="29"/>
        <v>8.9986325803831368E-4</v>
      </c>
    </row>
    <row r="146" spans="1:21" s="81" customFormat="1" ht="12.95" customHeight="1" x14ac:dyDescent="0.2">
      <c r="A146" s="19" t="s">
        <v>472</v>
      </c>
      <c r="B146" s="19" t="s">
        <v>128</v>
      </c>
      <c r="C146" s="10">
        <v>54189.345260000002</v>
      </c>
      <c r="D146" s="10" t="s">
        <v>657</v>
      </c>
      <c r="E146" s="81">
        <f t="shared" si="17"/>
        <v>69725.552499139449</v>
      </c>
      <c r="F146" s="122">
        <f t="shared" si="22"/>
        <v>69725</v>
      </c>
      <c r="G146" s="81">
        <f t="shared" si="19"/>
        <v>0.18265499999688473</v>
      </c>
      <c r="K146" s="81">
        <f t="shared" si="24"/>
        <v>0.18265499999688473</v>
      </c>
      <c r="O146" s="81">
        <f t="shared" ca="1" si="25"/>
        <v>0.17426323550241285</v>
      </c>
      <c r="P146" s="81">
        <f t="shared" si="26"/>
        <v>0.18233100461790597</v>
      </c>
      <c r="Q146" s="108">
        <f t="shared" si="20"/>
        <v>39170.845260000002</v>
      </c>
      <c r="R146" s="81">
        <f t="shared" si="27"/>
        <v>1.0497300559958943E-7</v>
      </c>
      <c r="S146" s="81">
        <v>1</v>
      </c>
      <c r="T146" s="81">
        <f t="shared" si="28"/>
        <v>1.0497300559958943E-7</v>
      </c>
      <c r="U146" s="81">
        <f t="shared" si="29"/>
        <v>3.2399537897875863E-4</v>
      </c>
    </row>
    <row r="147" spans="1:21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 t="shared" si="17"/>
        <v>69765.048648236625</v>
      </c>
      <c r="F147" s="122">
        <f t="shared" si="22"/>
        <v>69764.5</v>
      </c>
      <c r="G147" s="81">
        <f t="shared" si="19"/>
        <v>0.18138190000172472</v>
      </c>
      <c r="K147" s="81">
        <f t="shared" si="24"/>
        <v>0.18138190000172472</v>
      </c>
      <c r="O147" s="81">
        <f t="shared" ca="1" si="25"/>
        <v>0.17466264847233071</v>
      </c>
      <c r="P147" s="81">
        <f t="shared" si="26"/>
        <v>0.18266333750494032</v>
      </c>
      <c r="Q147" s="108">
        <f t="shared" si="20"/>
        <v>39183.902600000001</v>
      </c>
      <c r="R147" s="81">
        <f t="shared" si="27"/>
        <v>1.6420820746474422E-6</v>
      </c>
      <c r="S147" s="81">
        <v>1</v>
      </c>
      <c r="T147" s="81">
        <f t="shared" si="28"/>
        <v>1.6420820746474422E-6</v>
      </c>
      <c r="U147" s="81">
        <f t="shared" si="29"/>
        <v>-1.2814375032156045E-3</v>
      </c>
    </row>
    <row r="148" spans="1:21" s="81" customFormat="1" ht="12.95" customHeight="1" x14ac:dyDescent="0.2">
      <c r="A148" s="19" t="s">
        <v>472</v>
      </c>
      <c r="B148" s="19" t="s">
        <v>128</v>
      </c>
      <c r="C148" s="10">
        <v>54210.338060000002</v>
      </c>
      <c r="D148" s="10" t="s">
        <v>657</v>
      </c>
      <c r="E148" s="81">
        <f t="shared" si="17"/>
        <v>69789.052014260233</v>
      </c>
      <c r="F148" s="122">
        <f t="shared" si="22"/>
        <v>69788.5</v>
      </c>
      <c r="G148" s="81">
        <f t="shared" si="19"/>
        <v>0.18249470000591828</v>
      </c>
      <c r="K148" s="81">
        <f t="shared" si="24"/>
        <v>0.18249470000591828</v>
      </c>
      <c r="O148" s="81">
        <f t="shared" ca="1" si="25"/>
        <v>0.17490532977050866</v>
      </c>
      <c r="P148" s="81">
        <f t="shared" si="26"/>
        <v>0.18286538795191404</v>
      </c>
      <c r="Q148" s="108">
        <f t="shared" si="20"/>
        <v>39191.838060000002</v>
      </c>
      <c r="R148" s="81">
        <f t="shared" si="27"/>
        <v>1.3740955330655724E-7</v>
      </c>
      <c r="S148" s="81">
        <v>1</v>
      </c>
      <c r="T148" s="81">
        <f t="shared" si="28"/>
        <v>1.3740955330655724E-7</v>
      </c>
      <c r="U148" s="81">
        <f t="shared" si="29"/>
        <v>-3.7068794599576238E-4</v>
      </c>
    </row>
    <row r="149" spans="1:21" s="81" customFormat="1" ht="12.95" customHeight="1" x14ac:dyDescent="0.2">
      <c r="A149" s="165" t="s">
        <v>668</v>
      </c>
      <c r="B149" s="166" t="s">
        <v>129</v>
      </c>
      <c r="C149" s="115">
        <v>54515.322399999997</v>
      </c>
      <c r="D149" s="167">
        <v>1E-4</v>
      </c>
      <c r="E149" s="81">
        <f t="shared" ref="E149:E212" si="30">+(C149-C$7)/C$8</f>
        <v>70711.57581810889</v>
      </c>
      <c r="F149" s="122">
        <f t="shared" si="22"/>
        <v>70711</v>
      </c>
      <c r="G149" s="81">
        <f t="shared" ref="G149:G212" si="31">+C149-(C$7+F149*C$8)</f>
        <v>0.19036419999611098</v>
      </c>
      <c r="K149" s="81">
        <f t="shared" si="24"/>
        <v>0.19036419999611098</v>
      </c>
      <c r="O149" s="81">
        <f t="shared" ca="1" si="25"/>
        <v>0.18423339216922219</v>
      </c>
      <c r="P149" s="81">
        <f t="shared" si="26"/>
        <v>0.19070427370116869</v>
      </c>
      <c r="Q149" s="108">
        <f t="shared" ref="Q149:Q212" si="32">+C149-15018.5</f>
        <v>39496.822399999997</v>
      </c>
      <c r="R149" s="81">
        <f t="shared" si="27"/>
        <v>1.1565012487167354E-7</v>
      </c>
      <c r="S149" s="81">
        <v>1</v>
      </c>
      <c r="T149" s="81">
        <f t="shared" si="28"/>
        <v>1.1565012487167354E-7</v>
      </c>
      <c r="U149" s="81">
        <f t="shared" si="29"/>
        <v>-3.4007370505770296E-4</v>
      </c>
    </row>
    <row r="150" spans="1:21" s="81" customFormat="1" ht="12.95" customHeight="1" x14ac:dyDescent="0.2">
      <c r="A150" s="19" t="s">
        <v>156</v>
      </c>
      <c r="B150" s="11" t="s">
        <v>129</v>
      </c>
      <c r="C150" s="10">
        <v>54519.619599999998</v>
      </c>
      <c r="D150" s="10">
        <v>1E-3</v>
      </c>
      <c r="E150" s="81">
        <f t="shared" si="30"/>
        <v>70724.574089724731</v>
      </c>
      <c r="F150" s="122">
        <f t="shared" si="22"/>
        <v>70724</v>
      </c>
      <c r="G150" s="81">
        <f t="shared" si="31"/>
        <v>0.18979280000348808</v>
      </c>
      <c r="K150" s="81">
        <f t="shared" si="24"/>
        <v>0.18979280000348808</v>
      </c>
      <c r="O150" s="81">
        <f t="shared" ca="1" si="25"/>
        <v>0.18436484453906854</v>
      </c>
      <c r="P150" s="81">
        <f t="shared" si="26"/>
        <v>0.19081575118888008</v>
      </c>
      <c r="Q150" s="108">
        <f t="shared" si="32"/>
        <v>39501.119599999998</v>
      </c>
      <c r="R150" s="81">
        <f t="shared" si="27"/>
        <v>1.0464291276949009E-6</v>
      </c>
      <c r="S150" s="81">
        <v>1</v>
      </c>
      <c r="T150" s="81">
        <f t="shared" si="28"/>
        <v>1.0464291276949009E-6</v>
      </c>
      <c r="U150" s="81">
        <f t="shared" si="29"/>
        <v>-1.0229511853920015E-3</v>
      </c>
    </row>
    <row r="151" spans="1:21" s="81" customFormat="1" ht="12.95" customHeight="1" x14ac:dyDescent="0.2">
      <c r="A151" s="19" t="s">
        <v>157</v>
      </c>
      <c r="B151" s="11" t="s">
        <v>128</v>
      </c>
      <c r="C151" s="10">
        <v>54532.6783</v>
      </c>
      <c r="D151" s="10">
        <v>1E-4</v>
      </c>
      <c r="E151" s="81">
        <f t="shared" si="30"/>
        <v>70764.074352581898</v>
      </c>
      <c r="F151" s="122">
        <f t="shared" si="22"/>
        <v>70763.5</v>
      </c>
      <c r="G151" s="81">
        <f t="shared" si="31"/>
        <v>0.18987970000307541</v>
      </c>
      <c r="K151" s="81">
        <f t="shared" si="24"/>
        <v>0.18987970000307541</v>
      </c>
      <c r="O151" s="81">
        <f t="shared" ca="1" si="25"/>
        <v>0.1847642575089864</v>
      </c>
      <c r="P151" s="81">
        <f t="shared" si="26"/>
        <v>0.19115464360776679</v>
      </c>
      <c r="Q151" s="108">
        <f t="shared" si="32"/>
        <v>39514.1783</v>
      </c>
      <c r="R151" s="81">
        <f t="shared" si="27"/>
        <v>1.6254811951434522E-6</v>
      </c>
      <c r="S151" s="81">
        <v>1</v>
      </c>
      <c r="T151" s="81">
        <f t="shared" si="28"/>
        <v>1.6254811951434522E-6</v>
      </c>
      <c r="U151" s="81">
        <f t="shared" si="29"/>
        <v>-1.2749436046913809E-3</v>
      </c>
    </row>
    <row r="152" spans="1:21" s="81" customFormat="1" ht="12.95" customHeight="1" x14ac:dyDescent="0.2">
      <c r="A152" s="19" t="s">
        <v>157</v>
      </c>
      <c r="B152" s="11" t="s">
        <v>128</v>
      </c>
      <c r="C152" s="10">
        <v>54545.572099999998</v>
      </c>
      <c r="D152" s="10">
        <v>1E-4</v>
      </c>
      <c r="E152" s="81">
        <f t="shared" si="30"/>
        <v>70803.075822041152</v>
      </c>
      <c r="F152" s="122">
        <f t="shared" ref="F152:F183" si="33">ROUND(2*E152,0)/2-0.5</f>
        <v>70802.5</v>
      </c>
      <c r="G152" s="81">
        <f t="shared" si="31"/>
        <v>0.19036549999873387</v>
      </c>
      <c r="K152" s="81">
        <f t="shared" si="24"/>
        <v>0.19036549999873387</v>
      </c>
      <c r="O152" s="81">
        <f t="shared" ca="1" si="25"/>
        <v>0.18515861461852545</v>
      </c>
      <c r="P152" s="81">
        <f t="shared" si="26"/>
        <v>0.19148950070627357</v>
      </c>
      <c r="Q152" s="108">
        <f t="shared" si="32"/>
        <v>39527.072099999998</v>
      </c>
      <c r="R152" s="81">
        <f t="shared" si="27"/>
        <v>1.2633775905497628E-6</v>
      </c>
      <c r="S152" s="81">
        <v>1</v>
      </c>
      <c r="T152" s="81">
        <f t="shared" si="28"/>
        <v>1.2633775905497628E-6</v>
      </c>
      <c r="U152" s="81">
        <f t="shared" si="29"/>
        <v>-1.1240007075397074E-3</v>
      </c>
    </row>
    <row r="153" spans="1:21" s="81" customFormat="1" ht="12.95" customHeight="1" x14ac:dyDescent="0.2">
      <c r="A153" s="19" t="s">
        <v>157</v>
      </c>
      <c r="B153" s="11" t="s">
        <v>129</v>
      </c>
      <c r="C153" s="10">
        <v>54552.680899999999</v>
      </c>
      <c r="D153" s="10">
        <v>1E-4</v>
      </c>
      <c r="E153" s="81">
        <f t="shared" si="30"/>
        <v>70824.57868745648</v>
      </c>
      <c r="F153" s="122">
        <f t="shared" si="33"/>
        <v>70824</v>
      </c>
      <c r="G153" s="81">
        <f t="shared" si="31"/>
        <v>0.19131280000146944</v>
      </c>
      <c r="K153" s="81">
        <f t="shared" si="24"/>
        <v>0.19131280000146944</v>
      </c>
      <c r="O153" s="81">
        <f t="shared" ca="1" si="25"/>
        <v>0.18537601661480985</v>
      </c>
      <c r="P153" s="81">
        <f t="shared" si="26"/>
        <v>0.19167420952647421</v>
      </c>
      <c r="Q153" s="108">
        <f t="shared" si="32"/>
        <v>39534.180899999999</v>
      </c>
      <c r="R153" s="81">
        <f t="shared" si="27"/>
        <v>1.3061684476417264E-7</v>
      </c>
      <c r="S153" s="81">
        <v>1</v>
      </c>
      <c r="T153" s="81">
        <f t="shared" si="28"/>
        <v>1.3061684476417264E-7</v>
      </c>
      <c r="U153" s="81">
        <f t="shared" si="29"/>
        <v>-3.6140952500476886E-4</v>
      </c>
    </row>
    <row r="154" spans="1:21" s="81" customFormat="1" ht="12.95" customHeight="1" x14ac:dyDescent="0.2">
      <c r="A154" s="19" t="s">
        <v>501</v>
      </c>
      <c r="B154" s="19" t="s">
        <v>128</v>
      </c>
      <c r="C154" s="10">
        <v>54554.003199999999</v>
      </c>
      <c r="D154" s="10" t="s">
        <v>657</v>
      </c>
      <c r="E154" s="81">
        <f t="shared" si="30"/>
        <v>70828.578411592578</v>
      </c>
      <c r="F154" s="122">
        <f t="shared" si="33"/>
        <v>70828</v>
      </c>
      <c r="G154" s="81">
        <f t="shared" si="31"/>
        <v>0.19122159999824362</v>
      </c>
      <c r="K154" s="81">
        <f t="shared" si="24"/>
        <v>0.19122159999824362</v>
      </c>
      <c r="O154" s="81">
        <f t="shared" ca="1" si="25"/>
        <v>0.18541646349783958</v>
      </c>
      <c r="P154" s="81">
        <f t="shared" si="26"/>
        <v>0.1917085824358862</v>
      </c>
      <c r="Q154" s="108">
        <f t="shared" si="32"/>
        <v>39535.503199999999</v>
      </c>
      <c r="R154" s="81">
        <f t="shared" si="27"/>
        <v>2.3715189457231493E-7</v>
      </c>
      <c r="S154" s="81">
        <v>1</v>
      </c>
      <c r="T154" s="81">
        <f t="shared" si="28"/>
        <v>2.3715189457231493E-7</v>
      </c>
      <c r="U154" s="81">
        <f t="shared" si="29"/>
        <v>-4.8698243764258575E-4</v>
      </c>
    </row>
    <row r="155" spans="1:21" s="81" customFormat="1" ht="12.95" customHeight="1" x14ac:dyDescent="0.2">
      <c r="A155" s="19" t="s">
        <v>157</v>
      </c>
      <c r="B155" s="11" t="s">
        <v>128</v>
      </c>
      <c r="C155" s="10">
        <v>54566.7304</v>
      </c>
      <c r="D155" s="10">
        <v>5.0000000000000001E-4</v>
      </c>
      <c r="E155" s="81">
        <f t="shared" si="30"/>
        <v>70867.075945453966</v>
      </c>
      <c r="F155" s="122">
        <f t="shared" si="33"/>
        <v>70866.5</v>
      </c>
      <c r="G155" s="81">
        <f t="shared" si="31"/>
        <v>0.19040629999653902</v>
      </c>
      <c r="K155" s="81">
        <f t="shared" si="24"/>
        <v>0.19040629999653902</v>
      </c>
      <c r="O155" s="81">
        <f t="shared" ca="1" si="25"/>
        <v>0.18580576474699995</v>
      </c>
      <c r="P155" s="81">
        <f t="shared" si="26"/>
        <v>0.19203955768616326</v>
      </c>
      <c r="Q155" s="108">
        <f t="shared" si="32"/>
        <v>39548.2304</v>
      </c>
      <c r="R155" s="81">
        <f t="shared" si="27"/>
        <v>2.667530680716729E-6</v>
      </c>
      <c r="S155" s="81">
        <v>1</v>
      </c>
      <c r="T155" s="81">
        <f t="shared" si="28"/>
        <v>2.667530680716729E-6</v>
      </c>
      <c r="U155" s="81">
        <f t="shared" si="29"/>
        <v>-1.6332576896242457E-3</v>
      </c>
    </row>
    <row r="156" spans="1:21" s="81" customFormat="1" ht="12.95" customHeight="1" x14ac:dyDescent="0.2">
      <c r="A156" s="19" t="s">
        <v>158</v>
      </c>
      <c r="B156" s="11" t="s">
        <v>128</v>
      </c>
      <c r="C156" s="10">
        <v>54799.808299999997</v>
      </c>
      <c r="D156" s="10">
        <v>1E-4</v>
      </c>
      <c r="E156" s="81">
        <f t="shared" si="30"/>
        <v>71572.095458590455</v>
      </c>
      <c r="F156" s="122">
        <f t="shared" si="33"/>
        <v>71571.5</v>
      </c>
      <c r="G156" s="81">
        <f t="shared" si="31"/>
        <v>0.1968572999976459</v>
      </c>
      <c r="K156" s="81">
        <f t="shared" si="24"/>
        <v>0.1968572999976459</v>
      </c>
      <c r="O156" s="81">
        <f t="shared" ca="1" si="25"/>
        <v>0.1929345278809762</v>
      </c>
      <c r="P156" s="81">
        <f t="shared" si="26"/>
        <v>0.19814383957580828</v>
      </c>
      <c r="Q156" s="108">
        <f t="shared" si="32"/>
        <v>39781.308299999997</v>
      </c>
      <c r="R156" s="81">
        <f t="shared" si="27"/>
        <v>1.6551840861782406E-6</v>
      </c>
      <c r="S156" s="81">
        <v>1</v>
      </c>
      <c r="T156" s="81">
        <f t="shared" si="28"/>
        <v>1.6551840861782406E-6</v>
      </c>
      <c r="U156" s="81">
        <f t="shared" si="29"/>
        <v>-1.2865395781623823E-3</v>
      </c>
    </row>
    <row r="157" spans="1:21" s="81" customFormat="1" ht="12.95" customHeight="1" x14ac:dyDescent="0.2">
      <c r="A157" s="10" t="s">
        <v>153</v>
      </c>
      <c r="B157" s="11" t="s">
        <v>128</v>
      </c>
      <c r="C157" s="10">
        <v>54815.5121</v>
      </c>
      <c r="D157" s="10">
        <v>2.0000000000000001E-4</v>
      </c>
      <c r="E157" s="81">
        <f t="shared" si="30"/>
        <v>71619.596682131581</v>
      </c>
      <c r="F157" s="122">
        <f t="shared" si="33"/>
        <v>71619</v>
      </c>
      <c r="G157" s="81">
        <f t="shared" si="31"/>
        <v>0.19726179999997839</v>
      </c>
      <c r="K157" s="81">
        <f t="shared" si="24"/>
        <v>0.19726179999997839</v>
      </c>
      <c r="O157" s="81">
        <f t="shared" ca="1" si="25"/>
        <v>0.1934148346169533</v>
      </c>
      <c r="P157" s="81">
        <f t="shared" si="26"/>
        <v>0.19855809182736114</v>
      </c>
      <c r="Q157" s="108">
        <f t="shared" si="32"/>
        <v>39797.0121</v>
      </c>
      <c r="R157" s="81">
        <f t="shared" si="27"/>
        <v>1.6803725017393108E-6</v>
      </c>
      <c r="S157" s="81">
        <v>1</v>
      </c>
      <c r="T157" s="81">
        <f t="shared" si="28"/>
        <v>1.6803725017393108E-6</v>
      </c>
      <c r="U157" s="81">
        <f t="shared" si="29"/>
        <v>-1.2962918273827506E-3</v>
      </c>
    </row>
    <row r="158" spans="1:21" s="81" customFormat="1" ht="12.95" customHeight="1" x14ac:dyDescent="0.2">
      <c r="A158" s="165" t="s">
        <v>668</v>
      </c>
      <c r="B158" s="166" t="s">
        <v>129</v>
      </c>
      <c r="C158" s="115">
        <v>54829.398500000003</v>
      </c>
      <c r="D158" s="167">
        <v>4.0000000000000002E-4</v>
      </c>
      <c r="E158" s="81">
        <f t="shared" si="30"/>
        <v>71661.600591413502</v>
      </c>
      <c r="F158" s="122">
        <f t="shared" si="33"/>
        <v>71661</v>
      </c>
      <c r="G158" s="81">
        <f t="shared" si="31"/>
        <v>0.19855420000385493</v>
      </c>
      <c r="K158" s="81">
        <f t="shared" si="24"/>
        <v>0.19855420000385493</v>
      </c>
      <c r="O158" s="81">
        <f t="shared" ca="1" si="25"/>
        <v>0.1938395268887646</v>
      </c>
      <c r="P158" s="81">
        <f t="shared" si="26"/>
        <v>0.19892469045863545</v>
      </c>
      <c r="Q158" s="108">
        <f t="shared" si="32"/>
        <v>39810.898500000003</v>
      </c>
      <c r="R158" s="81">
        <f t="shared" si="27"/>
        <v>1.3726317708347646E-7</v>
      </c>
      <c r="S158" s="81">
        <v>1</v>
      </c>
      <c r="T158" s="81">
        <f t="shared" si="28"/>
        <v>1.3726317708347646E-7</v>
      </c>
      <c r="U158" s="81">
        <f t="shared" si="29"/>
        <v>-3.704904547805199E-4</v>
      </c>
    </row>
    <row r="159" spans="1:21" s="81" customFormat="1" ht="12.95" customHeight="1" x14ac:dyDescent="0.2">
      <c r="A159" s="165" t="s">
        <v>668</v>
      </c>
      <c r="B159" s="166" t="s">
        <v>129</v>
      </c>
      <c r="C159" s="115">
        <v>54829.562700000002</v>
      </c>
      <c r="D159" s="167">
        <v>1E-4</v>
      </c>
      <c r="E159" s="81">
        <f t="shared" si="30"/>
        <v>71662.097267434932</v>
      </c>
      <c r="F159" s="122">
        <f t="shared" si="33"/>
        <v>71661.5</v>
      </c>
      <c r="G159" s="81">
        <f t="shared" si="31"/>
        <v>0.19745530000363942</v>
      </c>
      <c r="K159" s="81">
        <f t="shared" si="24"/>
        <v>0.19745530000363942</v>
      </c>
      <c r="O159" s="81">
        <f t="shared" ca="1" si="25"/>
        <v>0.19384458274914329</v>
      </c>
      <c r="P159" s="81">
        <f t="shared" si="26"/>
        <v>0.19892905649425258</v>
      </c>
      <c r="Q159" s="108">
        <f t="shared" si="32"/>
        <v>39811.062700000002</v>
      </c>
      <c r="R159" s="81">
        <f t="shared" si="27"/>
        <v>2.1719581936243992E-6</v>
      </c>
      <c r="S159" s="81">
        <v>1</v>
      </c>
      <c r="T159" s="81">
        <f t="shared" si="28"/>
        <v>2.1719581936243992E-6</v>
      </c>
      <c r="U159" s="81">
        <f t="shared" si="29"/>
        <v>-1.4737564906131539E-3</v>
      </c>
    </row>
    <row r="160" spans="1:21" s="81" customFormat="1" ht="12.95" customHeight="1" x14ac:dyDescent="0.2">
      <c r="A160" s="165" t="s">
        <v>668</v>
      </c>
      <c r="B160" s="166" t="s">
        <v>129</v>
      </c>
      <c r="C160" s="115">
        <v>54831.546300000002</v>
      </c>
      <c r="D160" s="167">
        <v>1E-4</v>
      </c>
      <c r="E160" s="81">
        <f t="shared" si="30"/>
        <v>71668.097307362608</v>
      </c>
      <c r="F160" s="122">
        <f t="shared" si="33"/>
        <v>71667.5</v>
      </c>
      <c r="G160" s="81">
        <f t="shared" si="31"/>
        <v>0.19746850000228733</v>
      </c>
      <c r="K160" s="81">
        <f t="shared" si="24"/>
        <v>0.19746850000228733</v>
      </c>
      <c r="O160" s="81">
        <f t="shared" ca="1" si="25"/>
        <v>0.19390525307368778</v>
      </c>
      <c r="P160" s="81">
        <f t="shared" si="26"/>
        <v>0.19898145216315</v>
      </c>
      <c r="Q160" s="108">
        <f t="shared" si="32"/>
        <v>39813.046300000002</v>
      </c>
      <c r="R160" s="81">
        <f t="shared" si="27"/>
        <v>2.2890242410590176E-6</v>
      </c>
      <c r="S160" s="81">
        <v>1</v>
      </c>
      <c r="T160" s="81">
        <f t="shared" si="28"/>
        <v>2.2890242410590176E-6</v>
      </c>
      <c r="U160" s="81">
        <f t="shared" si="29"/>
        <v>-1.5129521608626684E-3</v>
      </c>
    </row>
    <row r="161" spans="1:21" s="81" customFormat="1" ht="12.95" customHeight="1" x14ac:dyDescent="0.2">
      <c r="A161" s="10" t="s">
        <v>147</v>
      </c>
      <c r="B161" s="11" t="s">
        <v>128</v>
      </c>
      <c r="C161" s="10">
        <v>54832.869400000003</v>
      </c>
      <c r="D161" s="10">
        <v>2.0000000000000001E-4</v>
      </c>
      <c r="E161" s="81">
        <f t="shared" si="30"/>
        <v>71672.099451357528</v>
      </c>
      <c r="F161" s="122">
        <f t="shared" si="33"/>
        <v>71671.5</v>
      </c>
      <c r="G161" s="81">
        <f t="shared" si="31"/>
        <v>0.19817730000795564</v>
      </c>
      <c r="K161" s="81">
        <f t="shared" si="24"/>
        <v>0.19817730000795564</v>
      </c>
      <c r="O161" s="81">
        <f t="shared" ca="1" si="25"/>
        <v>0.19394569995671751</v>
      </c>
      <c r="P161" s="81">
        <f t="shared" si="26"/>
        <v>0.19901638593368809</v>
      </c>
      <c r="Q161" s="108">
        <f t="shared" si="32"/>
        <v>39814.369400000003</v>
      </c>
      <c r="R161" s="81">
        <f t="shared" si="27"/>
        <v>7.0406519076228656E-7</v>
      </c>
      <c r="S161" s="81">
        <v>1</v>
      </c>
      <c r="T161" s="81">
        <f t="shared" si="28"/>
        <v>7.0406519076228656E-7</v>
      </c>
      <c r="U161" s="81">
        <f t="shared" si="29"/>
        <v>-8.3908592573245233E-4</v>
      </c>
    </row>
    <row r="162" spans="1:21" s="81" customFormat="1" ht="12.95" customHeight="1" x14ac:dyDescent="0.2">
      <c r="A162" s="19" t="s">
        <v>158</v>
      </c>
      <c r="B162" s="11" t="s">
        <v>129</v>
      </c>
      <c r="C162" s="10">
        <v>54873.698900000003</v>
      </c>
      <c r="D162" s="10">
        <v>2.0000000000000001E-4</v>
      </c>
      <c r="E162" s="81">
        <f t="shared" si="30"/>
        <v>71795.601483131482</v>
      </c>
      <c r="F162" s="122">
        <f t="shared" si="33"/>
        <v>71795</v>
      </c>
      <c r="G162" s="81">
        <f t="shared" si="31"/>
        <v>0.19884900000761263</v>
      </c>
      <c r="K162" s="81">
        <f t="shared" si="24"/>
        <v>0.19884900000761263</v>
      </c>
      <c r="O162" s="81">
        <f t="shared" ca="1" si="25"/>
        <v>0.19519449747025797</v>
      </c>
      <c r="P162" s="81">
        <f t="shared" si="26"/>
        <v>0.20009627485120329</v>
      </c>
      <c r="Q162" s="108">
        <f t="shared" si="32"/>
        <v>39855.198900000003</v>
      </c>
      <c r="R162" s="81">
        <f t="shared" si="27"/>
        <v>1.5556945354541108E-6</v>
      </c>
      <c r="S162" s="81">
        <v>1</v>
      </c>
      <c r="T162" s="81">
        <f t="shared" si="28"/>
        <v>1.5556945354541108E-6</v>
      </c>
      <c r="U162" s="81">
        <f t="shared" si="29"/>
        <v>-1.2472748435906622E-3</v>
      </c>
    </row>
    <row r="163" spans="1:21" s="81" customFormat="1" ht="12.95" customHeight="1" x14ac:dyDescent="0.2">
      <c r="A163" s="19" t="s">
        <v>158</v>
      </c>
      <c r="B163" s="11" t="s">
        <v>129</v>
      </c>
      <c r="C163" s="10">
        <v>54885.600899999998</v>
      </c>
      <c r="D163" s="10">
        <v>1E-4</v>
      </c>
      <c r="E163" s="81">
        <f t="shared" si="30"/>
        <v>71831.602932626891</v>
      </c>
      <c r="F163" s="122">
        <f t="shared" si="33"/>
        <v>71831</v>
      </c>
      <c r="G163" s="81">
        <f t="shared" si="31"/>
        <v>0.19932819999667117</v>
      </c>
      <c r="K163" s="81">
        <f t="shared" si="24"/>
        <v>0.19932819999667117</v>
      </c>
      <c r="O163" s="81">
        <f t="shared" ca="1" si="25"/>
        <v>0.19555851941752489</v>
      </c>
      <c r="P163" s="81">
        <f t="shared" si="26"/>
        <v>0.20041153753192029</v>
      </c>
      <c r="Q163" s="108">
        <f t="shared" si="32"/>
        <v>39867.100899999998</v>
      </c>
      <c r="R163" s="81">
        <f t="shared" si="27"/>
        <v>1.1736202152796223E-6</v>
      </c>
      <c r="S163" s="81">
        <v>1</v>
      </c>
      <c r="T163" s="81">
        <f t="shared" si="28"/>
        <v>1.1736202152796223E-6</v>
      </c>
      <c r="U163" s="81">
        <f t="shared" si="29"/>
        <v>-1.0833375352491126E-3</v>
      </c>
    </row>
    <row r="164" spans="1:21" s="81" customFormat="1" ht="12.95" customHeight="1" x14ac:dyDescent="0.2">
      <c r="A164" s="19" t="s">
        <v>159</v>
      </c>
      <c r="B164" s="11" t="s">
        <v>129</v>
      </c>
      <c r="C164" s="10">
        <v>54904.775800000003</v>
      </c>
      <c r="D164" s="10">
        <v>1E-4</v>
      </c>
      <c r="E164" s="81">
        <f t="shared" si="30"/>
        <v>71889.603621076734</v>
      </c>
      <c r="F164" s="122">
        <f t="shared" si="33"/>
        <v>71889</v>
      </c>
      <c r="G164" s="81">
        <f t="shared" si="31"/>
        <v>0.19955580000532791</v>
      </c>
      <c r="K164" s="81">
        <f t="shared" si="24"/>
        <v>0.19955580000532791</v>
      </c>
      <c r="O164" s="81">
        <f t="shared" ca="1" si="25"/>
        <v>0.19614499922145479</v>
      </c>
      <c r="P164" s="81">
        <f t="shared" si="26"/>
        <v>0.20091991388361582</v>
      </c>
      <c r="Q164" s="108">
        <f t="shared" si="32"/>
        <v>39886.275800000003</v>
      </c>
      <c r="R164" s="81">
        <f t="shared" si="27"/>
        <v>1.8608066729376959E-6</v>
      </c>
      <c r="S164" s="81">
        <v>1</v>
      </c>
      <c r="T164" s="81">
        <f t="shared" si="28"/>
        <v>1.8608066729376959E-6</v>
      </c>
      <c r="U164" s="81">
        <f t="shared" si="29"/>
        <v>-1.3641138782879147E-3</v>
      </c>
    </row>
    <row r="165" spans="1:21" s="81" customFormat="1" ht="12.95" customHeight="1" x14ac:dyDescent="0.2">
      <c r="A165" s="19" t="s">
        <v>159</v>
      </c>
      <c r="B165" s="11" t="s">
        <v>128</v>
      </c>
      <c r="C165" s="10">
        <v>54939.654000000002</v>
      </c>
      <c r="D165" s="10">
        <v>2.0000000000000001E-4</v>
      </c>
      <c r="E165" s="81">
        <f t="shared" si="30"/>
        <v>71995.104020655926</v>
      </c>
      <c r="F165" s="122">
        <f t="shared" si="33"/>
        <v>71994.5</v>
      </c>
      <c r="G165" s="81">
        <f t="shared" si="31"/>
        <v>0.19968789999984438</v>
      </c>
      <c r="K165" s="81">
        <f t="shared" si="24"/>
        <v>0.19968789999984438</v>
      </c>
      <c r="O165" s="81">
        <f t="shared" ca="1" si="25"/>
        <v>0.19721178576136189</v>
      </c>
      <c r="P165" s="81">
        <f t="shared" si="26"/>
        <v>0.2018460666113723</v>
      </c>
      <c r="Q165" s="108">
        <f t="shared" si="32"/>
        <v>39921.154000000002</v>
      </c>
      <c r="R165" s="81">
        <f t="shared" si="27"/>
        <v>4.6576831231139405E-6</v>
      </c>
      <c r="S165" s="81">
        <v>1</v>
      </c>
      <c r="T165" s="81">
        <f t="shared" si="28"/>
        <v>4.6576831231139405E-6</v>
      </c>
      <c r="U165" s="81">
        <f t="shared" si="29"/>
        <v>-2.1581666115279285E-3</v>
      </c>
    </row>
    <row r="166" spans="1:21" s="81" customFormat="1" ht="12.95" customHeight="1" x14ac:dyDescent="0.2">
      <c r="A166" s="19" t="s">
        <v>160</v>
      </c>
      <c r="B166" s="11" t="s">
        <v>129</v>
      </c>
      <c r="C166" s="10">
        <v>55163.804900000003</v>
      </c>
      <c r="D166" s="10">
        <v>1E-4</v>
      </c>
      <c r="E166" s="81">
        <f t="shared" si="30"/>
        <v>72673.120934259103</v>
      </c>
      <c r="F166" s="122">
        <f t="shared" si="33"/>
        <v>72672.5</v>
      </c>
      <c r="G166" s="81">
        <f t="shared" si="31"/>
        <v>0.2052795000054175</v>
      </c>
      <c r="K166" s="81">
        <f t="shared" si="24"/>
        <v>0.2052795000054175</v>
      </c>
      <c r="O166" s="81">
        <f t="shared" ca="1" si="25"/>
        <v>0.20406753243488795</v>
      </c>
      <c r="P166" s="81">
        <f t="shared" si="26"/>
        <v>0.20784217628134521</v>
      </c>
      <c r="Q166" s="108">
        <f t="shared" si="32"/>
        <v>40145.304900000003</v>
      </c>
      <c r="R166" s="81">
        <f t="shared" si="27"/>
        <v>6.567309695202722E-6</v>
      </c>
      <c r="S166" s="81">
        <v>1</v>
      </c>
      <c r="T166" s="81">
        <f t="shared" si="28"/>
        <v>6.567309695202722E-6</v>
      </c>
      <c r="U166" s="81">
        <f t="shared" si="29"/>
        <v>-2.5626762759277111E-3</v>
      </c>
    </row>
    <row r="167" spans="1:21" s="81" customFormat="1" ht="12.95" customHeight="1" x14ac:dyDescent="0.2">
      <c r="A167" s="19" t="s">
        <v>160</v>
      </c>
      <c r="B167" s="11" t="s">
        <v>129</v>
      </c>
      <c r="C167" s="10">
        <v>55188.9303</v>
      </c>
      <c r="D167" s="10">
        <v>1E-4</v>
      </c>
      <c r="E167" s="81">
        <f t="shared" si="30"/>
        <v>72749.120835044887</v>
      </c>
      <c r="F167" s="122">
        <f t="shared" si="33"/>
        <v>72748.5</v>
      </c>
      <c r="G167" s="81">
        <f t="shared" si="31"/>
        <v>0.20524669999576872</v>
      </c>
      <c r="K167" s="81">
        <f t="shared" si="24"/>
        <v>0.20524669999576872</v>
      </c>
      <c r="O167" s="81">
        <f t="shared" ca="1" si="25"/>
        <v>0.20483602321245131</v>
      </c>
      <c r="P167" s="81">
        <f t="shared" si="26"/>
        <v>0.20851906940018855</v>
      </c>
      <c r="Q167" s="108">
        <f t="shared" si="32"/>
        <v>40170.4303</v>
      </c>
      <c r="R167" s="81">
        <f t="shared" si="27"/>
        <v>1.0708401518982981E-5</v>
      </c>
      <c r="S167" s="81">
        <v>1</v>
      </c>
      <c r="T167" s="81">
        <f t="shared" si="28"/>
        <v>1.0708401518982981E-5</v>
      </c>
      <c r="U167" s="81">
        <f t="shared" si="29"/>
        <v>-3.2723694044198282E-3</v>
      </c>
    </row>
    <row r="168" spans="1:21" s="81" customFormat="1" ht="12.95" customHeight="1" x14ac:dyDescent="0.2">
      <c r="A168" s="19" t="s">
        <v>160</v>
      </c>
      <c r="B168" s="11" t="s">
        <v>129</v>
      </c>
      <c r="C168" s="10">
        <v>55238.687400000003</v>
      </c>
      <c r="D168" s="10">
        <v>1E-4</v>
      </c>
      <c r="E168" s="81">
        <f t="shared" si="30"/>
        <v>72899.627281246285</v>
      </c>
      <c r="F168" s="122">
        <f t="shared" si="33"/>
        <v>72899</v>
      </c>
      <c r="G168" s="81">
        <f t="shared" si="31"/>
        <v>0.20737779999763006</v>
      </c>
      <c r="K168" s="81">
        <f t="shared" si="24"/>
        <v>0.20737779999763006</v>
      </c>
      <c r="O168" s="81">
        <f t="shared" ca="1" si="25"/>
        <v>0.20635783718644207</v>
      </c>
      <c r="P168" s="81">
        <f t="shared" si="26"/>
        <v>0.20986232915575315</v>
      </c>
      <c r="Q168" s="108">
        <f t="shared" si="32"/>
        <v>40220.187400000003</v>
      </c>
      <c r="R168" s="81">
        <f t="shared" si="27"/>
        <v>6.1728851375637966E-6</v>
      </c>
      <c r="S168" s="81">
        <v>1</v>
      </c>
      <c r="T168" s="81">
        <f t="shared" si="28"/>
        <v>6.1728851375637966E-6</v>
      </c>
      <c r="U168" s="81">
        <f t="shared" si="29"/>
        <v>-2.4845291581230833E-3</v>
      </c>
    </row>
    <row r="169" spans="1:21" s="81" customFormat="1" ht="12.95" customHeight="1" x14ac:dyDescent="0.2">
      <c r="A169" s="19" t="s">
        <v>161</v>
      </c>
      <c r="B169" s="11" t="s">
        <v>128</v>
      </c>
      <c r="C169" s="10">
        <v>55258.6878</v>
      </c>
      <c r="D169" s="10">
        <v>1E-4</v>
      </c>
      <c r="E169" s="81">
        <f t="shared" si="30"/>
        <v>72960.124961509122</v>
      </c>
      <c r="F169" s="122">
        <f t="shared" si="33"/>
        <v>72959.5</v>
      </c>
      <c r="G169" s="81">
        <f t="shared" si="31"/>
        <v>0.20661090000066906</v>
      </c>
      <c r="K169" s="81">
        <f t="shared" si="24"/>
        <v>0.20661090000066906</v>
      </c>
      <c r="O169" s="81">
        <f t="shared" ca="1" si="25"/>
        <v>0.20696959629226552</v>
      </c>
      <c r="P169" s="81">
        <f t="shared" si="26"/>
        <v>0.21040337165880127</v>
      </c>
      <c r="Q169" s="108">
        <f t="shared" si="32"/>
        <v>40240.1878</v>
      </c>
      <c r="R169" s="81">
        <f t="shared" si="27"/>
        <v>1.4382841277736052E-5</v>
      </c>
      <c r="S169" s="81">
        <v>1</v>
      </c>
      <c r="T169" s="81">
        <f t="shared" si="28"/>
        <v>1.4382841277736052E-5</v>
      </c>
      <c r="U169" s="81">
        <f t="shared" si="29"/>
        <v>-3.7924716581322071E-3</v>
      </c>
    </row>
    <row r="170" spans="1:21" s="81" customFormat="1" ht="12.95" customHeight="1" x14ac:dyDescent="0.2">
      <c r="A170" s="19" t="s">
        <v>161</v>
      </c>
      <c r="B170" s="11" t="s">
        <v>128</v>
      </c>
      <c r="C170" s="10">
        <v>55263.646699999998</v>
      </c>
      <c r="D170" s="10">
        <v>1E-4</v>
      </c>
      <c r="E170" s="81">
        <f t="shared" si="30"/>
        <v>72975.124758845937</v>
      </c>
      <c r="F170" s="122">
        <f t="shared" si="33"/>
        <v>72974.5</v>
      </c>
      <c r="G170" s="81">
        <f t="shared" si="31"/>
        <v>0.20654389999981504</v>
      </c>
      <c r="K170" s="81">
        <f t="shared" si="24"/>
        <v>0.20654389999981504</v>
      </c>
      <c r="O170" s="81">
        <f t="shared" ca="1" si="25"/>
        <v>0.20712127210362674</v>
      </c>
      <c r="P170" s="81">
        <f t="shared" si="26"/>
        <v>0.21053760855607517</v>
      </c>
      <c r="Q170" s="108">
        <f t="shared" si="32"/>
        <v>40245.146699999998</v>
      </c>
      <c r="R170" s="81">
        <f t="shared" si="27"/>
        <v>1.5949708032345403E-5</v>
      </c>
      <c r="S170" s="81">
        <v>1</v>
      </c>
      <c r="T170" s="81">
        <f t="shared" si="28"/>
        <v>1.5949708032345403E-5</v>
      </c>
      <c r="U170" s="81">
        <f t="shared" si="29"/>
        <v>-3.9937085562601338E-3</v>
      </c>
    </row>
    <row r="171" spans="1:21" s="81" customFormat="1" ht="12.95" customHeight="1" x14ac:dyDescent="0.2">
      <c r="A171" s="19" t="s">
        <v>161</v>
      </c>
      <c r="B171" s="11" t="s">
        <v>129</v>
      </c>
      <c r="C171" s="10">
        <v>55279.681499999999</v>
      </c>
      <c r="D171" s="10">
        <v>2.0000000000000001E-4</v>
      </c>
      <c r="E171" s="81">
        <f t="shared" si="30"/>
        <v>73023.62719897108</v>
      </c>
      <c r="F171" s="122">
        <f t="shared" si="33"/>
        <v>73023</v>
      </c>
      <c r="G171" s="81">
        <f t="shared" si="31"/>
        <v>0.20735059999424266</v>
      </c>
      <c r="K171" s="81">
        <f t="shared" si="24"/>
        <v>0.20735059999424266</v>
      </c>
      <c r="O171" s="81">
        <f t="shared" ca="1" si="25"/>
        <v>0.20761169056036122</v>
      </c>
      <c r="P171" s="81">
        <f t="shared" si="26"/>
        <v>0.21097189716452022</v>
      </c>
      <c r="Q171" s="108">
        <f t="shared" si="32"/>
        <v>40261.181499999999</v>
      </c>
      <c r="R171" s="81">
        <f t="shared" si="27"/>
        <v>1.3113793195460302E-5</v>
      </c>
      <c r="S171" s="81">
        <v>1</v>
      </c>
      <c r="T171" s="81">
        <f t="shared" si="28"/>
        <v>1.3113793195460302E-5</v>
      </c>
      <c r="U171" s="81">
        <f t="shared" si="29"/>
        <v>-3.6212971702775654E-3</v>
      </c>
    </row>
    <row r="172" spans="1:21" s="81" customFormat="1" ht="12.95" customHeight="1" x14ac:dyDescent="0.2">
      <c r="A172" s="19" t="s">
        <v>555</v>
      </c>
      <c r="B172" s="19" t="s">
        <v>128</v>
      </c>
      <c r="C172" s="10">
        <v>55295.385300000002</v>
      </c>
      <c r="D172" s="10" t="s">
        <v>657</v>
      </c>
      <c r="E172" s="81">
        <f t="shared" si="30"/>
        <v>73071.128422512193</v>
      </c>
      <c r="F172" s="122">
        <f t="shared" si="33"/>
        <v>73070.5</v>
      </c>
      <c r="G172" s="81">
        <f t="shared" si="31"/>
        <v>0.20775510000385111</v>
      </c>
      <c r="K172" s="81">
        <f t="shared" si="24"/>
        <v>0.20775510000385111</v>
      </c>
      <c r="O172" s="81">
        <f t="shared" ca="1" si="25"/>
        <v>0.20809199729633843</v>
      </c>
      <c r="P172" s="81">
        <f t="shared" si="26"/>
        <v>0.21139761037381505</v>
      </c>
      <c r="Q172" s="108">
        <f t="shared" si="32"/>
        <v>40276.885300000002</v>
      </c>
      <c r="R172" s="81">
        <f t="shared" si="27"/>
        <v>1.326788179529481E-5</v>
      </c>
      <c r="S172" s="81">
        <v>1</v>
      </c>
      <c r="T172" s="81">
        <f t="shared" si="28"/>
        <v>1.326788179529481E-5</v>
      </c>
      <c r="U172" s="81">
        <f t="shared" si="29"/>
        <v>-3.6425103699639361E-3</v>
      </c>
    </row>
    <row r="173" spans="1:21" s="81" customFormat="1" ht="12.95" customHeight="1" x14ac:dyDescent="0.2">
      <c r="A173" s="19" t="s">
        <v>151</v>
      </c>
      <c r="B173" s="11" t="s">
        <v>129</v>
      </c>
      <c r="C173" s="10">
        <v>55295.385370000004</v>
      </c>
      <c r="D173" s="10">
        <v>2.0000000000000001E-4</v>
      </c>
      <c r="E173" s="81">
        <f t="shared" si="30"/>
        <v>73071.12863424985</v>
      </c>
      <c r="F173" s="122">
        <f t="shared" si="33"/>
        <v>73070.5</v>
      </c>
      <c r="G173" s="81">
        <f t="shared" si="31"/>
        <v>0.20782510000572074</v>
      </c>
      <c r="K173" s="81">
        <f t="shared" si="24"/>
        <v>0.20782510000572074</v>
      </c>
      <c r="O173" s="81">
        <f t="shared" ca="1" si="25"/>
        <v>0.20809199729633843</v>
      </c>
      <c r="P173" s="81">
        <f t="shared" si="26"/>
        <v>0.21139761037381505</v>
      </c>
      <c r="Q173" s="108">
        <f t="shared" si="32"/>
        <v>40276.885370000004</v>
      </c>
      <c r="R173" s="81">
        <f t="shared" si="27"/>
        <v>1.2762830330141314E-5</v>
      </c>
      <c r="S173" s="81">
        <v>1</v>
      </c>
      <c r="T173" s="81">
        <f t="shared" si="28"/>
        <v>1.2762830330141314E-5</v>
      </c>
      <c r="U173" s="81">
        <f t="shared" si="29"/>
        <v>-3.572510368094306E-3</v>
      </c>
    </row>
    <row r="174" spans="1:21" s="81" customFormat="1" ht="12.95" customHeight="1" x14ac:dyDescent="0.2">
      <c r="A174" s="19" t="s">
        <v>555</v>
      </c>
      <c r="B174" s="19" t="s">
        <v>128</v>
      </c>
      <c r="C174" s="10">
        <v>55295.385399999999</v>
      </c>
      <c r="D174" s="10" t="s">
        <v>657</v>
      </c>
      <c r="E174" s="81">
        <f t="shared" si="30"/>
        <v>73071.128724994545</v>
      </c>
      <c r="F174" s="122">
        <f t="shared" si="33"/>
        <v>73070.5</v>
      </c>
      <c r="G174" s="81">
        <f t="shared" si="31"/>
        <v>0.2078551000013249</v>
      </c>
      <c r="K174" s="81">
        <f t="shared" si="24"/>
        <v>0.2078551000013249</v>
      </c>
      <c r="O174" s="81">
        <f t="shared" ca="1" si="25"/>
        <v>0.20809199729633843</v>
      </c>
      <c r="P174" s="81">
        <f t="shared" si="26"/>
        <v>0.21139761037381505</v>
      </c>
      <c r="Q174" s="108">
        <f t="shared" si="32"/>
        <v>40276.885399999999</v>
      </c>
      <c r="R174" s="81">
        <f t="shared" si="27"/>
        <v>1.2549379739200291E-5</v>
      </c>
      <c r="S174" s="81">
        <v>1</v>
      </c>
      <c r="T174" s="81">
        <f t="shared" si="28"/>
        <v>1.2549379739200291E-5</v>
      </c>
      <c r="U174" s="81">
        <f t="shared" si="29"/>
        <v>-3.5425103724901486E-3</v>
      </c>
    </row>
    <row r="175" spans="1:21" s="81" customFormat="1" ht="12.95" customHeight="1" x14ac:dyDescent="0.2">
      <c r="A175" s="19" t="s">
        <v>151</v>
      </c>
      <c r="B175" s="11" t="s">
        <v>129</v>
      </c>
      <c r="C175" s="10">
        <v>55295.385470000001</v>
      </c>
      <c r="D175" s="10">
        <v>2.0000000000000001E-4</v>
      </c>
      <c r="E175" s="81">
        <f t="shared" si="30"/>
        <v>73071.128936732188</v>
      </c>
      <c r="F175" s="122">
        <f t="shared" si="33"/>
        <v>73070.5</v>
      </c>
      <c r="G175" s="81">
        <f t="shared" si="31"/>
        <v>0.20792510000319453</v>
      </c>
      <c r="K175" s="81">
        <f t="shared" ref="K175:K193" si="34">G175</f>
        <v>0.20792510000319453</v>
      </c>
      <c r="O175" s="81">
        <f t="shared" ca="1" si="25"/>
        <v>0.20809199729633843</v>
      </c>
      <c r="P175" s="81">
        <f t="shared" si="26"/>
        <v>0.21139761037381505</v>
      </c>
      <c r="Q175" s="108">
        <f t="shared" si="32"/>
        <v>40276.885470000001</v>
      </c>
      <c r="R175" s="81">
        <f t="shared" si="27"/>
        <v>1.205832827406705E-5</v>
      </c>
      <c r="S175" s="81">
        <v>1</v>
      </c>
      <c r="T175" s="81">
        <f t="shared" si="28"/>
        <v>1.205832827406705E-5</v>
      </c>
      <c r="U175" s="81">
        <f t="shared" si="29"/>
        <v>-3.4725103706205185E-3</v>
      </c>
    </row>
    <row r="176" spans="1:21" s="81" customFormat="1" ht="12.95" customHeight="1" x14ac:dyDescent="0.2">
      <c r="A176" s="19" t="s">
        <v>161</v>
      </c>
      <c r="B176" s="11" t="s">
        <v>128</v>
      </c>
      <c r="C176" s="10">
        <v>55303.650199999996</v>
      </c>
      <c r="D176" s="10">
        <v>1E-4</v>
      </c>
      <c r="E176" s="81">
        <f t="shared" si="30"/>
        <v>73096.12828639512</v>
      </c>
      <c r="F176" s="122">
        <f t="shared" si="33"/>
        <v>73095.5</v>
      </c>
      <c r="G176" s="81">
        <f t="shared" si="31"/>
        <v>0.20771009999589296</v>
      </c>
      <c r="K176" s="81">
        <f t="shared" si="34"/>
        <v>0.20771009999589296</v>
      </c>
      <c r="O176" s="81">
        <f t="shared" ca="1" si="25"/>
        <v>0.20834479031527375</v>
      </c>
      <c r="P176" s="81">
        <f t="shared" si="26"/>
        <v>0.21162182060388898</v>
      </c>
      <c r="Q176" s="108">
        <f t="shared" si="32"/>
        <v>40285.150199999996</v>
      </c>
      <c r="R176" s="81">
        <f t="shared" si="27"/>
        <v>1.530155811502077E-5</v>
      </c>
      <c r="S176" s="81">
        <v>1</v>
      </c>
      <c r="T176" s="81">
        <f t="shared" si="28"/>
        <v>1.530155811502077E-5</v>
      </c>
      <c r="U176" s="81">
        <f t="shared" si="29"/>
        <v>-3.9117206079960221E-3</v>
      </c>
    </row>
    <row r="177" spans="1:21" s="81" customFormat="1" ht="12.95" customHeight="1" x14ac:dyDescent="0.2">
      <c r="A177" s="19" t="s">
        <v>564</v>
      </c>
      <c r="B177" s="19" t="s">
        <v>128</v>
      </c>
      <c r="C177" s="10">
        <v>55558.217100000002</v>
      </c>
      <c r="D177" s="10" t="s">
        <v>657</v>
      </c>
      <c r="E177" s="81">
        <f t="shared" si="30"/>
        <v>73866.14823208141</v>
      </c>
      <c r="F177" s="122">
        <f t="shared" si="33"/>
        <v>73865.5</v>
      </c>
      <c r="G177" s="81">
        <f t="shared" si="31"/>
        <v>0.2143041000017547</v>
      </c>
      <c r="K177" s="81">
        <f t="shared" si="34"/>
        <v>0.2143041000017547</v>
      </c>
      <c r="O177" s="81">
        <f t="shared" ca="1" si="25"/>
        <v>0.21613081529848177</v>
      </c>
      <c r="P177" s="81">
        <f t="shared" si="26"/>
        <v>0.21857837463776564</v>
      </c>
      <c r="Q177" s="108">
        <f t="shared" si="32"/>
        <v>40539.717100000002</v>
      </c>
      <c r="R177" s="81">
        <f t="shared" si="27"/>
        <v>1.8269423664046395E-5</v>
      </c>
      <c r="S177" s="81">
        <v>1</v>
      </c>
      <c r="T177" s="81">
        <f t="shared" si="28"/>
        <v>1.8269423664046395E-5</v>
      </c>
      <c r="U177" s="81">
        <f t="shared" si="29"/>
        <v>-4.2742746360109329E-3</v>
      </c>
    </row>
    <row r="178" spans="1:21" s="81" customFormat="1" ht="12.95" customHeight="1" x14ac:dyDescent="0.2">
      <c r="A178" s="19" t="s">
        <v>568</v>
      </c>
      <c r="B178" s="19" t="s">
        <v>128</v>
      </c>
      <c r="C178" s="10">
        <v>55569.292999999998</v>
      </c>
      <c r="D178" s="10" t="s">
        <v>657</v>
      </c>
      <c r="E178" s="81">
        <f t="shared" si="30"/>
        <v>73899.650874869694</v>
      </c>
      <c r="F178" s="122">
        <f t="shared" si="33"/>
        <v>73899</v>
      </c>
      <c r="G178" s="81">
        <f t="shared" si="31"/>
        <v>0.21517779999703635</v>
      </c>
      <c r="K178" s="81">
        <f t="shared" si="34"/>
        <v>0.21517779999703635</v>
      </c>
      <c r="O178" s="81">
        <f t="shared" ca="1" si="25"/>
        <v>0.21646955794385514</v>
      </c>
      <c r="P178" s="81">
        <f t="shared" si="26"/>
        <v>0.21888326714231426</v>
      </c>
      <c r="Q178" s="108">
        <f t="shared" si="32"/>
        <v>40550.792999999998</v>
      </c>
      <c r="R178" s="81">
        <f t="shared" si="27"/>
        <v>1.3730486764734088E-5</v>
      </c>
      <c r="S178" s="81">
        <v>1</v>
      </c>
      <c r="T178" s="81">
        <f t="shared" si="28"/>
        <v>1.3730486764734088E-5</v>
      </c>
      <c r="U178" s="81">
        <f t="shared" si="29"/>
        <v>-3.7054671452779187E-3</v>
      </c>
    </row>
    <row r="179" spans="1:21" s="81" customFormat="1" ht="12.95" customHeight="1" x14ac:dyDescent="0.2">
      <c r="A179" s="10" t="s">
        <v>154</v>
      </c>
      <c r="B179" s="11" t="s">
        <v>128</v>
      </c>
      <c r="C179" s="10">
        <v>55571.938099999999</v>
      </c>
      <c r="D179" s="10">
        <v>2.0000000000000001E-4</v>
      </c>
      <c r="E179" s="81">
        <f t="shared" si="30"/>
        <v>73907.651835553654</v>
      </c>
      <c r="F179" s="122">
        <f t="shared" si="33"/>
        <v>73907</v>
      </c>
      <c r="G179" s="81">
        <f t="shared" si="31"/>
        <v>0.21549539999978151</v>
      </c>
      <c r="K179" s="81">
        <f t="shared" si="34"/>
        <v>0.21549539999978151</v>
      </c>
      <c r="O179" s="81">
        <f t="shared" ca="1" si="25"/>
        <v>0.21655045170991438</v>
      </c>
      <c r="P179" s="81">
        <f t="shared" si="26"/>
        <v>0.21895610488688866</v>
      </c>
      <c r="Q179" s="108">
        <f t="shared" si="32"/>
        <v>40553.438099999999</v>
      </c>
      <c r="R179" s="81">
        <f t="shared" si="27"/>
        <v>1.1976478315647288E-5</v>
      </c>
      <c r="S179" s="81">
        <v>1</v>
      </c>
      <c r="T179" s="81">
        <f t="shared" si="28"/>
        <v>1.1976478315647288E-5</v>
      </c>
      <c r="U179" s="81">
        <f t="shared" si="29"/>
        <v>-3.4607048871071466E-3</v>
      </c>
    </row>
    <row r="180" spans="1:21" s="81" customFormat="1" ht="12.95" customHeight="1" x14ac:dyDescent="0.2">
      <c r="A180" s="19" t="s">
        <v>555</v>
      </c>
      <c r="B180" s="19" t="s">
        <v>128</v>
      </c>
      <c r="C180" s="10">
        <v>55578.549700000003</v>
      </c>
      <c r="D180" s="10" t="s">
        <v>657</v>
      </c>
      <c r="E180" s="81">
        <f t="shared" si="30"/>
        <v>73927.650758716496</v>
      </c>
      <c r="F180" s="122">
        <f t="shared" si="33"/>
        <v>73927</v>
      </c>
      <c r="G180" s="81">
        <f t="shared" si="31"/>
        <v>0.21513940000295406</v>
      </c>
      <c r="K180" s="81">
        <f t="shared" si="34"/>
        <v>0.21513940000295406</v>
      </c>
      <c r="O180" s="81">
        <f t="shared" ca="1" si="25"/>
        <v>0.21675268612506271</v>
      </c>
      <c r="P180" s="81">
        <f t="shared" si="26"/>
        <v>0.21913824579281646</v>
      </c>
      <c r="Q180" s="108">
        <f t="shared" si="32"/>
        <v>40560.049700000003</v>
      </c>
      <c r="R180" s="81">
        <f t="shared" si="27"/>
        <v>1.5990767651100229E-5</v>
      </c>
      <c r="S180" s="81">
        <v>1</v>
      </c>
      <c r="T180" s="81">
        <f t="shared" si="28"/>
        <v>1.5990767651100229E-5</v>
      </c>
      <c r="U180" s="81">
        <f t="shared" si="29"/>
        <v>-3.9988457898623986E-3</v>
      </c>
    </row>
    <row r="181" spans="1:21" s="81" customFormat="1" ht="12.95" customHeight="1" x14ac:dyDescent="0.2">
      <c r="A181" s="19" t="s">
        <v>151</v>
      </c>
      <c r="B181" s="11" t="s">
        <v>128</v>
      </c>
      <c r="C181" s="10">
        <v>55578.549720000003</v>
      </c>
      <c r="D181" s="10">
        <v>1E-4</v>
      </c>
      <c r="E181" s="81">
        <f t="shared" si="30"/>
        <v>73927.65081921297</v>
      </c>
      <c r="F181" s="122">
        <f t="shared" si="33"/>
        <v>73927</v>
      </c>
      <c r="G181" s="81">
        <f t="shared" si="31"/>
        <v>0.21515940000244882</v>
      </c>
      <c r="K181" s="81">
        <f t="shared" si="34"/>
        <v>0.21515940000244882</v>
      </c>
      <c r="O181" s="81">
        <f t="shared" ca="1" si="25"/>
        <v>0.21675268612506271</v>
      </c>
      <c r="P181" s="81">
        <f t="shared" si="26"/>
        <v>0.21913824579281646</v>
      </c>
      <c r="Q181" s="108">
        <f t="shared" si="32"/>
        <v>40560.049720000003</v>
      </c>
      <c r="R181" s="81">
        <f t="shared" si="27"/>
        <v>1.58312138235263E-5</v>
      </c>
      <c r="S181" s="81">
        <v>1</v>
      </c>
      <c r="T181" s="81">
        <f t="shared" si="28"/>
        <v>1.58312138235263E-5</v>
      </c>
      <c r="U181" s="81">
        <f t="shared" si="29"/>
        <v>-3.9788457903676411E-3</v>
      </c>
    </row>
    <row r="182" spans="1:21" s="81" customFormat="1" ht="12.95" customHeight="1" x14ac:dyDescent="0.2">
      <c r="A182" s="10" t="s">
        <v>150</v>
      </c>
      <c r="B182" s="11" t="s">
        <v>129</v>
      </c>
      <c r="C182" s="10">
        <v>55579.375999999997</v>
      </c>
      <c r="D182" s="10">
        <v>1E-4</v>
      </c>
      <c r="E182" s="81">
        <f t="shared" si="30"/>
        <v>73930.150170388297</v>
      </c>
      <c r="F182" s="122">
        <f t="shared" si="33"/>
        <v>73929.5</v>
      </c>
      <c r="G182" s="81">
        <f t="shared" si="31"/>
        <v>0.21494489999167854</v>
      </c>
      <c r="K182" s="81">
        <f t="shared" si="34"/>
        <v>0.21494489999167854</v>
      </c>
      <c r="O182" s="81">
        <f t="shared" ca="1" si="25"/>
        <v>0.21677796542695627</v>
      </c>
      <c r="P182" s="81">
        <f t="shared" si="26"/>
        <v>0.21916101808128538</v>
      </c>
      <c r="Q182" s="108">
        <f t="shared" si="32"/>
        <v>40560.875999999997</v>
      </c>
      <c r="R182" s="81">
        <f t="shared" si="27"/>
        <v>1.7775651745510037E-5</v>
      </c>
      <c r="S182" s="81">
        <v>1</v>
      </c>
      <c r="T182" s="81">
        <f t="shared" si="28"/>
        <v>1.7775651745510037E-5</v>
      </c>
      <c r="U182" s="81">
        <f t="shared" si="29"/>
        <v>-4.2161180896068406E-3</v>
      </c>
    </row>
    <row r="183" spans="1:21" s="81" customFormat="1" ht="12.95" customHeight="1" x14ac:dyDescent="0.2">
      <c r="A183" s="10" t="s">
        <v>150</v>
      </c>
      <c r="B183" s="11" t="s">
        <v>128</v>
      </c>
      <c r="C183" s="10">
        <v>55579.541899999997</v>
      </c>
      <c r="D183" s="10">
        <v>1E-4</v>
      </c>
      <c r="E183" s="81">
        <f t="shared" si="30"/>
        <v>73930.651988609708</v>
      </c>
      <c r="F183" s="122">
        <f t="shared" si="33"/>
        <v>73930</v>
      </c>
      <c r="G183" s="81">
        <f t="shared" si="31"/>
        <v>0.21554599999217317</v>
      </c>
      <c r="K183" s="81">
        <f t="shared" si="34"/>
        <v>0.21554599999217317</v>
      </c>
      <c r="O183" s="81">
        <f t="shared" ca="1" si="25"/>
        <v>0.21678302128733495</v>
      </c>
      <c r="P183" s="81">
        <f t="shared" si="26"/>
        <v>0.21916557266365197</v>
      </c>
      <c r="Q183" s="108">
        <f t="shared" si="32"/>
        <v>40561.041899999997</v>
      </c>
      <c r="R183" s="81">
        <f t="shared" si="27"/>
        <v>1.3101306324116209E-5</v>
      </c>
      <c r="S183" s="81">
        <v>1</v>
      </c>
      <c r="T183" s="81">
        <f t="shared" si="28"/>
        <v>1.3101306324116209E-5</v>
      </c>
      <c r="U183" s="81">
        <f t="shared" si="29"/>
        <v>-3.6195726714788046E-3</v>
      </c>
    </row>
    <row r="184" spans="1:21" s="81" customFormat="1" ht="12.95" customHeight="1" x14ac:dyDescent="0.2">
      <c r="A184" s="10" t="s">
        <v>162</v>
      </c>
      <c r="B184" s="11" t="s">
        <v>128</v>
      </c>
      <c r="C184" s="10">
        <v>55600.700799999999</v>
      </c>
      <c r="D184" s="10">
        <v>2.0000000000000001E-4</v>
      </c>
      <c r="E184" s="81">
        <f t="shared" si="30"/>
        <v>73994.653926916639</v>
      </c>
      <c r="F184" s="122">
        <f t="shared" ref="F184:F215" si="35">ROUND(2*E184,0)/2-0.5</f>
        <v>73994</v>
      </c>
      <c r="G184" s="81">
        <f t="shared" si="31"/>
        <v>0.21618680000392487</v>
      </c>
      <c r="K184" s="81">
        <f t="shared" si="34"/>
        <v>0.21618680000392487</v>
      </c>
      <c r="O184" s="81">
        <f t="shared" ca="1" si="25"/>
        <v>0.21743017141580934</v>
      </c>
      <c r="P184" s="81">
        <f t="shared" si="26"/>
        <v>0.21974890230596514</v>
      </c>
      <c r="Q184" s="108">
        <f t="shared" si="32"/>
        <v>40582.200799999999</v>
      </c>
      <c r="R184" s="81">
        <f t="shared" si="27"/>
        <v>1.2688572810200557E-5</v>
      </c>
      <c r="S184" s="81">
        <v>1</v>
      </c>
      <c r="T184" s="81">
        <f t="shared" si="28"/>
        <v>1.2688572810200557E-5</v>
      </c>
      <c r="U184" s="81">
        <f t="shared" si="29"/>
        <v>-3.5621023020402653E-3</v>
      </c>
    </row>
    <row r="185" spans="1:21" s="81" customFormat="1" ht="12.95" customHeight="1" x14ac:dyDescent="0.2">
      <c r="A185" s="10" t="s">
        <v>162</v>
      </c>
      <c r="B185" s="11" t="s">
        <v>128</v>
      </c>
      <c r="C185" s="10">
        <v>55611.774899999997</v>
      </c>
      <c r="D185" s="10">
        <v>1E-4</v>
      </c>
      <c r="E185" s="81">
        <f t="shared" si="30"/>
        <v>74028.151125022603</v>
      </c>
      <c r="F185" s="122">
        <f t="shared" si="35"/>
        <v>74027.5</v>
      </c>
      <c r="G185" s="81">
        <f t="shared" si="31"/>
        <v>0.21526049999374663</v>
      </c>
      <c r="K185" s="81">
        <f t="shared" si="34"/>
        <v>0.21526049999374663</v>
      </c>
      <c r="O185" s="81">
        <f t="shared" ca="1" si="25"/>
        <v>0.21776891406118271</v>
      </c>
      <c r="P185" s="81">
        <f t="shared" si="26"/>
        <v>0.2200545103905176</v>
      </c>
      <c r="Q185" s="108">
        <f t="shared" si="32"/>
        <v>40593.274899999997</v>
      </c>
      <c r="R185" s="81">
        <f t="shared" si="27"/>
        <v>2.2982535684348101E-5</v>
      </c>
      <c r="S185" s="81">
        <v>1</v>
      </c>
      <c r="T185" s="81">
        <f t="shared" si="28"/>
        <v>2.2982535684348101E-5</v>
      </c>
      <c r="U185" s="81">
        <f t="shared" si="29"/>
        <v>-4.7940103967709646E-3</v>
      </c>
    </row>
    <row r="186" spans="1:21" s="81" customFormat="1" ht="12.95" customHeight="1" x14ac:dyDescent="0.2">
      <c r="A186" s="10" t="s">
        <v>162</v>
      </c>
      <c r="B186" s="11" t="s">
        <v>128</v>
      </c>
      <c r="C186" s="10">
        <v>55614.420299999998</v>
      </c>
      <c r="D186" s="10">
        <v>2.0000000000000001E-4</v>
      </c>
      <c r="E186" s="81">
        <f t="shared" si="30"/>
        <v>74036.152993153606</v>
      </c>
      <c r="F186" s="122">
        <f t="shared" si="35"/>
        <v>74035.5</v>
      </c>
      <c r="G186" s="81">
        <f t="shared" si="31"/>
        <v>0.21587810000346508</v>
      </c>
      <c r="K186" s="81">
        <f t="shared" si="34"/>
        <v>0.21587810000346508</v>
      </c>
      <c r="O186" s="81">
        <f t="shared" ca="1" si="25"/>
        <v>0.21784980782724206</v>
      </c>
      <c r="P186" s="81">
        <f t="shared" si="26"/>
        <v>0.22012751901986907</v>
      </c>
      <c r="Q186" s="108">
        <f t="shared" si="32"/>
        <v>40595.920299999998</v>
      </c>
      <c r="R186" s="81">
        <f t="shared" si="27"/>
        <v>1.8057561976975883E-5</v>
      </c>
      <c r="S186" s="81">
        <v>1</v>
      </c>
      <c r="T186" s="81">
        <f t="shared" si="28"/>
        <v>1.8057561976975883E-5</v>
      </c>
      <c r="U186" s="81">
        <f t="shared" si="29"/>
        <v>-4.2494190164039936E-3</v>
      </c>
    </row>
    <row r="187" spans="1:21" s="81" customFormat="1" ht="12.95" customHeight="1" x14ac:dyDescent="0.2">
      <c r="A187" s="10" t="s">
        <v>155</v>
      </c>
      <c r="B187" s="11" t="s">
        <v>129</v>
      </c>
      <c r="C187" s="10">
        <v>55621.362200000003</v>
      </c>
      <c r="D187" s="10">
        <v>2.8999999999999998E-3</v>
      </c>
      <c r="E187" s="81">
        <f t="shared" si="30"/>
        <v>74057.15101552401</v>
      </c>
      <c r="F187" s="122">
        <f t="shared" si="35"/>
        <v>74056.5</v>
      </c>
      <c r="G187" s="81">
        <f t="shared" si="31"/>
        <v>0.21522430000186432</v>
      </c>
      <c r="K187" s="81">
        <f t="shared" si="34"/>
        <v>0.21522430000186432</v>
      </c>
      <c r="O187" s="81">
        <f t="shared" ca="1" si="25"/>
        <v>0.21806215396314765</v>
      </c>
      <c r="P187" s="81">
        <f t="shared" si="26"/>
        <v>0.22031921728905141</v>
      </c>
      <c r="Q187" s="108">
        <f t="shared" si="32"/>
        <v>40602.862200000003</v>
      </c>
      <c r="R187" s="81">
        <f t="shared" si="27"/>
        <v>2.5958182163277797E-5</v>
      </c>
      <c r="S187" s="81">
        <v>1</v>
      </c>
      <c r="T187" s="81">
        <f t="shared" si="28"/>
        <v>2.5958182163277797E-5</v>
      </c>
      <c r="U187" s="81">
        <f t="shared" si="29"/>
        <v>-5.094917287187084E-3</v>
      </c>
    </row>
    <row r="188" spans="1:21" s="81" customFormat="1" ht="12.95" customHeight="1" x14ac:dyDescent="0.2">
      <c r="A188" s="10" t="s">
        <v>155</v>
      </c>
      <c r="B188" s="11" t="s">
        <v>128</v>
      </c>
      <c r="C188" s="10">
        <v>55621.5291</v>
      </c>
      <c r="D188" s="10">
        <v>8.0000000000000004E-4</v>
      </c>
      <c r="E188" s="81">
        <f t="shared" si="30"/>
        <v>74057.655858568934</v>
      </c>
      <c r="F188" s="122">
        <f t="shared" si="35"/>
        <v>74057</v>
      </c>
      <c r="G188" s="81">
        <f t="shared" si="31"/>
        <v>0.21682539999892469</v>
      </c>
      <c r="K188" s="81">
        <f t="shared" si="34"/>
        <v>0.21682539999892469</v>
      </c>
      <c r="O188" s="81">
        <f t="shared" ca="1" si="25"/>
        <v>0.21806720982352634</v>
      </c>
      <c r="P188" s="81">
        <f t="shared" si="26"/>
        <v>0.22032378242704376</v>
      </c>
      <c r="Q188" s="108">
        <f t="shared" si="32"/>
        <v>40603.0291</v>
      </c>
      <c r="R188" s="81">
        <f t="shared" si="27"/>
        <v>1.2238679613372227E-5</v>
      </c>
      <c r="S188" s="81">
        <v>1</v>
      </c>
      <c r="T188" s="81">
        <f t="shared" si="28"/>
        <v>1.2238679613372227E-5</v>
      </c>
      <c r="U188" s="81">
        <f t="shared" si="29"/>
        <v>-3.4983824281190623E-3</v>
      </c>
    </row>
    <row r="189" spans="1:21" s="81" customFormat="1" ht="12.95" customHeight="1" x14ac:dyDescent="0.2">
      <c r="A189" s="19" t="s">
        <v>555</v>
      </c>
      <c r="B189" s="19" t="s">
        <v>129</v>
      </c>
      <c r="C189" s="10">
        <v>55629.463199999998</v>
      </c>
      <c r="D189" s="10" t="s">
        <v>657</v>
      </c>
      <c r="E189" s="81">
        <f t="shared" si="30"/>
        <v>74081.655110832551</v>
      </c>
      <c r="F189" s="122">
        <f t="shared" si="35"/>
        <v>74081</v>
      </c>
      <c r="G189" s="81">
        <f t="shared" si="31"/>
        <v>0.216578199993819</v>
      </c>
      <c r="K189" s="81">
        <f t="shared" si="34"/>
        <v>0.216578199993819</v>
      </c>
      <c r="O189" s="81">
        <f t="shared" ca="1" si="25"/>
        <v>0.21830989112170429</v>
      </c>
      <c r="P189" s="81">
        <f t="shared" si="26"/>
        <v>0.22054295792239317</v>
      </c>
      <c r="Q189" s="108">
        <f t="shared" si="32"/>
        <v>40610.963199999998</v>
      </c>
      <c r="R189" s="81">
        <f t="shared" si="27"/>
        <v>1.5719305432191786E-5</v>
      </c>
      <c r="S189" s="81">
        <v>1</v>
      </c>
      <c r="T189" s="81">
        <f t="shared" si="28"/>
        <v>1.5719305432191786E-5</v>
      </c>
      <c r="U189" s="81">
        <f t="shared" si="29"/>
        <v>-3.9647579285741752E-3</v>
      </c>
    </row>
    <row r="190" spans="1:21" s="81" customFormat="1" ht="12.95" customHeight="1" x14ac:dyDescent="0.2">
      <c r="A190" s="19" t="s">
        <v>151</v>
      </c>
      <c r="B190" s="11" t="s">
        <v>128</v>
      </c>
      <c r="C190" s="10">
        <v>55629.46329</v>
      </c>
      <c r="D190" s="10">
        <v>2.0000000000000001E-4</v>
      </c>
      <c r="E190" s="81">
        <f t="shared" si="30"/>
        <v>74081.655383066682</v>
      </c>
      <c r="F190" s="122">
        <f t="shared" si="35"/>
        <v>74081</v>
      </c>
      <c r="G190" s="81">
        <f t="shared" si="31"/>
        <v>0.21666819999518339</v>
      </c>
      <c r="K190" s="81">
        <f t="shared" si="34"/>
        <v>0.21666819999518339</v>
      </c>
      <c r="O190" s="81">
        <f t="shared" ca="1" si="25"/>
        <v>0.21830989112170429</v>
      </c>
      <c r="P190" s="81">
        <f t="shared" si="26"/>
        <v>0.22054295792239317</v>
      </c>
      <c r="Q190" s="108">
        <f t="shared" si="32"/>
        <v>40610.96329</v>
      </c>
      <c r="R190" s="81">
        <f t="shared" si="27"/>
        <v>1.5013748994475089E-5</v>
      </c>
      <c r="S190" s="81">
        <v>1</v>
      </c>
      <c r="T190" s="81">
        <f t="shared" si="28"/>
        <v>1.5013748994475089E-5</v>
      </c>
      <c r="U190" s="81">
        <f t="shared" si="29"/>
        <v>-3.8747579272097876E-3</v>
      </c>
    </row>
    <row r="191" spans="1:21" s="81" customFormat="1" ht="12.95" customHeight="1" x14ac:dyDescent="0.2">
      <c r="A191" s="19" t="s">
        <v>151</v>
      </c>
      <c r="B191" s="11" t="s">
        <v>128</v>
      </c>
      <c r="C191" s="10">
        <v>55629.463600000003</v>
      </c>
      <c r="D191" s="10">
        <v>2.0000000000000001E-4</v>
      </c>
      <c r="E191" s="81">
        <f t="shared" si="30"/>
        <v>74081.656320761977</v>
      </c>
      <c r="F191" s="122">
        <f t="shared" si="35"/>
        <v>74081</v>
      </c>
      <c r="G191" s="81">
        <f t="shared" si="31"/>
        <v>0.21697819999826606</v>
      </c>
      <c r="K191" s="81">
        <f t="shared" si="34"/>
        <v>0.21697819999826606</v>
      </c>
      <c r="O191" s="81">
        <f t="shared" ca="1" si="25"/>
        <v>0.21830989112170429</v>
      </c>
      <c r="P191" s="81">
        <f t="shared" si="26"/>
        <v>0.22054295792239317</v>
      </c>
      <c r="Q191" s="108">
        <f t="shared" si="32"/>
        <v>40610.963600000003</v>
      </c>
      <c r="R191" s="81">
        <f t="shared" si="27"/>
        <v>1.2707499057627021E-5</v>
      </c>
      <c r="S191" s="81">
        <v>1</v>
      </c>
      <c r="T191" s="81">
        <f t="shared" si="28"/>
        <v>1.2707499057627021E-5</v>
      </c>
      <c r="U191" s="81">
        <f t="shared" si="29"/>
        <v>-3.5647579241271099E-3</v>
      </c>
    </row>
    <row r="192" spans="1:21" s="81" customFormat="1" ht="12.95" customHeight="1" x14ac:dyDescent="0.2">
      <c r="A192" s="19" t="s">
        <v>151</v>
      </c>
      <c r="B192" s="11" t="s">
        <v>128</v>
      </c>
      <c r="C192" s="10">
        <v>55629.464099999997</v>
      </c>
      <c r="D192" s="10">
        <v>2.0000000000000001E-4</v>
      </c>
      <c r="E192" s="81">
        <f t="shared" si="30"/>
        <v>74081.657833173711</v>
      </c>
      <c r="F192" s="122">
        <f t="shared" si="35"/>
        <v>74081</v>
      </c>
      <c r="G192" s="81">
        <f t="shared" si="31"/>
        <v>0.21747819999291096</v>
      </c>
      <c r="K192" s="81">
        <f t="shared" si="34"/>
        <v>0.21747819999291096</v>
      </c>
      <c r="O192" s="81">
        <f t="shared" ca="1" si="25"/>
        <v>0.21830989112170429</v>
      </c>
      <c r="P192" s="81">
        <f t="shared" si="26"/>
        <v>0.22054295792239317</v>
      </c>
      <c r="Q192" s="108">
        <f t="shared" si="32"/>
        <v>40610.964099999997</v>
      </c>
      <c r="R192" s="81">
        <f t="shared" si="27"/>
        <v>9.3927411663241124E-6</v>
      </c>
      <c r="S192" s="81">
        <v>1</v>
      </c>
      <c r="T192" s="81">
        <f t="shared" si="28"/>
        <v>9.3927411663241124E-6</v>
      </c>
      <c r="U192" s="81">
        <f t="shared" si="29"/>
        <v>-3.0647579294822147E-3</v>
      </c>
    </row>
    <row r="193" spans="1:21" s="81" customFormat="1" ht="12.95" customHeight="1" x14ac:dyDescent="0.2">
      <c r="A193" s="10" t="s">
        <v>162</v>
      </c>
      <c r="B193" s="11" t="s">
        <v>128</v>
      </c>
      <c r="C193" s="10">
        <v>55631.611400000002</v>
      </c>
      <c r="D193" s="10">
        <v>1E-4</v>
      </c>
      <c r="E193" s="81">
        <f t="shared" si="30"/>
        <v>74088.153036711083</v>
      </c>
      <c r="F193" s="122">
        <f t="shared" si="35"/>
        <v>74087.5</v>
      </c>
      <c r="G193" s="81">
        <f t="shared" si="31"/>
        <v>0.21589250000397442</v>
      </c>
      <c r="K193" s="81">
        <f t="shared" si="34"/>
        <v>0.21589250000397442</v>
      </c>
      <c r="O193" s="81">
        <f t="shared" ca="1" si="25"/>
        <v>0.21837561730662747</v>
      </c>
      <c r="P193" s="81">
        <f t="shared" si="26"/>
        <v>0.22060233442996485</v>
      </c>
      <c r="Q193" s="108">
        <f t="shared" si="32"/>
        <v>40613.111400000002</v>
      </c>
      <c r="R193" s="81">
        <f t="shared" si="27"/>
        <v>2.2182540320244637E-5</v>
      </c>
      <c r="S193" s="81">
        <v>1</v>
      </c>
      <c r="T193" s="81">
        <f t="shared" si="28"/>
        <v>2.2182540320244637E-5</v>
      </c>
      <c r="U193" s="81">
        <f t="shared" si="29"/>
        <v>-4.7098344259904334E-3</v>
      </c>
    </row>
    <row r="194" spans="1:21" s="81" customFormat="1" ht="12.95" customHeight="1" x14ac:dyDescent="0.2">
      <c r="A194" s="19" t="s">
        <v>568</v>
      </c>
      <c r="B194" s="19" t="s">
        <v>128</v>
      </c>
      <c r="C194" s="10">
        <v>55632.614000000001</v>
      </c>
      <c r="D194" s="10" t="s">
        <v>658</v>
      </c>
      <c r="E194" s="81">
        <f t="shared" si="30"/>
        <v>74091.185724768889</v>
      </c>
      <c r="F194" s="122">
        <f t="shared" si="35"/>
        <v>74090.5</v>
      </c>
      <c r="G194" s="81">
        <f t="shared" si="31"/>
        <v>0.22669910000695381</v>
      </c>
      <c r="I194" s="81">
        <f>G194</f>
        <v>0.22669910000695381</v>
      </c>
      <c r="O194" s="81">
        <f t="shared" ca="1" si="25"/>
        <v>0.21840595246889971</v>
      </c>
      <c r="P194" s="81">
        <f t="shared" si="26"/>
        <v>0.22062974134070315</v>
      </c>
      <c r="Q194" s="108">
        <f t="shared" si="32"/>
        <v>40614.114000000001</v>
      </c>
      <c r="R194" s="81">
        <f t="shared" si="27"/>
        <v>3.6837114619592023E-5</v>
      </c>
      <c r="S194" s="81">
        <v>0.1</v>
      </c>
      <c r="T194" s="81">
        <f t="shared" si="28"/>
        <v>3.6837114619592025E-6</v>
      </c>
      <c r="U194" s="81">
        <f t="shared" si="29"/>
        <v>6.0693586662506627E-3</v>
      </c>
    </row>
    <row r="195" spans="1:21" s="81" customFormat="1" ht="12.95" customHeight="1" x14ac:dyDescent="0.2">
      <c r="A195" s="19" t="s">
        <v>568</v>
      </c>
      <c r="B195" s="19" t="s">
        <v>129</v>
      </c>
      <c r="C195" s="10">
        <v>55652.938000000002</v>
      </c>
      <c r="D195" s="10" t="s">
        <v>657</v>
      </c>
      <c r="E195" s="81">
        <f t="shared" si="30"/>
        <v>74152.66223792173</v>
      </c>
      <c r="F195" s="122">
        <f t="shared" si="35"/>
        <v>74152</v>
      </c>
      <c r="G195" s="81">
        <f t="shared" si="31"/>
        <v>0.21893439999985276</v>
      </c>
      <c r="K195" s="81">
        <f>G195</f>
        <v>0.21893439999985276</v>
      </c>
      <c r="O195" s="81">
        <f t="shared" ca="1" si="25"/>
        <v>0.21902782329548065</v>
      </c>
      <c r="P195" s="81">
        <f t="shared" si="26"/>
        <v>0.22119191270791574</v>
      </c>
      <c r="Q195" s="108">
        <f t="shared" si="32"/>
        <v>40634.438000000002</v>
      </c>
      <c r="R195" s="81">
        <f t="shared" si="27"/>
        <v>5.0963636270658783E-6</v>
      </c>
      <c r="S195" s="81">
        <v>1</v>
      </c>
      <c r="T195" s="81">
        <f t="shared" si="28"/>
        <v>5.0963636270658783E-6</v>
      </c>
      <c r="U195" s="81">
        <f t="shared" si="29"/>
        <v>-2.2575127080629864E-3</v>
      </c>
    </row>
    <row r="196" spans="1:21" s="81" customFormat="1" ht="12.95" customHeight="1" x14ac:dyDescent="0.2">
      <c r="A196" s="19" t="s">
        <v>163</v>
      </c>
      <c r="B196" s="11" t="s">
        <v>129</v>
      </c>
      <c r="C196" s="10">
        <v>55654.590600000003</v>
      </c>
      <c r="D196" s="10">
        <v>1E-4</v>
      </c>
      <c r="E196" s="81">
        <f t="shared" si="30"/>
        <v>74157.661061265389</v>
      </c>
      <c r="F196" s="122">
        <f t="shared" si="35"/>
        <v>74157</v>
      </c>
      <c r="G196" s="81">
        <f t="shared" si="31"/>
        <v>0.21854540000640554</v>
      </c>
      <c r="K196" s="81">
        <f>G196</f>
        <v>0.21854540000640554</v>
      </c>
      <c r="O196" s="81">
        <f t="shared" ca="1" si="25"/>
        <v>0.21907838189926765</v>
      </c>
      <c r="P196" s="81">
        <f t="shared" si="26"/>
        <v>0.22123764533291201</v>
      </c>
      <c r="Q196" s="108">
        <f t="shared" si="32"/>
        <v>40636.090600000003</v>
      </c>
      <c r="R196" s="81">
        <f t="shared" si="27"/>
        <v>7.248184898095932E-6</v>
      </c>
      <c r="S196" s="81">
        <v>1</v>
      </c>
      <c r="T196" s="81">
        <f t="shared" si="28"/>
        <v>7.248184898095932E-6</v>
      </c>
      <c r="U196" s="81">
        <f t="shared" si="29"/>
        <v>-2.6922453265064705E-3</v>
      </c>
    </row>
    <row r="197" spans="1:21" s="81" customFormat="1" ht="12.95" customHeight="1" x14ac:dyDescent="0.2">
      <c r="A197" s="19" t="s">
        <v>672</v>
      </c>
      <c r="B197" s="11" t="s">
        <v>129</v>
      </c>
      <c r="C197" s="10">
        <v>55654.590600000003</v>
      </c>
      <c r="D197" s="10">
        <v>1E-4</v>
      </c>
      <c r="E197" s="81">
        <f t="shared" si="30"/>
        <v>74157.661061265389</v>
      </c>
      <c r="F197" s="122">
        <f t="shared" si="35"/>
        <v>74157</v>
      </c>
      <c r="G197" s="81">
        <f t="shared" si="31"/>
        <v>0.21854540000640554</v>
      </c>
      <c r="K197" s="81">
        <f>G197</f>
        <v>0.21854540000640554</v>
      </c>
      <c r="O197" s="81">
        <f t="shared" ca="1" si="25"/>
        <v>0.21907838189926765</v>
      </c>
      <c r="P197" s="81">
        <f t="shared" si="26"/>
        <v>0.22123764533291201</v>
      </c>
      <c r="Q197" s="108">
        <f t="shared" si="32"/>
        <v>40636.090600000003</v>
      </c>
      <c r="R197" s="81">
        <f t="shared" si="27"/>
        <v>7.248184898095932E-6</v>
      </c>
      <c r="S197" s="81">
        <v>1</v>
      </c>
      <c r="T197" s="81">
        <f t="shared" si="28"/>
        <v>7.248184898095932E-6</v>
      </c>
      <c r="U197" s="81">
        <f t="shared" si="29"/>
        <v>-2.6922453265064705E-3</v>
      </c>
    </row>
    <row r="198" spans="1:21" s="81" customFormat="1" ht="12.95" customHeight="1" x14ac:dyDescent="0.2">
      <c r="A198" s="19" t="s">
        <v>568</v>
      </c>
      <c r="B198" s="19" t="s">
        <v>129</v>
      </c>
      <c r="C198" s="10">
        <v>55654.6</v>
      </c>
      <c r="D198" s="10" t="s">
        <v>658</v>
      </c>
      <c r="E198" s="81">
        <f t="shared" si="30"/>
        <v>74157.689494606428</v>
      </c>
      <c r="F198" s="122">
        <f t="shared" si="35"/>
        <v>74157</v>
      </c>
      <c r="G198" s="81">
        <f t="shared" si="31"/>
        <v>0.22794540000177221</v>
      </c>
      <c r="I198" s="81">
        <f>G198</f>
        <v>0.22794540000177221</v>
      </c>
      <c r="O198" s="81">
        <f t="shared" ca="1" si="25"/>
        <v>0.21907838189926765</v>
      </c>
      <c r="P198" s="81">
        <f t="shared" si="26"/>
        <v>0.22123764533291201</v>
      </c>
      <c r="Q198" s="108">
        <f t="shared" si="32"/>
        <v>40636.1</v>
      </c>
      <c r="R198" s="81">
        <f t="shared" si="27"/>
        <v>4.4993972697615807E-5</v>
      </c>
      <c r="S198" s="81">
        <v>0.1</v>
      </c>
      <c r="T198" s="81">
        <f t="shared" si="28"/>
        <v>4.4993972697615807E-6</v>
      </c>
      <c r="U198" s="81">
        <f t="shared" si="29"/>
        <v>6.7077546688601997E-3</v>
      </c>
    </row>
    <row r="199" spans="1:21" s="81" customFormat="1" ht="12.95" customHeight="1" x14ac:dyDescent="0.2">
      <c r="A199" s="19" t="s">
        <v>166</v>
      </c>
      <c r="B199" s="11" t="s">
        <v>128</v>
      </c>
      <c r="C199" s="10">
        <v>55683.353329999998</v>
      </c>
      <c r="D199" s="10">
        <v>4.0000000000000002E-4</v>
      </c>
      <c r="E199" s="81">
        <f t="shared" si="30"/>
        <v>74244.663243373056</v>
      </c>
      <c r="F199" s="122">
        <f t="shared" si="35"/>
        <v>74244</v>
      </c>
      <c r="G199" s="81">
        <f t="shared" si="31"/>
        <v>0.2192667999988771</v>
      </c>
      <c r="K199" s="81">
        <f t="shared" ref="K199:K214" si="36">G199</f>
        <v>0.2192667999988771</v>
      </c>
      <c r="O199" s="81">
        <f t="shared" ca="1" si="25"/>
        <v>0.2199581016051626</v>
      </c>
      <c r="P199" s="81">
        <f t="shared" si="26"/>
        <v>0.22203405826161937</v>
      </c>
      <c r="Q199" s="108">
        <f t="shared" si="32"/>
        <v>40664.853329999998</v>
      </c>
      <c r="R199" s="81">
        <f t="shared" si="27"/>
        <v>7.6577182927153492E-6</v>
      </c>
      <c r="S199" s="81">
        <v>1</v>
      </c>
      <c r="T199" s="81">
        <f t="shared" si="28"/>
        <v>7.6577182927153492E-6</v>
      </c>
      <c r="U199" s="81">
        <f t="shared" si="29"/>
        <v>-2.767258262742267E-3</v>
      </c>
    </row>
    <row r="200" spans="1:21" s="81" customFormat="1" ht="12.95" customHeight="1" x14ac:dyDescent="0.2">
      <c r="A200" s="19" t="s">
        <v>166</v>
      </c>
      <c r="B200" s="11" t="s">
        <v>128</v>
      </c>
      <c r="C200" s="10">
        <v>55683.35353</v>
      </c>
      <c r="D200" s="10">
        <v>1E-4</v>
      </c>
      <c r="E200" s="81">
        <f t="shared" si="30"/>
        <v>74244.663848337776</v>
      </c>
      <c r="F200" s="122">
        <f t="shared" si="35"/>
        <v>74244</v>
      </c>
      <c r="G200" s="81">
        <f t="shared" si="31"/>
        <v>0.21946680000110064</v>
      </c>
      <c r="K200" s="81">
        <f t="shared" si="36"/>
        <v>0.21946680000110064</v>
      </c>
      <c r="O200" s="81">
        <f t="shared" ca="1" si="25"/>
        <v>0.2199581016051626</v>
      </c>
      <c r="P200" s="81">
        <f t="shared" si="26"/>
        <v>0.22203405826161937</v>
      </c>
      <c r="Q200" s="108">
        <f t="shared" si="32"/>
        <v>40664.85353</v>
      </c>
      <c r="R200" s="81">
        <f t="shared" si="27"/>
        <v>6.5908149762016783E-6</v>
      </c>
      <c r="S200" s="81">
        <v>1</v>
      </c>
      <c r="T200" s="81">
        <f t="shared" si="28"/>
        <v>6.5908149762016783E-6</v>
      </c>
      <c r="U200" s="81">
        <f t="shared" si="29"/>
        <v>-2.5672582605187344E-3</v>
      </c>
    </row>
    <row r="201" spans="1:21" s="81" customFormat="1" ht="12.95" customHeight="1" x14ac:dyDescent="0.2">
      <c r="A201" s="19" t="s">
        <v>166</v>
      </c>
      <c r="B201" s="11" t="s">
        <v>128</v>
      </c>
      <c r="C201" s="10">
        <v>55683.35353</v>
      </c>
      <c r="D201" s="10">
        <v>2.9999999999999997E-4</v>
      </c>
      <c r="E201" s="81">
        <f t="shared" si="30"/>
        <v>74244.663848337776</v>
      </c>
      <c r="F201" s="122">
        <f t="shared" si="35"/>
        <v>74244</v>
      </c>
      <c r="G201" s="81">
        <f t="shared" si="31"/>
        <v>0.21946680000110064</v>
      </c>
      <c r="K201" s="81">
        <f t="shared" si="36"/>
        <v>0.21946680000110064</v>
      </c>
      <c r="O201" s="81">
        <f t="shared" ca="1" si="25"/>
        <v>0.2199581016051626</v>
      </c>
      <c r="P201" s="81">
        <f t="shared" si="26"/>
        <v>0.22203405826161937</v>
      </c>
      <c r="Q201" s="108">
        <f t="shared" si="32"/>
        <v>40664.85353</v>
      </c>
      <c r="R201" s="81">
        <f t="shared" si="27"/>
        <v>6.5908149762016783E-6</v>
      </c>
      <c r="S201" s="81">
        <v>1</v>
      </c>
      <c r="T201" s="81">
        <f t="shared" si="28"/>
        <v>6.5908149762016783E-6</v>
      </c>
      <c r="U201" s="81">
        <f t="shared" si="29"/>
        <v>-2.5672582605187344E-3</v>
      </c>
    </row>
    <row r="202" spans="1:21" s="81" customFormat="1" ht="12.95" customHeight="1" x14ac:dyDescent="0.2">
      <c r="A202" s="19" t="s">
        <v>163</v>
      </c>
      <c r="B202" s="11" t="s">
        <v>128</v>
      </c>
      <c r="C202" s="10">
        <v>55878.9067</v>
      </c>
      <c r="D202" s="10">
        <v>1E-4</v>
      </c>
      <c r="E202" s="81">
        <f t="shared" si="30"/>
        <v>74836.177675713509</v>
      </c>
      <c r="F202" s="122">
        <f t="shared" si="35"/>
        <v>74835.5</v>
      </c>
      <c r="G202" s="81">
        <f t="shared" si="31"/>
        <v>0.22403810000105295</v>
      </c>
      <c r="K202" s="81">
        <f t="shared" si="36"/>
        <v>0.22403810000105295</v>
      </c>
      <c r="O202" s="81">
        <f t="shared" ca="1" si="25"/>
        <v>0.22593918443317251</v>
      </c>
      <c r="P202" s="81">
        <f t="shared" si="26"/>
        <v>0.22748210759697546</v>
      </c>
      <c r="Q202" s="108">
        <f t="shared" si="32"/>
        <v>40860.4067</v>
      </c>
      <c r="R202" s="81">
        <f t="shared" si="27"/>
        <v>1.186118832077191E-5</v>
      </c>
      <c r="S202" s="81">
        <v>1</v>
      </c>
      <c r="T202" s="81">
        <f t="shared" si="28"/>
        <v>1.186118832077191E-5</v>
      </c>
      <c r="U202" s="81">
        <f t="shared" si="29"/>
        <v>-3.4440075959225047E-3</v>
      </c>
    </row>
    <row r="203" spans="1:21" s="81" customFormat="1" ht="12.95" customHeight="1" x14ac:dyDescent="0.2">
      <c r="A203" s="19" t="s">
        <v>672</v>
      </c>
      <c r="B203" s="11" t="s">
        <v>128</v>
      </c>
      <c r="C203" s="10">
        <v>55878.9067</v>
      </c>
      <c r="D203" s="10">
        <v>1E-4</v>
      </c>
      <c r="E203" s="81">
        <f t="shared" si="30"/>
        <v>74836.177675713509</v>
      </c>
      <c r="F203" s="122">
        <f t="shared" si="35"/>
        <v>74835.5</v>
      </c>
      <c r="G203" s="81">
        <f t="shared" si="31"/>
        <v>0.22403810000105295</v>
      </c>
      <c r="K203" s="81">
        <f t="shared" si="36"/>
        <v>0.22403810000105295</v>
      </c>
      <c r="O203" s="81">
        <f t="shared" ca="1" si="25"/>
        <v>0.22593918443317251</v>
      </c>
      <c r="P203" s="81">
        <f t="shared" si="26"/>
        <v>0.22748210759697546</v>
      </c>
      <c r="Q203" s="108">
        <f t="shared" si="32"/>
        <v>40860.4067</v>
      </c>
      <c r="R203" s="81">
        <f t="shared" si="27"/>
        <v>1.186118832077191E-5</v>
      </c>
      <c r="S203" s="81">
        <v>1</v>
      </c>
      <c r="T203" s="81">
        <f t="shared" si="28"/>
        <v>1.186118832077191E-5</v>
      </c>
      <c r="U203" s="81">
        <f t="shared" si="29"/>
        <v>-3.4440075959225047E-3</v>
      </c>
    </row>
    <row r="204" spans="1:21" s="81" customFormat="1" ht="12.95" customHeight="1" x14ac:dyDescent="0.2">
      <c r="A204" s="19" t="s">
        <v>632</v>
      </c>
      <c r="B204" s="19" t="s">
        <v>129</v>
      </c>
      <c r="C204" s="10">
        <v>55958.088499999998</v>
      </c>
      <c r="D204" s="10" t="s">
        <v>657</v>
      </c>
      <c r="E204" s="81">
        <f t="shared" si="30"/>
        <v>75075.688646445924</v>
      </c>
      <c r="F204" s="122">
        <f t="shared" si="35"/>
        <v>75075</v>
      </c>
      <c r="G204" s="81">
        <f t="shared" si="31"/>
        <v>0.22766499999852385</v>
      </c>
      <c r="K204" s="81">
        <f t="shared" si="36"/>
        <v>0.22766499999852385</v>
      </c>
      <c r="O204" s="81">
        <f t="shared" ca="1" si="25"/>
        <v>0.22836094155457287</v>
      </c>
      <c r="P204" s="81">
        <f t="shared" si="26"/>
        <v>0.22970457992423687</v>
      </c>
      <c r="Q204" s="108">
        <f t="shared" si="32"/>
        <v>40939.588499999998</v>
      </c>
      <c r="R204" s="81">
        <f t="shared" si="27"/>
        <v>4.1598862733715275E-6</v>
      </c>
      <c r="S204" s="81">
        <v>1</v>
      </c>
      <c r="T204" s="81">
        <f t="shared" si="28"/>
        <v>4.1598862733715275E-6</v>
      </c>
      <c r="U204" s="81">
        <f t="shared" si="29"/>
        <v>-2.0395799257130198E-3</v>
      </c>
    </row>
    <row r="205" spans="1:21" s="81" customFormat="1" ht="12.95" customHeight="1" x14ac:dyDescent="0.2">
      <c r="A205" s="19" t="s">
        <v>632</v>
      </c>
      <c r="B205" s="19" t="s">
        <v>128</v>
      </c>
      <c r="C205" s="10">
        <v>55960.236299999997</v>
      </c>
      <c r="D205" s="10" t="s">
        <v>657</v>
      </c>
      <c r="E205" s="81">
        <f t="shared" si="30"/>
        <v>75082.18536239503</v>
      </c>
      <c r="F205" s="122">
        <f t="shared" si="35"/>
        <v>75081.5</v>
      </c>
      <c r="G205" s="81">
        <f t="shared" si="31"/>
        <v>0.22657929999695625</v>
      </c>
      <c r="K205" s="81">
        <f t="shared" si="36"/>
        <v>0.22657929999695625</v>
      </c>
      <c r="O205" s="81">
        <f t="shared" ca="1" si="25"/>
        <v>0.22842666773949616</v>
      </c>
      <c r="P205" s="81">
        <f t="shared" si="26"/>
        <v>0.22976503044595684</v>
      </c>
      <c r="Q205" s="108">
        <f t="shared" si="32"/>
        <v>40941.736299999997</v>
      </c>
      <c r="R205" s="81">
        <f t="shared" si="27"/>
        <v>1.0148878493689465E-5</v>
      </c>
      <c r="S205" s="81">
        <v>1</v>
      </c>
      <c r="T205" s="81">
        <f t="shared" si="28"/>
        <v>1.0148878493689465E-5</v>
      </c>
      <c r="U205" s="81">
        <f t="shared" si="29"/>
        <v>-3.1857304490005844E-3</v>
      </c>
    </row>
    <row r="206" spans="1:21" s="81" customFormat="1" ht="12.95" customHeight="1" x14ac:dyDescent="0.2">
      <c r="A206" s="19" t="s">
        <v>671</v>
      </c>
      <c r="B206" s="11" t="s">
        <v>129</v>
      </c>
      <c r="C206" s="10">
        <v>55966.684000000001</v>
      </c>
      <c r="D206" s="10">
        <v>1E-4</v>
      </c>
      <c r="E206" s="81">
        <f t="shared" si="30"/>
        <v>75101.688516983486</v>
      </c>
      <c r="F206" s="122">
        <f t="shared" si="35"/>
        <v>75101</v>
      </c>
      <c r="G206" s="81">
        <f t="shared" si="31"/>
        <v>0.22762220000004163</v>
      </c>
      <c r="K206" s="81">
        <f t="shared" si="36"/>
        <v>0.22762220000004163</v>
      </c>
      <c r="O206" s="81">
        <f t="shared" ca="1" si="25"/>
        <v>0.22862384629426569</v>
      </c>
      <c r="P206" s="81">
        <f t="shared" si="26"/>
        <v>0.22994642415050487</v>
      </c>
      <c r="Q206" s="108">
        <f t="shared" si="32"/>
        <v>40948.184000000001</v>
      </c>
      <c r="R206" s="81">
        <f t="shared" si="27"/>
        <v>5.4020179015965642E-6</v>
      </c>
      <c r="S206" s="81">
        <v>1</v>
      </c>
      <c r="T206" s="81">
        <f t="shared" si="28"/>
        <v>5.4020179015965642E-6</v>
      </c>
      <c r="U206" s="81">
        <f t="shared" si="29"/>
        <v>-2.3242241504632388E-3</v>
      </c>
    </row>
    <row r="207" spans="1:21" s="81" customFormat="1" ht="12.95" customHeight="1" x14ac:dyDescent="0.2">
      <c r="A207" s="19" t="s">
        <v>637</v>
      </c>
      <c r="B207" s="19" t="s">
        <v>129</v>
      </c>
      <c r="C207" s="10">
        <v>55967.675600000002</v>
      </c>
      <c r="D207" s="10" t="s">
        <v>657</v>
      </c>
      <c r="E207" s="81">
        <f t="shared" si="30"/>
        <v>75104.687931982611</v>
      </c>
      <c r="F207" s="122">
        <f t="shared" si="35"/>
        <v>75104</v>
      </c>
      <c r="G207" s="81">
        <f t="shared" si="31"/>
        <v>0.22742880000441801</v>
      </c>
      <c r="K207" s="81">
        <f t="shared" si="36"/>
        <v>0.22742880000441801</v>
      </c>
      <c r="O207" s="81">
        <f t="shared" ca="1" si="25"/>
        <v>0.22865418145653793</v>
      </c>
      <c r="P207" s="81">
        <f t="shared" si="26"/>
        <v>0.22997433648455506</v>
      </c>
      <c r="Q207" s="108">
        <f t="shared" si="32"/>
        <v>40949.175600000002</v>
      </c>
      <c r="R207" s="81">
        <f t="shared" si="27"/>
        <v>6.4797559717085531E-6</v>
      </c>
      <c r="S207" s="81">
        <v>1</v>
      </c>
      <c r="T207" s="81">
        <f t="shared" si="28"/>
        <v>6.4797559717085531E-6</v>
      </c>
      <c r="U207" s="81">
        <f t="shared" si="29"/>
        <v>-2.5455364801370561E-3</v>
      </c>
    </row>
    <row r="208" spans="1:21" s="81" customFormat="1" ht="12.95" customHeight="1" x14ac:dyDescent="0.2">
      <c r="A208" s="19" t="s">
        <v>671</v>
      </c>
      <c r="B208" s="11" t="s">
        <v>129</v>
      </c>
      <c r="C208" s="10">
        <v>55967.6757</v>
      </c>
      <c r="D208" s="10">
        <v>1E-4</v>
      </c>
      <c r="E208" s="81">
        <f t="shared" si="30"/>
        <v>75104.688234464964</v>
      </c>
      <c r="F208" s="122">
        <f t="shared" si="35"/>
        <v>75104</v>
      </c>
      <c r="G208" s="81">
        <f t="shared" si="31"/>
        <v>0.2275288000018918</v>
      </c>
      <c r="K208" s="81">
        <f t="shared" si="36"/>
        <v>0.2275288000018918</v>
      </c>
      <c r="O208" s="81">
        <f t="shared" ref="O208:O271" ca="1" si="37">+C$11+C$12*$F208</f>
        <v>0.22865418145653793</v>
      </c>
      <c r="P208" s="81">
        <f t="shared" ref="P208:P271" si="38">+D$11+D$12*F208+D$13*F208^2</f>
        <v>0.22997433648455506</v>
      </c>
      <c r="Q208" s="108">
        <f t="shared" si="32"/>
        <v>40949.1757</v>
      </c>
      <c r="R208" s="81">
        <f t="shared" ref="R208:R271" si="39">+(G208-P208)^2</f>
        <v>5.9806486880370318E-6</v>
      </c>
      <c r="S208" s="81">
        <v>1</v>
      </c>
      <c r="T208" s="81">
        <f t="shared" ref="T208:T271" si="40">S208*R208</f>
        <v>5.9806486880370318E-6</v>
      </c>
      <c r="U208" s="81">
        <f t="shared" ref="U208:U271" si="41">+(G208-P208)</f>
        <v>-2.4455364826632686E-3</v>
      </c>
    </row>
    <row r="209" spans="1:21" s="81" customFormat="1" ht="12.95" customHeight="1" x14ac:dyDescent="0.2">
      <c r="A209" s="19" t="s">
        <v>671</v>
      </c>
      <c r="B209" s="11" t="s">
        <v>128</v>
      </c>
      <c r="C209" s="10">
        <v>55987.675999999999</v>
      </c>
      <c r="D209" s="10">
        <v>2.9999999999999997E-4</v>
      </c>
      <c r="E209" s="81">
        <f t="shared" si="30"/>
        <v>75165.185612245448</v>
      </c>
      <c r="F209" s="122">
        <f t="shared" si="35"/>
        <v>75164.5</v>
      </c>
      <c r="G209" s="81">
        <f t="shared" si="31"/>
        <v>0.22666190000018105</v>
      </c>
      <c r="K209" s="81">
        <f t="shared" si="36"/>
        <v>0.22666190000018105</v>
      </c>
      <c r="O209" s="81">
        <f t="shared" ca="1" si="37"/>
        <v>0.22926594056236138</v>
      </c>
      <c r="P209" s="81">
        <f t="shared" si="38"/>
        <v>0.23053755452891486</v>
      </c>
      <c r="Q209" s="108">
        <f t="shared" si="32"/>
        <v>40969.175999999999</v>
      </c>
      <c r="R209" s="81">
        <f t="shared" si="39"/>
        <v>1.5020698026094913E-5</v>
      </c>
      <c r="S209" s="81">
        <v>1</v>
      </c>
      <c r="T209" s="81">
        <f t="shared" si="40"/>
        <v>1.5020698026094913E-5</v>
      </c>
      <c r="U209" s="81">
        <f t="shared" si="41"/>
        <v>-3.8756545287338129E-3</v>
      </c>
    </row>
    <row r="210" spans="1:21" s="81" customFormat="1" ht="12.95" customHeight="1" x14ac:dyDescent="0.2">
      <c r="A210" s="10" t="s">
        <v>164</v>
      </c>
      <c r="B210" s="11" t="s">
        <v>129</v>
      </c>
      <c r="C210" s="10">
        <v>55989.659299999999</v>
      </c>
      <c r="D210" s="10">
        <v>2.0000000000000001E-4</v>
      </c>
      <c r="E210" s="81">
        <f t="shared" si="30"/>
        <v>75171.184744726066</v>
      </c>
      <c r="F210" s="122">
        <f t="shared" si="35"/>
        <v>75170.5</v>
      </c>
      <c r="G210" s="81">
        <f t="shared" si="31"/>
        <v>0.22637509999913163</v>
      </c>
      <c r="K210" s="81">
        <f t="shared" si="36"/>
        <v>0.22637509999913163</v>
      </c>
      <c r="O210" s="81">
        <f t="shared" ca="1" si="37"/>
        <v>0.22932661088690587</v>
      </c>
      <c r="P210" s="81">
        <f t="shared" si="38"/>
        <v>0.23059344402684315</v>
      </c>
      <c r="Q210" s="108">
        <f t="shared" si="32"/>
        <v>40971.159299999999</v>
      </c>
      <c r="R210" s="81">
        <f t="shared" si="39"/>
        <v>1.7794426336129387E-5</v>
      </c>
      <c r="S210" s="81">
        <v>1</v>
      </c>
      <c r="T210" s="81">
        <f t="shared" si="40"/>
        <v>1.7794426336129387E-5</v>
      </c>
      <c r="U210" s="81">
        <f t="shared" si="41"/>
        <v>-4.2183440277115125E-3</v>
      </c>
    </row>
    <row r="211" spans="1:21" s="81" customFormat="1" ht="12.95" customHeight="1" x14ac:dyDescent="0.2">
      <c r="A211" s="19" t="s">
        <v>166</v>
      </c>
      <c r="B211" s="11" t="s">
        <v>129</v>
      </c>
      <c r="C211" s="10">
        <v>55993.297760000001</v>
      </c>
      <c r="D211" s="10">
        <v>2.9999999999999997E-4</v>
      </c>
      <c r="E211" s="81">
        <f t="shared" si="30"/>
        <v>75182.190444098538</v>
      </c>
      <c r="F211" s="122">
        <f t="shared" si="35"/>
        <v>75181.5</v>
      </c>
      <c r="G211" s="81">
        <f t="shared" si="31"/>
        <v>0.22825929999817163</v>
      </c>
      <c r="K211" s="81">
        <f t="shared" si="36"/>
        <v>0.22825929999817163</v>
      </c>
      <c r="O211" s="81">
        <f t="shared" ca="1" si="37"/>
        <v>0.22943783981523747</v>
      </c>
      <c r="P211" s="81">
        <f t="shared" si="38"/>
        <v>0.23069592364891386</v>
      </c>
      <c r="Q211" s="108">
        <f t="shared" si="32"/>
        <v>40974.797760000001</v>
      </c>
      <c r="R211" s="81">
        <f t="shared" si="39"/>
        <v>5.9371348153564256E-6</v>
      </c>
      <c r="S211" s="81">
        <v>1</v>
      </c>
      <c r="T211" s="81">
        <f t="shared" si="40"/>
        <v>5.9371348153564256E-6</v>
      </c>
      <c r="U211" s="81">
        <f t="shared" si="41"/>
        <v>-2.4366236507422367E-3</v>
      </c>
    </row>
    <row r="212" spans="1:21" s="81" customFormat="1" ht="12.95" customHeight="1" x14ac:dyDescent="0.2">
      <c r="A212" s="19" t="s">
        <v>166</v>
      </c>
      <c r="B212" s="11" t="s">
        <v>129</v>
      </c>
      <c r="C212" s="10">
        <v>55993.298360000001</v>
      </c>
      <c r="D212" s="10">
        <v>2.0000000000000001E-4</v>
      </c>
      <c r="E212" s="81">
        <f t="shared" si="30"/>
        <v>75182.192258992654</v>
      </c>
      <c r="F212" s="122">
        <f t="shared" si="35"/>
        <v>75181.5</v>
      </c>
      <c r="G212" s="81">
        <f t="shared" si="31"/>
        <v>0.22885929999756627</v>
      </c>
      <c r="K212" s="81">
        <f t="shared" si="36"/>
        <v>0.22885929999756627</v>
      </c>
      <c r="O212" s="81">
        <f t="shared" ca="1" si="37"/>
        <v>0.22943783981523747</v>
      </c>
      <c r="P212" s="81">
        <f t="shared" si="38"/>
        <v>0.23069592364891386</v>
      </c>
      <c r="Q212" s="108">
        <f t="shared" si="32"/>
        <v>40974.798360000001</v>
      </c>
      <c r="R212" s="81">
        <f t="shared" si="39"/>
        <v>3.3731864366893773E-6</v>
      </c>
      <c r="S212" s="81">
        <v>1</v>
      </c>
      <c r="T212" s="81">
        <f t="shared" si="40"/>
        <v>3.3731864366893773E-6</v>
      </c>
      <c r="U212" s="81">
        <f t="shared" si="41"/>
        <v>-1.8366236513475964E-3</v>
      </c>
    </row>
    <row r="213" spans="1:21" s="81" customFormat="1" ht="12.95" customHeight="1" x14ac:dyDescent="0.2">
      <c r="A213" s="19" t="s">
        <v>670</v>
      </c>
      <c r="B213" s="11" t="s">
        <v>128</v>
      </c>
      <c r="C213" s="10">
        <v>56336.798300000002</v>
      </c>
      <c r="D213" s="10">
        <v>1E-4</v>
      </c>
      <c r="E213" s="81">
        <f t="shared" ref="E213:E276" si="42">+(C213-C$7)/C$8</f>
        <v>76221.218955480057</v>
      </c>
      <c r="F213" s="122">
        <f t="shared" si="35"/>
        <v>76220.5</v>
      </c>
      <c r="G213" s="81">
        <f t="shared" ref="G213:G276" si="43">+C213-(C$7+F213*C$8)</f>
        <v>0.23768510000809329</v>
      </c>
      <c r="K213" s="81">
        <f t="shared" si="36"/>
        <v>0.23768510000809329</v>
      </c>
      <c r="O213" s="81">
        <f t="shared" ca="1" si="37"/>
        <v>0.23994391768218959</v>
      </c>
      <c r="P213" s="81">
        <f t="shared" si="38"/>
        <v>0.2404662642580476</v>
      </c>
      <c r="Q213" s="108">
        <f t="shared" ref="Q213:Q276" si="44">+C213-15018.5</f>
        <v>41318.298300000002</v>
      </c>
      <c r="R213" s="81">
        <f t="shared" si="39"/>
        <v>7.7348745852239198E-6</v>
      </c>
      <c r="S213" s="81">
        <v>1</v>
      </c>
      <c r="T213" s="81">
        <f t="shared" si="40"/>
        <v>7.7348745852239198E-6</v>
      </c>
      <c r="U213" s="81">
        <f t="shared" si="41"/>
        <v>-2.7811642499543099E-3</v>
      </c>
    </row>
    <row r="214" spans="1:21" s="81" customFormat="1" ht="12.95" customHeight="1" x14ac:dyDescent="0.2">
      <c r="A214" s="19" t="s">
        <v>670</v>
      </c>
      <c r="B214" s="11" t="s">
        <v>128</v>
      </c>
      <c r="C214" s="10">
        <v>56349.691700000003</v>
      </c>
      <c r="D214" s="10">
        <v>1E-4</v>
      </c>
      <c r="E214" s="81">
        <f t="shared" si="42"/>
        <v>76260.219215009914</v>
      </c>
      <c r="F214" s="122">
        <f t="shared" si="35"/>
        <v>76259.5</v>
      </c>
      <c r="G214" s="81">
        <f t="shared" si="43"/>
        <v>0.23777090000658063</v>
      </c>
      <c r="K214" s="81">
        <f t="shared" si="36"/>
        <v>0.23777090000658063</v>
      </c>
      <c r="O214" s="81">
        <f t="shared" ca="1" si="37"/>
        <v>0.24033827479172876</v>
      </c>
      <c r="P214" s="81">
        <f t="shared" si="38"/>
        <v>0.2408364989936195</v>
      </c>
      <c r="Q214" s="108">
        <f t="shared" si="44"/>
        <v>41331.191700000003</v>
      </c>
      <c r="R214" s="81">
        <f t="shared" si="39"/>
        <v>9.3978971493337454E-6</v>
      </c>
      <c r="S214" s="81">
        <v>1</v>
      </c>
      <c r="T214" s="81">
        <f t="shared" si="40"/>
        <v>9.3978971493337454E-6</v>
      </c>
      <c r="U214" s="81">
        <f t="shared" si="41"/>
        <v>-3.06559898703887E-3</v>
      </c>
    </row>
    <row r="215" spans="1:21" s="81" customFormat="1" ht="12.95" customHeight="1" x14ac:dyDescent="0.2">
      <c r="A215" s="19" t="s">
        <v>656</v>
      </c>
      <c r="B215" s="11" t="s">
        <v>128</v>
      </c>
      <c r="C215" s="10">
        <v>56362.591999999997</v>
      </c>
      <c r="D215" s="10" t="s">
        <v>658</v>
      </c>
      <c r="E215" s="81">
        <f t="shared" si="42"/>
        <v>76299.240345822021</v>
      </c>
      <c r="F215" s="122">
        <f t="shared" si="35"/>
        <v>76298.5</v>
      </c>
      <c r="G215" s="81">
        <f t="shared" si="43"/>
        <v>0.24475669999810634</v>
      </c>
      <c r="I215" s="81">
        <f>G215</f>
        <v>0.24475669999810634</v>
      </c>
      <c r="O215" s="81">
        <f t="shared" ca="1" si="37"/>
        <v>0.24073263190126781</v>
      </c>
      <c r="P215" s="81">
        <f t="shared" si="38"/>
        <v>0.24120698656552012</v>
      </c>
      <c r="Q215" s="108">
        <f t="shared" si="44"/>
        <v>41344.091999999997</v>
      </c>
      <c r="R215" s="81">
        <f t="shared" si="39"/>
        <v>1.2600465453483093E-5</v>
      </c>
      <c r="S215" s="81">
        <v>0.1</v>
      </c>
      <c r="T215" s="81">
        <f t="shared" si="40"/>
        <v>1.2600465453483094E-6</v>
      </c>
      <c r="U215" s="81">
        <f t="shared" si="41"/>
        <v>3.5497134325862267E-3</v>
      </c>
    </row>
    <row r="216" spans="1:21" s="81" customFormat="1" ht="12.95" customHeight="1" x14ac:dyDescent="0.2">
      <c r="A216" s="132" t="s">
        <v>877</v>
      </c>
      <c r="B216" s="133" t="s">
        <v>128</v>
      </c>
      <c r="C216" s="134">
        <v>56704.1057</v>
      </c>
      <c r="D216" s="134" t="s">
        <v>662</v>
      </c>
      <c r="E216" s="81">
        <f t="shared" si="42"/>
        <v>77332.25901684766</v>
      </c>
      <c r="F216" s="126">
        <f t="shared" ref="F216:F247" si="45">ROUND(2*E216,0)/2-1</f>
        <v>77331.5</v>
      </c>
      <c r="G216" s="81">
        <f t="shared" si="43"/>
        <v>0.25092930000391789</v>
      </c>
      <c r="K216" s="81">
        <f t="shared" ref="K216:K247" si="46">G216</f>
        <v>0.25092930000391789</v>
      </c>
      <c r="O216" s="81">
        <f t="shared" ca="1" si="37"/>
        <v>0.25117803944367556</v>
      </c>
      <c r="P216" s="81">
        <f t="shared" si="38"/>
        <v>0.25111219711798938</v>
      </c>
      <c r="Q216" s="108">
        <f t="shared" si="44"/>
        <v>41685.6057</v>
      </c>
      <c r="R216" s="81">
        <f t="shared" si="39"/>
        <v>3.3451354335679508E-8</v>
      </c>
      <c r="S216" s="81">
        <v>1</v>
      </c>
      <c r="T216" s="81">
        <f t="shared" si="40"/>
        <v>3.3451354335679508E-8</v>
      </c>
      <c r="U216" s="81">
        <f t="shared" si="41"/>
        <v>-1.8289711407148967E-4</v>
      </c>
    </row>
    <row r="217" spans="1:21" s="81" customFormat="1" ht="12.95" customHeight="1" x14ac:dyDescent="0.2">
      <c r="A217" s="132" t="s">
        <v>877</v>
      </c>
      <c r="B217" s="133" t="s">
        <v>129</v>
      </c>
      <c r="C217" s="134">
        <v>56704.269200000002</v>
      </c>
      <c r="D217" s="134" t="s">
        <v>662</v>
      </c>
      <c r="E217" s="81">
        <f t="shared" si="42"/>
        <v>77332.75357549265</v>
      </c>
      <c r="F217" s="126">
        <f t="shared" si="45"/>
        <v>77332</v>
      </c>
      <c r="G217" s="81">
        <f t="shared" si="43"/>
        <v>0.24913040000683395</v>
      </c>
      <c r="K217" s="81">
        <f t="shared" si="46"/>
        <v>0.24913040000683395</v>
      </c>
      <c r="O217" s="81">
        <f t="shared" ca="1" si="37"/>
        <v>0.25118309530405425</v>
      </c>
      <c r="P217" s="81">
        <f t="shared" si="38"/>
        <v>0.2511170344581436</v>
      </c>
      <c r="Q217" s="108">
        <f t="shared" si="44"/>
        <v>41685.769200000002</v>
      </c>
      <c r="R217" s="81">
        <f t="shared" si="39"/>
        <v>3.946716443130368E-6</v>
      </c>
      <c r="S217" s="81">
        <v>1</v>
      </c>
      <c r="T217" s="81">
        <f t="shared" si="40"/>
        <v>3.946716443130368E-6</v>
      </c>
      <c r="U217" s="81">
        <f t="shared" si="41"/>
        <v>-1.9866344513096434E-3</v>
      </c>
    </row>
    <row r="218" spans="1:21" s="81" customFormat="1" ht="12.95" customHeight="1" x14ac:dyDescent="0.2">
      <c r="A218" s="135" t="s">
        <v>669</v>
      </c>
      <c r="B218" s="136" t="s">
        <v>128</v>
      </c>
      <c r="C218" s="137">
        <v>56725.592900000003</v>
      </c>
      <c r="D218" s="137">
        <v>1E-4</v>
      </c>
      <c r="E218" s="81">
        <f t="shared" si="42"/>
        <v>77397.254004715112</v>
      </c>
      <c r="F218" s="126">
        <f t="shared" si="45"/>
        <v>77396.5</v>
      </c>
      <c r="G218" s="81">
        <f t="shared" si="43"/>
        <v>0.24927230000321288</v>
      </c>
      <c r="K218" s="81">
        <f t="shared" si="46"/>
        <v>0.24927230000321288</v>
      </c>
      <c r="O218" s="81">
        <f t="shared" ca="1" si="37"/>
        <v>0.25183530129290743</v>
      </c>
      <c r="P218" s="81">
        <f t="shared" si="38"/>
        <v>0.25174139979836235</v>
      </c>
      <c r="Q218" s="108">
        <f t="shared" si="44"/>
        <v>41707.092900000003</v>
      </c>
      <c r="R218" s="81">
        <f t="shared" si="39"/>
        <v>6.096453798407186E-6</v>
      </c>
      <c r="S218" s="81">
        <v>1</v>
      </c>
      <c r="T218" s="81">
        <f t="shared" si="40"/>
        <v>6.096453798407186E-6</v>
      </c>
      <c r="U218" s="81">
        <f t="shared" si="41"/>
        <v>-2.4690997951494764E-3</v>
      </c>
    </row>
    <row r="219" spans="1:21" s="81" customFormat="1" ht="12.95" customHeight="1" x14ac:dyDescent="0.2">
      <c r="A219" s="135" t="s">
        <v>888</v>
      </c>
      <c r="B219" s="136" t="s">
        <v>128</v>
      </c>
      <c r="C219" s="137">
        <v>56966.938399999999</v>
      </c>
      <c r="D219" s="137" t="s">
        <v>662</v>
      </c>
      <c r="E219" s="81">
        <f t="shared" si="42"/>
        <v>78127.281548758037</v>
      </c>
      <c r="F219" s="126">
        <f t="shared" si="45"/>
        <v>78126.5</v>
      </c>
      <c r="G219" s="81">
        <f t="shared" si="43"/>
        <v>0.25837830000091344</v>
      </c>
      <c r="K219" s="81">
        <f t="shared" si="46"/>
        <v>0.25837830000091344</v>
      </c>
      <c r="O219" s="81">
        <f t="shared" ca="1" si="37"/>
        <v>0.25921685744581902</v>
      </c>
      <c r="P219" s="81">
        <f t="shared" si="38"/>
        <v>0.25885606578639775</v>
      </c>
      <c r="Q219" s="108">
        <f t="shared" si="44"/>
        <v>41948.438399999999</v>
      </c>
      <c r="R219" s="81">
        <f t="shared" si="39"/>
        <v>2.2826014577943742E-7</v>
      </c>
      <c r="S219" s="81">
        <v>1</v>
      </c>
      <c r="T219" s="81">
        <f t="shared" si="40"/>
        <v>2.2826014577943742E-7</v>
      </c>
      <c r="U219" s="81">
        <f t="shared" si="41"/>
        <v>-4.7776578548430759E-4</v>
      </c>
    </row>
    <row r="220" spans="1:21" s="81" customFormat="1" ht="12.95" customHeight="1" x14ac:dyDescent="0.2">
      <c r="A220" s="74" t="s">
        <v>901</v>
      </c>
      <c r="B220" s="75" t="s">
        <v>128</v>
      </c>
      <c r="C220" s="74">
        <v>56966.938399999999</v>
      </c>
      <c r="D220" s="74">
        <v>2.9999999999999997E-4</v>
      </c>
      <c r="E220" s="81">
        <f t="shared" si="42"/>
        <v>78127.281548758037</v>
      </c>
      <c r="F220" s="126">
        <f t="shared" si="45"/>
        <v>78126.5</v>
      </c>
      <c r="G220" s="81">
        <f t="shared" si="43"/>
        <v>0.25837830000091344</v>
      </c>
      <c r="K220" s="81">
        <f t="shared" si="46"/>
        <v>0.25837830000091344</v>
      </c>
      <c r="O220" s="81">
        <f t="shared" ca="1" si="37"/>
        <v>0.25921685744581902</v>
      </c>
      <c r="P220" s="81">
        <f t="shared" si="38"/>
        <v>0.25885606578639775</v>
      </c>
      <c r="Q220" s="108">
        <f t="shared" si="44"/>
        <v>41948.438399999999</v>
      </c>
      <c r="R220" s="81">
        <f t="shared" si="39"/>
        <v>2.2826014577943742E-7</v>
      </c>
      <c r="S220" s="81">
        <v>1</v>
      </c>
      <c r="T220" s="81">
        <f t="shared" si="40"/>
        <v>2.2826014577943742E-7</v>
      </c>
      <c r="U220" s="81">
        <f t="shared" si="41"/>
        <v>-4.7776578548430759E-4</v>
      </c>
    </row>
    <row r="221" spans="1:21" s="81" customFormat="1" ht="12.95" customHeight="1" x14ac:dyDescent="0.2">
      <c r="A221" s="135" t="s">
        <v>888</v>
      </c>
      <c r="B221" s="136" t="s">
        <v>128</v>
      </c>
      <c r="C221" s="137">
        <v>57093.559699999998</v>
      </c>
      <c r="D221" s="137" t="s">
        <v>662</v>
      </c>
      <c r="E221" s="81">
        <f t="shared" si="42"/>
        <v>78510.288634709606</v>
      </c>
      <c r="F221" s="126">
        <f t="shared" si="45"/>
        <v>78509.5</v>
      </c>
      <c r="G221" s="81">
        <f t="shared" si="43"/>
        <v>0.26072089999797754</v>
      </c>
      <c r="K221" s="81">
        <f t="shared" si="46"/>
        <v>0.26072089999797754</v>
      </c>
      <c r="O221" s="81">
        <f t="shared" ca="1" si="37"/>
        <v>0.26308964649590816</v>
      </c>
      <c r="P221" s="81">
        <f t="shared" si="38"/>
        <v>0.26262425914963217</v>
      </c>
      <c r="Q221" s="108">
        <f t="shared" si="44"/>
        <v>42075.059699999998</v>
      </c>
      <c r="R221" s="81">
        <f t="shared" si="39"/>
        <v>3.6227760601874203E-6</v>
      </c>
      <c r="S221" s="81">
        <v>1</v>
      </c>
      <c r="T221" s="81">
        <f t="shared" si="40"/>
        <v>3.6227760601874203E-6</v>
      </c>
      <c r="U221" s="81">
        <f t="shared" si="41"/>
        <v>-1.9033591516546267E-3</v>
      </c>
    </row>
    <row r="222" spans="1:21" s="81" customFormat="1" ht="12.95" customHeight="1" x14ac:dyDescent="0.2">
      <c r="A222" s="74" t="s">
        <v>901</v>
      </c>
      <c r="B222" s="75" t="s">
        <v>128</v>
      </c>
      <c r="C222" s="74">
        <v>57093.559699999998</v>
      </c>
      <c r="D222" s="74">
        <v>1E-4</v>
      </c>
      <c r="E222" s="81">
        <f t="shared" si="42"/>
        <v>78510.288634709606</v>
      </c>
      <c r="F222" s="126">
        <f t="shared" si="45"/>
        <v>78509.5</v>
      </c>
      <c r="G222" s="81">
        <f t="shared" si="43"/>
        <v>0.26072089999797754</v>
      </c>
      <c r="K222" s="81">
        <f t="shared" si="46"/>
        <v>0.26072089999797754</v>
      </c>
      <c r="O222" s="81">
        <f t="shared" ca="1" si="37"/>
        <v>0.26308964649590816</v>
      </c>
      <c r="P222" s="81">
        <f t="shared" si="38"/>
        <v>0.26262425914963217</v>
      </c>
      <c r="Q222" s="108">
        <f t="shared" si="44"/>
        <v>42075.059699999998</v>
      </c>
      <c r="R222" s="81">
        <f t="shared" si="39"/>
        <v>3.6227760601874203E-6</v>
      </c>
      <c r="S222" s="81">
        <v>1</v>
      </c>
      <c r="T222" s="81">
        <f t="shared" si="40"/>
        <v>3.6227760601874203E-6</v>
      </c>
      <c r="U222" s="81">
        <f t="shared" si="41"/>
        <v>-1.9033591516546267E-3</v>
      </c>
    </row>
    <row r="223" spans="1:21" s="81" customFormat="1" ht="12.95" customHeight="1" x14ac:dyDescent="0.2">
      <c r="A223" s="74" t="s">
        <v>902</v>
      </c>
      <c r="B223" s="75" t="s">
        <v>128</v>
      </c>
      <c r="C223" s="74">
        <v>57093.559699999998</v>
      </c>
      <c r="D223" s="74">
        <v>1E-4</v>
      </c>
      <c r="E223" s="81">
        <f t="shared" si="42"/>
        <v>78510.288634709606</v>
      </c>
      <c r="F223" s="126">
        <f t="shared" si="45"/>
        <v>78509.5</v>
      </c>
      <c r="G223" s="81">
        <f t="shared" si="43"/>
        <v>0.26072089999797754</v>
      </c>
      <c r="K223" s="81">
        <f t="shared" si="46"/>
        <v>0.26072089999797754</v>
      </c>
      <c r="O223" s="81">
        <f t="shared" ca="1" si="37"/>
        <v>0.26308964649590816</v>
      </c>
      <c r="P223" s="81">
        <f t="shared" si="38"/>
        <v>0.26262425914963217</v>
      </c>
      <c r="Q223" s="108">
        <f t="shared" si="44"/>
        <v>42075.059699999998</v>
      </c>
      <c r="R223" s="81">
        <f t="shared" si="39"/>
        <v>3.6227760601874203E-6</v>
      </c>
      <c r="S223" s="81">
        <v>1</v>
      </c>
      <c r="T223" s="81">
        <f t="shared" si="40"/>
        <v>3.6227760601874203E-6</v>
      </c>
      <c r="U223" s="81">
        <f t="shared" si="41"/>
        <v>-1.9033591516546267E-3</v>
      </c>
    </row>
    <row r="224" spans="1:21" s="81" customFormat="1" ht="12.95" customHeight="1" x14ac:dyDescent="0.2">
      <c r="A224" s="135" t="s">
        <v>899</v>
      </c>
      <c r="B224" s="136"/>
      <c r="C224" s="137">
        <v>57101.330499999996</v>
      </c>
      <c r="D224" s="137">
        <v>1.5E-3</v>
      </c>
      <c r="E224" s="81">
        <f t="shared" si="42"/>
        <v>78533.793933292953</v>
      </c>
      <c r="F224" s="126">
        <f t="shared" si="45"/>
        <v>78533</v>
      </c>
      <c r="G224" s="81">
        <f t="shared" si="43"/>
        <v>0.26247259999217931</v>
      </c>
      <c r="K224" s="81">
        <f t="shared" si="46"/>
        <v>0.26247259999217931</v>
      </c>
      <c r="O224" s="81">
        <f t="shared" ca="1" si="37"/>
        <v>0.26332727193370742</v>
      </c>
      <c r="P224" s="81">
        <f t="shared" si="38"/>
        <v>0.26285626081479252</v>
      </c>
      <c r="Q224" s="108">
        <f t="shared" si="44"/>
        <v>42082.830499999996</v>
      </c>
      <c r="R224" s="81">
        <f t="shared" si="39"/>
        <v>1.4719562680824319E-7</v>
      </c>
      <c r="S224" s="81">
        <v>1</v>
      </c>
      <c r="T224" s="81">
        <f t="shared" si="40"/>
        <v>1.4719562680824319E-7</v>
      </c>
      <c r="U224" s="81">
        <f t="shared" si="41"/>
        <v>-3.8366082261320766E-4</v>
      </c>
    </row>
    <row r="225" spans="1:21" s="81" customFormat="1" ht="12.95" customHeight="1" x14ac:dyDescent="0.2">
      <c r="A225" s="135" t="s">
        <v>899</v>
      </c>
      <c r="B225" s="136"/>
      <c r="C225" s="137">
        <v>57101.493199999997</v>
      </c>
      <c r="D225" s="137">
        <v>5.9999999999999995E-4</v>
      </c>
      <c r="E225" s="81">
        <f t="shared" si="42"/>
        <v>78534.286072079121</v>
      </c>
      <c r="F225" s="126">
        <f t="shared" si="45"/>
        <v>78533.5</v>
      </c>
      <c r="G225" s="81">
        <f t="shared" si="43"/>
        <v>0.2598736999934772</v>
      </c>
      <c r="K225" s="81">
        <f t="shared" si="46"/>
        <v>0.2598736999934772</v>
      </c>
      <c r="O225" s="81">
        <f t="shared" ca="1" si="37"/>
        <v>0.26333232779408611</v>
      </c>
      <c r="P225" s="81">
        <f t="shared" si="38"/>
        <v>0.2628611980178161</v>
      </c>
      <c r="Q225" s="108">
        <f t="shared" si="44"/>
        <v>42082.993199999997</v>
      </c>
      <c r="R225" s="81">
        <f t="shared" si="39"/>
        <v>8.9251444454288135E-6</v>
      </c>
      <c r="S225" s="81">
        <v>1</v>
      </c>
      <c r="T225" s="81">
        <f t="shared" si="40"/>
        <v>8.9251444454288135E-6</v>
      </c>
      <c r="U225" s="81">
        <f t="shared" si="41"/>
        <v>-2.9874980243388971E-3</v>
      </c>
    </row>
    <row r="226" spans="1:21" s="81" customFormat="1" ht="12.95" customHeight="1" x14ac:dyDescent="0.2">
      <c r="A226" s="138" t="s">
        <v>900</v>
      </c>
      <c r="B226" s="139" t="s">
        <v>129</v>
      </c>
      <c r="C226" s="140">
        <v>57131.415200000003</v>
      </c>
      <c r="D226" s="140">
        <v>1.6999999999999999E-3</v>
      </c>
      <c r="E226" s="81">
        <f t="shared" si="42"/>
        <v>78624.794841344992</v>
      </c>
      <c r="F226" s="126">
        <f t="shared" si="45"/>
        <v>78624</v>
      </c>
      <c r="G226" s="81">
        <f t="shared" si="43"/>
        <v>0.26277280000795145</v>
      </c>
      <c r="K226" s="81">
        <f t="shared" si="46"/>
        <v>0.26277280000795145</v>
      </c>
      <c r="O226" s="81">
        <f t="shared" ca="1" si="37"/>
        <v>0.26424743852263199</v>
      </c>
      <c r="P226" s="81">
        <f t="shared" si="38"/>
        <v>0.26375551626003396</v>
      </c>
      <c r="Q226" s="108">
        <f t="shared" si="44"/>
        <v>42112.915200000003</v>
      </c>
      <c r="R226" s="81">
        <f t="shared" si="39"/>
        <v>9.6573123210710745E-7</v>
      </c>
      <c r="S226" s="81">
        <v>1</v>
      </c>
      <c r="T226" s="81">
        <f t="shared" si="40"/>
        <v>9.6573123210710745E-7</v>
      </c>
      <c r="U226" s="81">
        <f t="shared" si="41"/>
        <v>-9.8271625208251612E-4</v>
      </c>
    </row>
    <row r="227" spans="1:21" s="81" customFormat="1" ht="12.95" customHeight="1" x14ac:dyDescent="0.2">
      <c r="A227" s="141" t="s">
        <v>1</v>
      </c>
      <c r="B227" s="142" t="s">
        <v>128</v>
      </c>
      <c r="C227" s="141">
        <v>57428.960200000001</v>
      </c>
      <c r="D227" s="141" t="s">
        <v>517</v>
      </c>
      <c r="E227" s="81">
        <f t="shared" si="42"/>
        <v>79524.815954613136</v>
      </c>
      <c r="F227" s="126">
        <f t="shared" si="45"/>
        <v>79524</v>
      </c>
      <c r="G227" s="81">
        <f t="shared" si="43"/>
        <v>0.26975279999896884</v>
      </c>
      <c r="K227" s="81">
        <f t="shared" si="46"/>
        <v>0.26975279999896884</v>
      </c>
      <c r="O227" s="81">
        <f t="shared" ca="1" si="37"/>
        <v>0.27334798720430376</v>
      </c>
      <c r="P227" s="81">
        <f t="shared" si="38"/>
        <v>0.2727233818474592</v>
      </c>
      <c r="Q227" s="108">
        <f t="shared" si="44"/>
        <v>42410.460200000001</v>
      </c>
      <c r="R227" s="81">
        <f t="shared" si="39"/>
        <v>8.8243565185804122E-6</v>
      </c>
      <c r="S227" s="81">
        <v>1</v>
      </c>
      <c r="T227" s="81">
        <f t="shared" si="40"/>
        <v>8.8243565185804122E-6</v>
      </c>
      <c r="U227" s="81">
        <f t="shared" si="41"/>
        <v>-2.9705818484903612E-3</v>
      </c>
    </row>
    <row r="228" spans="1:21" s="81" customFormat="1" ht="12.95" customHeight="1" x14ac:dyDescent="0.2">
      <c r="A228" s="141" t="s">
        <v>1</v>
      </c>
      <c r="B228" s="142" t="s">
        <v>128</v>
      </c>
      <c r="C228" s="141">
        <v>57428.961000000003</v>
      </c>
      <c r="D228" s="141" t="s">
        <v>13</v>
      </c>
      <c r="E228" s="81">
        <f t="shared" si="42"/>
        <v>79524.818374471957</v>
      </c>
      <c r="F228" s="126">
        <f t="shared" si="45"/>
        <v>79524</v>
      </c>
      <c r="G228" s="81">
        <f t="shared" si="43"/>
        <v>0.27055280000058701</v>
      </c>
      <c r="K228" s="81">
        <f t="shared" si="46"/>
        <v>0.27055280000058701</v>
      </c>
      <c r="O228" s="81">
        <f t="shared" ca="1" si="37"/>
        <v>0.27334798720430376</v>
      </c>
      <c r="P228" s="81">
        <f t="shared" si="38"/>
        <v>0.2727233818474592</v>
      </c>
      <c r="Q228" s="108">
        <f t="shared" si="44"/>
        <v>42410.461000000003</v>
      </c>
      <c r="R228" s="81">
        <f t="shared" si="39"/>
        <v>4.7114255539710794E-6</v>
      </c>
      <c r="S228" s="81">
        <v>1</v>
      </c>
      <c r="T228" s="81">
        <f t="shared" si="40"/>
        <v>4.7114255539710794E-6</v>
      </c>
      <c r="U228" s="81">
        <f t="shared" si="41"/>
        <v>-2.1705818468721882E-3</v>
      </c>
    </row>
    <row r="229" spans="1:21" s="81" customFormat="1" ht="12.95" customHeight="1" x14ac:dyDescent="0.2">
      <c r="A229" s="141" t="s">
        <v>1</v>
      </c>
      <c r="B229" s="142" t="s">
        <v>128</v>
      </c>
      <c r="C229" s="141">
        <v>57428.961300000003</v>
      </c>
      <c r="D229" s="141" t="s">
        <v>457</v>
      </c>
      <c r="E229" s="81">
        <f t="shared" si="42"/>
        <v>79524.819281919001</v>
      </c>
      <c r="F229" s="126">
        <f t="shared" si="45"/>
        <v>79524</v>
      </c>
      <c r="G229" s="81">
        <f t="shared" si="43"/>
        <v>0.27085280000028433</v>
      </c>
      <c r="K229" s="81">
        <f t="shared" si="46"/>
        <v>0.27085280000028433</v>
      </c>
      <c r="O229" s="81">
        <f t="shared" ca="1" si="37"/>
        <v>0.27334798720430376</v>
      </c>
      <c r="P229" s="81">
        <f t="shared" si="38"/>
        <v>0.2727233818474592</v>
      </c>
      <c r="Q229" s="108">
        <f t="shared" si="44"/>
        <v>42410.461300000003</v>
      </c>
      <c r="R229" s="81">
        <f t="shared" si="39"/>
        <v>3.4990764469801416E-6</v>
      </c>
      <c r="S229" s="81">
        <v>1</v>
      </c>
      <c r="T229" s="81">
        <f t="shared" si="40"/>
        <v>3.4990764469801416E-6</v>
      </c>
      <c r="U229" s="81">
        <f t="shared" si="41"/>
        <v>-1.8705818471748681E-3</v>
      </c>
    </row>
    <row r="230" spans="1:21" s="81" customFormat="1" ht="12.95" customHeight="1" x14ac:dyDescent="0.2">
      <c r="A230" s="141" t="s">
        <v>1</v>
      </c>
      <c r="B230" s="142" t="s">
        <v>129</v>
      </c>
      <c r="C230" s="141">
        <v>57429.126400000001</v>
      </c>
      <c r="D230" s="141" t="s">
        <v>457</v>
      </c>
      <c r="E230" s="81">
        <f t="shared" si="42"/>
        <v>79525.318680281605</v>
      </c>
      <c r="F230" s="126">
        <f t="shared" si="45"/>
        <v>79524.5</v>
      </c>
      <c r="G230" s="81">
        <f t="shared" si="43"/>
        <v>0.27065389999916079</v>
      </c>
      <c r="K230" s="81">
        <f t="shared" si="46"/>
        <v>0.27065389999916079</v>
      </c>
      <c r="O230" s="81">
        <f t="shared" ca="1" si="37"/>
        <v>0.27335304306468244</v>
      </c>
      <c r="P230" s="81">
        <f t="shared" si="38"/>
        <v>0.2727284014176104</v>
      </c>
      <c r="Q230" s="108">
        <f t="shared" si="44"/>
        <v>42410.626400000001</v>
      </c>
      <c r="R230" s="81">
        <f t="shared" si="39"/>
        <v>4.3035561351494636E-6</v>
      </c>
      <c r="S230" s="81">
        <v>1</v>
      </c>
      <c r="T230" s="81">
        <f t="shared" si="40"/>
        <v>4.3035561351494636E-6</v>
      </c>
      <c r="U230" s="81">
        <f t="shared" si="41"/>
        <v>-2.0745014184496147E-3</v>
      </c>
    </row>
    <row r="231" spans="1:21" s="81" customFormat="1" ht="12.95" customHeight="1" x14ac:dyDescent="0.2">
      <c r="A231" s="141" t="s">
        <v>1</v>
      </c>
      <c r="B231" s="142" t="s">
        <v>129</v>
      </c>
      <c r="C231" s="141">
        <v>57429.126600000003</v>
      </c>
      <c r="D231" s="141" t="s">
        <v>517</v>
      </c>
      <c r="E231" s="81">
        <f t="shared" si="42"/>
        <v>79525.319285246311</v>
      </c>
      <c r="F231" s="126">
        <f t="shared" si="45"/>
        <v>79524.5</v>
      </c>
      <c r="G231" s="81">
        <f t="shared" si="43"/>
        <v>0.27085390000138432</v>
      </c>
      <c r="K231" s="81">
        <f t="shared" si="46"/>
        <v>0.27085390000138432</v>
      </c>
      <c r="O231" s="81">
        <f t="shared" ca="1" si="37"/>
        <v>0.27335304306468244</v>
      </c>
      <c r="P231" s="81">
        <f t="shared" si="38"/>
        <v>0.2727284014176104</v>
      </c>
      <c r="Q231" s="108">
        <f t="shared" si="44"/>
        <v>42410.626600000003</v>
      </c>
      <c r="R231" s="81">
        <f t="shared" si="39"/>
        <v>3.5137555594335872E-6</v>
      </c>
      <c r="S231" s="81">
        <v>1</v>
      </c>
      <c r="T231" s="81">
        <f t="shared" si="40"/>
        <v>3.5137555594335872E-6</v>
      </c>
      <c r="U231" s="81">
        <f t="shared" si="41"/>
        <v>-1.874501416226082E-3</v>
      </c>
    </row>
    <row r="232" spans="1:21" s="81" customFormat="1" ht="12.95" customHeight="1" x14ac:dyDescent="0.2">
      <c r="A232" s="141" t="s">
        <v>1</v>
      </c>
      <c r="B232" s="142" t="s">
        <v>129</v>
      </c>
      <c r="C232" s="141">
        <v>57429.126700000001</v>
      </c>
      <c r="D232" s="141" t="s">
        <v>13</v>
      </c>
      <c r="E232" s="81">
        <f t="shared" si="42"/>
        <v>79525.319587728663</v>
      </c>
      <c r="F232" s="126">
        <f t="shared" si="45"/>
        <v>79524.5</v>
      </c>
      <c r="G232" s="81">
        <f t="shared" si="43"/>
        <v>0.27095389999885811</v>
      </c>
      <c r="K232" s="81">
        <f t="shared" si="46"/>
        <v>0.27095389999885811</v>
      </c>
      <c r="O232" s="81">
        <f t="shared" ca="1" si="37"/>
        <v>0.27335304306468244</v>
      </c>
      <c r="P232" s="81">
        <f t="shared" si="38"/>
        <v>0.2727284014176104</v>
      </c>
      <c r="Q232" s="108">
        <f t="shared" si="44"/>
        <v>42410.626700000001</v>
      </c>
      <c r="R232" s="81">
        <f t="shared" si="39"/>
        <v>3.1488552851539062E-6</v>
      </c>
      <c r="S232" s="81">
        <v>1</v>
      </c>
      <c r="T232" s="81">
        <f t="shared" si="40"/>
        <v>3.1488552851539062E-6</v>
      </c>
      <c r="U232" s="81">
        <f t="shared" si="41"/>
        <v>-1.7745014187522945E-3</v>
      </c>
    </row>
    <row r="233" spans="1:21" s="81" customFormat="1" ht="12.95" customHeight="1" x14ac:dyDescent="0.2">
      <c r="A233" s="74" t="s">
        <v>903</v>
      </c>
      <c r="B233" s="75" t="s">
        <v>129</v>
      </c>
      <c r="C233" s="74">
        <v>57429.622199999998</v>
      </c>
      <c r="D233" s="74">
        <v>1E-4</v>
      </c>
      <c r="E233" s="81">
        <f t="shared" si="42"/>
        <v>79526.818387781153</v>
      </c>
      <c r="F233" s="126">
        <f t="shared" si="45"/>
        <v>79526</v>
      </c>
      <c r="G233" s="81">
        <f t="shared" si="43"/>
        <v>0.270557199997711</v>
      </c>
      <c r="K233" s="81">
        <f t="shared" si="46"/>
        <v>0.270557199997711</v>
      </c>
      <c r="O233" s="81">
        <f t="shared" ca="1" si="37"/>
        <v>0.27336821064581862</v>
      </c>
      <c r="P233" s="81">
        <f t="shared" si="38"/>
        <v>0.27274346037740921</v>
      </c>
      <c r="Q233" s="108">
        <f t="shared" si="44"/>
        <v>42411.122199999998</v>
      </c>
      <c r="R233" s="81">
        <f t="shared" si="39"/>
        <v>4.7797344478381733E-6</v>
      </c>
      <c r="S233" s="81">
        <v>1</v>
      </c>
      <c r="T233" s="81">
        <f t="shared" si="40"/>
        <v>4.7797344478381733E-6</v>
      </c>
      <c r="U233" s="81">
        <f t="shared" si="41"/>
        <v>-2.1862603796982127E-3</v>
      </c>
    </row>
    <row r="234" spans="1:21" s="81" customFormat="1" ht="12.95" customHeight="1" x14ac:dyDescent="0.2">
      <c r="A234" s="141" t="s">
        <v>1</v>
      </c>
      <c r="B234" s="142" t="s">
        <v>129</v>
      </c>
      <c r="C234" s="141">
        <v>57435.0769</v>
      </c>
      <c r="D234" s="141" t="s">
        <v>517</v>
      </c>
      <c r="E234" s="81">
        <f t="shared" si="42"/>
        <v>79543.317892617561</v>
      </c>
      <c r="F234" s="126">
        <f t="shared" si="45"/>
        <v>79542.5</v>
      </c>
      <c r="G234" s="81">
        <f t="shared" si="43"/>
        <v>0.27039350000268314</v>
      </c>
      <c r="K234" s="81">
        <f t="shared" si="46"/>
        <v>0.27039350000268314</v>
      </c>
      <c r="O234" s="81">
        <f t="shared" ca="1" si="37"/>
        <v>0.27353505403831591</v>
      </c>
      <c r="P234" s="81">
        <f t="shared" si="38"/>
        <v>0.27290913362040059</v>
      </c>
      <c r="Q234" s="108">
        <f t="shared" si="44"/>
        <v>42416.5769</v>
      </c>
      <c r="R234" s="81">
        <f t="shared" si="39"/>
        <v>6.3284124985901851E-6</v>
      </c>
      <c r="S234" s="81">
        <v>1</v>
      </c>
      <c r="T234" s="81">
        <f t="shared" si="40"/>
        <v>6.3284124985901851E-6</v>
      </c>
      <c r="U234" s="81">
        <f t="shared" si="41"/>
        <v>-2.5156336177174499E-3</v>
      </c>
    </row>
    <row r="235" spans="1:21" s="81" customFormat="1" ht="12.95" customHeight="1" x14ac:dyDescent="0.2">
      <c r="A235" s="141" t="s">
        <v>1</v>
      </c>
      <c r="B235" s="142" t="s">
        <v>129</v>
      </c>
      <c r="C235" s="141">
        <v>57435.076999999997</v>
      </c>
      <c r="D235" s="141" t="s">
        <v>13</v>
      </c>
      <c r="E235" s="81">
        <f t="shared" si="42"/>
        <v>79543.318195099899</v>
      </c>
      <c r="F235" s="126">
        <f t="shared" si="45"/>
        <v>79542.5</v>
      </c>
      <c r="G235" s="81">
        <f t="shared" si="43"/>
        <v>0.27049350000015693</v>
      </c>
      <c r="K235" s="81">
        <f t="shared" si="46"/>
        <v>0.27049350000015693</v>
      </c>
      <c r="O235" s="81">
        <f t="shared" ca="1" si="37"/>
        <v>0.27353505403831591</v>
      </c>
      <c r="P235" s="81">
        <f t="shared" si="38"/>
        <v>0.27290913362040059</v>
      </c>
      <c r="Q235" s="108">
        <f t="shared" si="44"/>
        <v>42416.576999999997</v>
      </c>
      <c r="R235" s="81">
        <f t="shared" si="39"/>
        <v>5.8352857872515019E-6</v>
      </c>
      <c r="S235" s="81">
        <v>1</v>
      </c>
      <c r="T235" s="81">
        <f t="shared" si="40"/>
        <v>5.8352857872515019E-6</v>
      </c>
      <c r="U235" s="81">
        <f t="shared" si="41"/>
        <v>-2.4156336202436623E-3</v>
      </c>
    </row>
    <row r="236" spans="1:21" s="81" customFormat="1" ht="12.95" customHeight="1" x14ac:dyDescent="0.2">
      <c r="A236" s="141" t="s">
        <v>1</v>
      </c>
      <c r="B236" s="142" t="s">
        <v>129</v>
      </c>
      <c r="C236" s="141">
        <v>57435.077299999997</v>
      </c>
      <c r="D236" s="141" t="s">
        <v>457</v>
      </c>
      <c r="E236" s="81">
        <f t="shared" si="42"/>
        <v>79543.319102546957</v>
      </c>
      <c r="F236" s="126">
        <f t="shared" si="45"/>
        <v>79542.5</v>
      </c>
      <c r="G236" s="81">
        <f t="shared" si="43"/>
        <v>0.27079349999985425</v>
      </c>
      <c r="K236" s="81">
        <f t="shared" si="46"/>
        <v>0.27079349999985425</v>
      </c>
      <c r="O236" s="81">
        <f t="shared" ca="1" si="37"/>
        <v>0.27353505403831591</v>
      </c>
      <c r="P236" s="81">
        <f t="shared" si="38"/>
        <v>0.27290913362040059</v>
      </c>
      <c r="Q236" s="108">
        <f t="shared" si="44"/>
        <v>42416.577299999997</v>
      </c>
      <c r="R236" s="81">
        <f t="shared" si="39"/>
        <v>4.4759056163860241E-6</v>
      </c>
      <c r="S236" s="81">
        <v>1</v>
      </c>
      <c r="T236" s="81">
        <f t="shared" si="40"/>
        <v>4.4759056163860241E-6</v>
      </c>
      <c r="U236" s="81">
        <f t="shared" si="41"/>
        <v>-2.1156336205463422E-3</v>
      </c>
    </row>
    <row r="237" spans="1:21" s="81" customFormat="1" ht="12.95" customHeight="1" x14ac:dyDescent="0.2">
      <c r="A237" s="141" t="s">
        <v>1</v>
      </c>
      <c r="B237" s="142" t="s">
        <v>129</v>
      </c>
      <c r="C237" s="141">
        <v>57435.077599999997</v>
      </c>
      <c r="D237" s="141" t="s">
        <v>517</v>
      </c>
      <c r="E237" s="81">
        <f t="shared" si="42"/>
        <v>79543.320009994015</v>
      </c>
      <c r="F237" s="126">
        <f t="shared" si="45"/>
        <v>79542.5</v>
      </c>
      <c r="G237" s="81">
        <f t="shared" si="43"/>
        <v>0.27109349999955157</v>
      </c>
      <c r="K237" s="81">
        <f t="shared" si="46"/>
        <v>0.27109349999955157</v>
      </c>
      <c r="O237" s="81">
        <f t="shared" ca="1" si="37"/>
        <v>0.27353505403831591</v>
      </c>
      <c r="P237" s="81">
        <f t="shared" si="38"/>
        <v>0.27290913362040059</v>
      </c>
      <c r="Q237" s="108">
        <f t="shared" si="44"/>
        <v>42416.577599999997</v>
      </c>
      <c r="R237" s="81">
        <f t="shared" si="39"/>
        <v>3.2965254451573304E-6</v>
      </c>
      <c r="S237" s="81">
        <v>1</v>
      </c>
      <c r="T237" s="81">
        <f t="shared" si="40"/>
        <v>3.2965254451573304E-6</v>
      </c>
      <c r="U237" s="81">
        <f t="shared" si="41"/>
        <v>-1.815633620849022E-3</v>
      </c>
    </row>
    <row r="238" spans="1:21" s="81" customFormat="1" ht="12.95" customHeight="1" x14ac:dyDescent="0.2">
      <c r="A238" s="74" t="s">
        <v>904</v>
      </c>
      <c r="B238" s="75" t="s">
        <v>129</v>
      </c>
      <c r="C238" s="74">
        <v>57754.941400000003</v>
      </c>
      <c r="D238" s="74">
        <v>1E-4</v>
      </c>
      <c r="E238" s="81">
        <f t="shared" si="42"/>
        <v>80510.851554366076</v>
      </c>
      <c r="F238" s="126">
        <f t="shared" si="45"/>
        <v>80510</v>
      </c>
      <c r="G238" s="81">
        <f t="shared" si="43"/>
        <v>0.28152200000477023</v>
      </c>
      <c r="K238" s="81">
        <f t="shared" si="46"/>
        <v>0.28152200000477023</v>
      </c>
      <c r="O238" s="81">
        <f t="shared" ca="1" si="37"/>
        <v>0.28331814387111309</v>
      </c>
      <c r="P238" s="81">
        <f t="shared" si="38"/>
        <v>0.28270273743961744</v>
      </c>
      <c r="Q238" s="108">
        <f t="shared" si="44"/>
        <v>42736.441400000003</v>
      </c>
      <c r="R238" s="81">
        <f t="shared" si="39"/>
        <v>1.3941408900495485E-6</v>
      </c>
      <c r="S238" s="81">
        <v>1</v>
      </c>
      <c r="T238" s="81">
        <f t="shared" si="40"/>
        <v>1.3941408900495485E-6</v>
      </c>
      <c r="U238" s="81">
        <f t="shared" si="41"/>
        <v>-1.1807374348472011E-3</v>
      </c>
    </row>
    <row r="239" spans="1:21" s="81" customFormat="1" ht="12.95" customHeight="1" x14ac:dyDescent="0.2">
      <c r="A239" s="143" t="s">
        <v>2</v>
      </c>
      <c r="B239" s="144" t="s">
        <v>128</v>
      </c>
      <c r="C239" s="145">
        <v>57780.397900000004</v>
      </c>
      <c r="D239" s="145">
        <v>2.0000000000000001E-4</v>
      </c>
      <c r="E239" s="81">
        <f t="shared" si="42"/>
        <v>80587.852974218229</v>
      </c>
      <c r="F239" s="126">
        <f t="shared" si="45"/>
        <v>80587</v>
      </c>
      <c r="G239" s="81">
        <f t="shared" si="43"/>
        <v>0.28199140000651823</v>
      </c>
      <c r="K239" s="81">
        <f t="shared" si="46"/>
        <v>0.28199140000651823</v>
      </c>
      <c r="O239" s="81">
        <f t="shared" ca="1" si="37"/>
        <v>0.28409674636943383</v>
      </c>
      <c r="P239" s="81">
        <f t="shared" si="38"/>
        <v>0.28348886137171569</v>
      </c>
      <c r="Q239" s="108">
        <f t="shared" si="44"/>
        <v>42761.897900000004</v>
      </c>
      <c r="R239" s="81">
        <f t="shared" si="39"/>
        <v>2.2423905402590437E-6</v>
      </c>
      <c r="S239" s="81">
        <v>1</v>
      </c>
      <c r="T239" s="81">
        <f t="shared" si="40"/>
        <v>2.2423905402590437E-6</v>
      </c>
      <c r="U239" s="81">
        <f t="shared" si="41"/>
        <v>-1.4974613651974611E-3</v>
      </c>
    </row>
    <row r="240" spans="1:21" s="81" customFormat="1" ht="12.95" customHeight="1" x14ac:dyDescent="0.2">
      <c r="A240" s="76" t="s">
        <v>905</v>
      </c>
      <c r="B240" s="77" t="s">
        <v>128</v>
      </c>
      <c r="C240" s="76">
        <v>57802.712200000002</v>
      </c>
      <c r="D240" s="76">
        <v>2.0000000000000001E-4</v>
      </c>
      <c r="E240" s="81">
        <f t="shared" si="42"/>
        <v>80655.349793616304</v>
      </c>
      <c r="F240" s="126">
        <f t="shared" si="45"/>
        <v>80654.5</v>
      </c>
      <c r="G240" s="81">
        <f t="shared" si="43"/>
        <v>0.28093990000343183</v>
      </c>
      <c r="K240" s="81">
        <f t="shared" si="46"/>
        <v>0.28093990000343183</v>
      </c>
      <c r="O240" s="81">
        <f t="shared" ca="1" si="37"/>
        <v>0.28477928752055925</v>
      </c>
      <c r="P240" s="81">
        <f t="shared" si="38"/>
        <v>0.28417880667204631</v>
      </c>
      <c r="Q240" s="108">
        <f t="shared" si="44"/>
        <v>42784.212200000002</v>
      </c>
      <c r="R240" s="81">
        <f t="shared" si="39"/>
        <v>1.0490516407995368E-5</v>
      </c>
      <c r="S240" s="81">
        <v>1</v>
      </c>
      <c r="T240" s="81">
        <f t="shared" si="40"/>
        <v>1.0490516407995368E-5</v>
      </c>
      <c r="U240" s="81">
        <f t="shared" si="41"/>
        <v>-3.238906668614483E-3</v>
      </c>
    </row>
    <row r="241" spans="1:21" s="81" customFormat="1" ht="12.95" customHeight="1" x14ac:dyDescent="0.2">
      <c r="A241" s="143" t="s">
        <v>2</v>
      </c>
      <c r="B241" s="144" t="s">
        <v>129</v>
      </c>
      <c r="C241" s="145">
        <v>57811.309099999999</v>
      </c>
      <c r="D241" s="145">
        <v>1E-4</v>
      </c>
      <c r="E241" s="81">
        <f t="shared" si="42"/>
        <v>80681.35389890676</v>
      </c>
      <c r="F241" s="126">
        <f t="shared" si="45"/>
        <v>80680.5</v>
      </c>
      <c r="G241" s="81">
        <f t="shared" si="43"/>
        <v>0.28229709999868646</v>
      </c>
      <c r="K241" s="81">
        <f t="shared" si="46"/>
        <v>0.28229709999868646</v>
      </c>
      <c r="O241" s="81">
        <f t="shared" ca="1" si="37"/>
        <v>0.28504219226025196</v>
      </c>
      <c r="P241" s="81">
        <f t="shared" si="38"/>
        <v>0.28444476543328534</v>
      </c>
      <c r="Q241" s="108">
        <f t="shared" si="44"/>
        <v>42792.809099999999</v>
      </c>
      <c r="R241" s="81">
        <f t="shared" si="39"/>
        <v>4.6124668189707862E-6</v>
      </c>
      <c r="S241" s="81">
        <v>1</v>
      </c>
      <c r="T241" s="81">
        <f t="shared" si="40"/>
        <v>4.6124668189707862E-6</v>
      </c>
      <c r="U241" s="81">
        <f t="shared" si="41"/>
        <v>-2.1476654345988777E-3</v>
      </c>
    </row>
    <row r="242" spans="1:21" s="81" customFormat="1" ht="12.95" customHeight="1" x14ac:dyDescent="0.2">
      <c r="A242" s="146" t="s">
        <v>913</v>
      </c>
      <c r="B242" s="147" t="s">
        <v>128</v>
      </c>
      <c r="C242" s="148">
        <v>57811.473029999994</v>
      </c>
      <c r="D242" s="148">
        <v>2.9999999999999997E-4</v>
      </c>
      <c r="E242" s="81">
        <f t="shared" si="42"/>
        <v>80681.849758225842</v>
      </c>
      <c r="F242" s="155">
        <f t="shared" si="45"/>
        <v>80681</v>
      </c>
      <c r="G242" s="81">
        <f t="shared" si="43"/>
        <v>0.28092819999437779</v>
      </c>
      <c r="K242" s="81">
        <f t="shared" si="46"/>
        <v>0.28092819999437779</v>
      </c>
      <c r="O242" s="81">
        <f t="shared" ca="1" si="37"/>
        <v>0.28504724812063076</v>
      </c>
      <c r="P242" s="81">
        <f t="shared" si="38"/>
        <v>0.28444988112612341</v>
      </c>
      <c r="Q242" s="108">
        <f t="shared" si="44"/>
        <v>42792.973029999994</v>
      </c>
      <c r="R242" s="81">
        <f t="shared" si="39"/>
        <v>1.2402237993693062E-5</v>
      </c>
      <c r="S242" s="81">
        <v>1</v>
      </c>
      <c r="T242" s="81">
        <f t="shared" si="40"/>
        <v>1.2402237993693062E-5</v>
      </c>
      <c r="U242" s="81">
        <f t="shared" si="41"/>
        <v>-3.5216811317456131E-3</v>
      </c>
    </row>
    <row r="243" spans="1:21" s="81" customFormat="1" ht="12.95" customHeight="1" x14ac:dyDescent="0.2">
      <c r="A243" s="146" t="s">
        <v>913</v>
      </c>
      <c r="B243" s="147" t="s">
        <v>128</v>
      </c>
      <c r="C243" s="148">
        <v>57811.474789999891</v>
      </c>
      <c r="D243" s="148">
        <v>1E-4</v>
      </c>
      <c r="E243" s="81">
        <f t="shared" si="42"/>
        <v>80681.855081914924</v>
      </c>
      <c r="F243" s="155">
        <f t="shared" si="45"/>
        <v>80681</v>
      </c>
      <c r="G243" s="81">
        <f t="shared" si="43"/>
        <v>0.28268819989170879</v>
      </c>
      <c r="K243" s="81">
        <f t="shared" si="46"/>
        <v>0.28268819989170879</v>
      </c>
      <c r="O243" s="81">
        <f t="shared" ca="1" si="37"/>
        <v>0.28504724812063076</v>
      </c>
      <c r="P243" s="81">
        <f t="shared" si="38"/>
        <v>0.28444988112612341</v>
      </c>
      <c r="Q243" s="108">
        <f t="shared" si="44"/>
        <v>42792.974789999891</v>
      </c>
      <c r="R243" s="81">
        <f t="shared" si="39"/>
        <v>3.1035207716885972E-6</v>
      </c>
      <c r="S243" s="81">
        <v>1</v>
      </c>
      <c r="T243" s="81">
        <f t="shared" si="40"/>
        <v>3.1035207716885972E-6</v>
      </c>
      <c r="U243" s="81">
        <f t="shared" si="41"/>
        <v>-1.7616812344146138E-3</v>
      </c>
    </row>
    <row r="244" spans="1:21" s="81" customFormat="1" ht="12.95" customHeight="1" x14ac:dyDescent="0.2">
      <c r="A244" s="143" t="s">
        <v>2</v>
      </c>
      <c r="B244" s="144" t="s">
        <v>129</v>
      </c>
      <c r="C244" s="145">
        <v>57811.475100000003</v>
      </c>
      <c r="D244" s="145">
        <v>1E-3</v>
      </c>
      <c r="E244" s="81">
        <f t="shared" si="42"/>
        <v>80681.856019610554</v>
      </c>
      <c r="F244" s="126">
        <f t="shared" si="45"/>
        <v>80681</v>
      </c>
      <c r="G244" s="81">
        <f t="shared" si="43"/>
        <v>0.28299820000393083</v>
      </c>
      <c r="K244" s="81">
        <f t="shared" si="46"/>
        <v>0.28299820000393083</v>
      </c>
      <c r="O244" s="81">
        <f t="shared" ca="1" si="37"/>
        <v>0.28504724812063076</v>
      </c>
      <c r="P244" s="81">
        <f t="shared" si="38"/>
        <v>0.28444988112612341</v>
      </c>
      <c r="Q244" s="108">
        <f t="shared" si="44"/>
        <v>42792.975100000003</v>
      </c>
      <c r="R244" s="81">
        <f t="shared" si="39"/>
        <v>2.1073780805302846E-6</v>
      </c>
      <c r="S244" s="81">
        <v>1</v>
      </c>
      <c r="T244" s="81">
        <f t="shared" si="40"/>
        <v>2.1073780805302846E-6</v>
      </c>
      <c r="U244" s="81">
        <f t="shared" si="41"/>
        <v>-1.4516811221925718E-3</v>
      </c>
    </row>
    <row r="245" spans="1:21" s="81" customFormat="1" ht="12.95" customHeight="1" x14ac:dyDescent="0.2">
      <c r="A245" s="143" t="s">
        <v>2</v>
      </c>
      <c r="B245" s="144" t="s">
        <v>129</v>
      </c>
      <c r="C245" s="145">
        <v>57841.394200000002</v>
      </c>
      <c r="D245" s="145">
        <v>1E-4</v>
      </c>
      <c r="E245" s="81">
        <f t="shared" si="42"/>
        <v>80772.35601688821</v>
      </c>
      <c r="F245" s="126">
        <f t="shared" si="45"/>
        <v>80771.5</v>
      </c>
      <c r="G245" s="81">
        <f t="shared" si="43"/>
        <v>0.28299730000435375</v>
      </c>
      <c r="K245" s="81">
        <f t="shared" si="46"/>
        <v>0.28299730000435375</v>
      </c>
      <c r="O245" s="81">
        <f t="shared" ca="1" si="37"/>
        <v>0.28596235884917653</v>
      </c>
      <c r="P245" s="81">
        <f t="shared" si="38"/>
        <v>0.2853765060247721</v>
      </c>
      <c r="Q245" s="108">
        <f t="shared" si="44"/>
        <v>42822.894200000002</v>
      </c>
      <c r="R245" s="81">
        <f t="shared" si="39"/>
        <v>5.660621287594952E-6</v>
      </c>
      <c r="S245" s="81">
        <v>1</v>
      </c>
      <c r="T245" s="81">
        <f t="shared" si="40"/>
        <v>5.660621287594952E-6</v>
      </c>
      <c r="U245" s="81">
        <f t="shared" si="41"/>
        <v>-2.3792060204183563E-3</v>
      </c>
    </row>
    <row r="246" spans="1:21" s="81" customFormat="1" ht="12.95" customHeight="1" x14ac:dyDescent="0.2">
      <c r="A246" s="76" t="s">
        <v>905</v>
      </c>
      <c r="B246" s="77" t="s">
        <v>129</v>
      </c>
      <c r="C246" s="76">
        <v>57863.711000000003</v>
      </c>
      <c r="D246" s="76">
        <v>2.0000000000000001E-4</v>
      </c>
      <c r="E246" s="81">
        <f t="shared" si="42"/>
        <v>80839.860398345074</v>
      </c>
      <c r="F246" s="126">
        <f t="shared" si="45"/>
        <v>80839</v>
      </c>
      <c r="G246" s="81">
        <f t="shared" si="43"/>
        <v>0.28444580000359565</v>
      </c>
      <c r="K246" s="81">
        <f t="shared" si="46"/>
        <v>0.28444580000359565</v>
      </c>
      <c r="O246" s="81">
        <f t="shared" ca="1" si="37"/>
        <v>0.28664490000030196</v>
      </c>
      <c r="P246" s="81">
        <f t="shared" si="38"/>
        <v>0.28606852151604811</v>
      </c>
      <c r="Q246" s="108">
        <f t="shared" si="44"/>
        <v>42845.211000000003</v>
      </c>
      <c r="R246" s="81">
        <f t="shared" si="39"/>
        <v>2.6332251069760088E-6</v>
      </c>
      <c r="S246" s="81">
        <v>1</v>
      </c>
      <c r="T246" s="81">
        <f t="shared" si="40"/>
        <v>2.6332251069760088E-6</v>
      </c>
      <c r="U246" s="81">
        <f t="shared" si="41"/>
        <v>-1.622721512452463E-3</v>
      </c>
    </row>
    <row r="247" spans="1:21" s="81" customFormat="1" ht="12.95" customHeight="1" x14ac:dyDescent="0.2">
      <c r="A247" s="76" t="s">
        <v>906</v>
      </c>
      <c r="B247" s="77" t="s">
        <v>129</v>
      </c>
      <c r="C247" s="76">
        <v>58079.927900000002</v>
      </c>
      <c r="D247" s="76">
        <v>1E-4</v>
      </c>
      <c r="E247" s="81">
        <f t="shared" si="42"/>
        <v>81493.878362166972</v>
      </c>
      <c r="F247" s="126">
        <f t="shared" si="45"/>
        <v>81493</v>
      </c>
      <c r="G247" s="81">
        <f t="shared" si="43"/>
        <v>0.2903846000044723</v>
      </c>
      <c r="K247" s="81">
        <f t="shared" si="46"/>
        <v>0.2903846000044723</v>
      </c>
      <c r="O247" s="81">
        <f t="shared" ca="1" si="37"/>
        <v>0.29325796537565019</v>
      </c>
      <c r="P247" s="81">
        <f t="shared" si="38"/>
        <v>0.29281260152477806</v>
      </c>
      <c r="Q247" s="108">
        <f t="shared" si="44"/>
        <v>43061.427900000002</v>
      </c>
      <c r="R247" s="81">
        <f t="shared" si="39"/>
        <v>5.8951913826070619E-6</v>
      </c>
      <c r="S247" s="81">
        <v>1</v>
      </c>
      <c r="T247" s="81">
        <f t="shared" si="40"/>
        <v>5.8951913826070619E-6</v>
      </c>
      <c r="U247" s="81">
        <f t="shared" si="41"/>
        <v>-2.4280015203057559E-3</v>
      </c>
    </row>
    <row r="248" spans="1:21" s="81" customFormat="1" ht="12.95" customHeight="1" x14ac:dyDescent="0.2">
      <c r="A248" s="76" t="s">
        <v>906</v>
      </c>
      <c r="B248" s="77" t="s">
        <v>129</v>
      </c>
      <c r="C248" s="76">
        <v>58083.895400000001</v>
      </c>
      <c r="D248" s="76">
        <v>1E-4</v>
      </c>
      <c r="E248" s="81">
        <f t="shared" si="42"/>
        <v>81505.879349469367</v>
      </c>
      <c r="F248" s="126">
        <f t="shared" ref="F248:F279" si="47">ROUND(2*E248,0)/2-1</f>
        <v>81505</v>
      </c>
      <c r="G248" s="81">
        <f t="shared" si="43"/>
        <v>0.29071100000146544</v>
      </c>
      <c r="K248" s="81">
        <f t="shared" ref="K248:K282" si="48">G248</f>
        <v>0.29071100000146544</v>
      </c>
      <c r="O248" s="81">
        <f t="shared" ca="1" si="37"/>
        <v>0.29337930602473905</v>
      </c>
      <c r="P248" s="81">
        <f t="shared" si="38"/>
        <v>0.29293701036848435</v>
      </c>
      <c r="Q248" s="108">
        <f t="shared" si="44"/>
        <v>43065.395400000001</v>
      </c>
      <c r="R248" s="81">
        <f t="shared" si="39"/>
        <v>4.9551221540756882E-6</v>
      </c>
      <c r="S248" s="81">
        <v>1</v>
      </c>
      <c r="T248" s="81">
        <f t="shared" si="40"/>
        <v>4.9551221540756882E-6</v>
      </c>
      <c r="U248" s="81">
        <f t="shared" si="41"/>
        <v>-2.2260103670189157E-3</v>
      </c>
    </row>
    <row r="249" spans="1:21" s="81" customFormat="1" ht="12.95" customHeight="1" x14ac:dyDescent="0.2">
      <c r="A249" s="129" t="s">
        <v>909</v>
      </c>
      <c r="B249" s="130" t="s">
        <v>129</v>
      </c>
      <c r="C249" s="131">
        <v>58162.579299999998</v>
      </c>
      <c r="D249" s="131">
        <v>1E-4</v>
      </c>
      <c r="E249" s="81">
        <f t="shared" si="42"/>
        <v>81743.884260572813</v>
      </c>
      <c r="F249" s="155">
        <f t="shared" si="47"/>
        <v>81743</v>
      </c>
      <c r="G249" s="81">
        <f t="shared" si="43"/>
        <v>0.29233460000250489</v>
      </c>
      <c r="K249" s="81">
        <f t="shared" si="48"/>
        <v>0.29233460000250489</v>
      </c>
      <c r="O249" s="81">
        <f t="shared" ca="1" si="37"/>
        <v>0.29578589556500345</v>
      </c>
      <c r="P249" s="81">
        <f t="shared" si="38"/>
        <v>0.29540939778757874</v>
      </c>
      <c r="Q249" s="108">
        <f t="shared" si="44"/>
        <v>43144.079299999998</v>
      </c>
      <c r="R249" s="81">
        <f t="shared" si="39"/>
        <v>9.454381419095099E-6</v>
      </c>
      <c r="S249" s="81">
        <v>1</v>
      </c>
      <c r="T249" s="81">
        <f t="shared" si="40"/>
        <v>9.454381419095099E-6</v>
      </c>
      <c r="U249" s="81">
        <f t="shared" si="41"/>
        <v>-3.0747977850738573E-3</v>
      </c>
    </row>
    <row r="250" spans="1:21" s="81" customFormat="1" ht="12.95" customHeight="1" x14ac:dyDescent="0.2">
      <c r="A250" s="129" t="s">
        <v>909</v>
      </c>
      <c r="B250" s="130" t="s">
        <v>129</v>
      </c>
      <c r="C250" s="131">
        <v>58195.640299999999</v>
      </c>
      <c r="D250" s="131">
        <v>2.0000000000000001E-4</v>
      </c>
      <c r="E250" s="81">
        <f t="shared" si="42"/>
        <v>81843.887950857505</v>
      </c>
      <c r="F250" s="155">
        <f t="shared" si="47"/>
        <v>81843</v>
      </c>
      <c r="G250" s="81">
        <f t="shared" si="43"/>
        <v>0.29355460000078892</v>
      </c>
      <c r="K250" s="81">
        <f t="shared" si="48"/>
        <v>0.29355460000078892</v>
      </c>
      <c r="O250" s="81">
        <f t="shared" ca="1" si="37"/>
        <v>0.29679706764074476</v>
      </c>
      <c r="P250" s="81">
        <f t="shared" si="38"/>
        <v>0.29645102532343648</v>
      </c>
      <c r="Q250" s="108">
        <f t="shared" si="44"/>
        <v>43177.140299999999</v>
      </c>
      <c r="R250" s="81">
        <f t="shared" si="39"/>
        <v>8.3892796496739965E-6</v>
      </c>
      <c r="S250" s="81">
        <v>1</v>
      </c>
      <c r="T250" s="81">
        <f t="shared" si="40"/>
        <v>8.3892796496739965E-6</v>
      </c>
      <c r="U250" s="81">
        <f t="shared" si="41"/>
        <v>-2.8964253226475556E-3</v>
      </c>
    </row>
    <row r="251" spans="1:21" s="81" customFormat="1" ht="12.95" customHeight="1" x14ac:dyDescent="0.2">
      <c r="A251" s="129" t="s">
        <v>909</v>
      </c>
      <c r="B251" s="130" t="s">
        <v>128</v>
      </c>
      <c r="C251" s="131">
        <v>58199.441899999998</v>
      </c>
      <c r="D251" s="131">
        <v>1E-4</v>
      </c>
      <c r="E251" s="81">
        <f t="shared" si="42"/>
        <v>81855.387119938488</v>
      </c>
      <c r="F251" s="155">
        <f t="shared" si="47"/>
        <v>81854.5</v>
      </c>
      <c r="G251" s="81">
        <f t="shared" si="43"/>
        <v>0.29327989999728743</v>
      </c>
      <c r="K251" s="81">
        <f t="shared" si="48"/>
        <v>0.29327989999728743</v>
      </c>
      <c r="O251" s="81">
        <f t="shared" ca="1" si="37"/>
        <v>0.29691335242945494</v>
      </c>
      <c r="P251" s="81">
        <f t="shared" si="38"/>
        <v>0.29657091906447897</v>
      </c>
      <c r="Q251" s="108">
        <f t="shared" si="44"/>
        <v>43180.941899999998</v>
      </c>
      <c r="R251" s="81">
        <f t="shared" si="39"/>
        <v>1.083080650061825E-5</v>
      </c>
      <c r="S251" s="81">
        <v>1</v>
      </c>
      <c r="T251" s="81">
        <f t="shared" si="40"/>
        <v>1.083080650061825E-5</v>
      </c>
      <c r="U251" s="81">
        <f t="shared" si="41"/>
        <v>-3.2910190671915363E-3</v>
      </c>
    </row>
    <row r="252" spans="1:21" s="81" customFormat="1" ht="12.95" customHeight="1" x14ac:dyDescent="0.2">
      <c r="A252" s="129" t="s">
        <v>909</v>
      </c>
      <c r="B252" s="130" t="s">
        <v>128</v>
      </c>
      <c r="C252" s="131">
        <v>58200.433599999997</v>
      </c>
      <c r="D252" s="131">
        <v>1E-4</v>
      </c>
      <c r="E252" s="81">
        <f t="shared" si="42"/>
        <v>81858.386837419966</v>
      </c>
      <c r="F252" s="155">
        <f t="shared" si="47"/>
        <v>81857.5</v>
      </c>
      <c r="G252" s="81">
        <f t="shared" si="43"/>
        <v>0.29318649999186164</v>
      </c>
      <c r="K252" s="81">
        <f t="shared" si="48"/>
        <v>0.29318649999186164</v>
      </c>
      <c r="O252" s="81">
        <f t="shared" ca="1" si="37"/>
        <v>0.29694368759172718</v>
      </c>
      <c r="P252" s="81">
        <f t="shared" si="38"/>
        <v>0.29660219930808673</v>
      </c>
      <c r="Q252" s="108">
        <f t="shared" si="44"/>
        <v>43181.933599999997</v>
      </c>
      <c r="R252" s="81">
        <f t="shared" si="39"/>
        <v>1.1667001818860587E-5</v>
      </c>
      <c r="S252" s="81">
        <v>1</v>
      </c>
      <c r="T252" s="81">
        <f t="shared" si="40"/>
        <v>1.1667001818860587E-5</v>
      </c>
      <c r="U252" s="81">
        <f t="shared" si="41"/>
        <v>-3.4156993162250959E-3</v>
      </c>
    </row>
    <row r="253" spans="1:21" s="81" customFormat="1" ht="12.95" customHeight="1" x14ac:dyDescent="0.2">
      <c r="A253" s="129" t="s">
        <v>908</v>
      </c>
      <c r="B253" s="130" t="s">
        <v>129</v>
      </c>
      <c r="C253" s="131">
        <v>58213.327140000001</v>
      </c>
      <c r="D253" s="131">
        <v>6.0000000000000002E-5</v>
      </c>
      <c r="E253" s="81">
        <f t="shared" si="42"/>
        <v>81897.387520425124</v>
      </c>
      <c r="F253" s="155">
        <f t="shared" si="47"/>
        <v>81896.5</v>
      </c>
      <c r="G253" s="81">
        <f t="shared" si="43"/>
        <v>0.2934123000013642</v>
      </c>
      <c r="K253" s="81">
        <f t="shared" si="48"/>
        <v>0.2934123000013642</v>
      </c>
      <c r="O253" s="81">
        <f t="shared" ca="1" si="37"/>
        <v>0.29733804470126635</v>
      </c>
      <c r="P253" s="81">
        <f t="shared" si="38"/>
        <v>0.29700897861762526</v>
      </c>
      <c r="Q253" s="108">
        <f t="shared" si="44"/>
        <v>43194.827140000001</v>
      </c>
      <c r="R253" s="81">
        <f t="shared" si="39"/>
        <v>1.2936097068669588E-5</v>
      </c>
      <c r="S253" s="81">
        <v>1</v>
      </c>
      <c r="T253" s="81">
        <f t="shared" si="40"/>
        <v>1.2936097068669588E-5</v>
      </c>
      <c r="U253" s="81">
        <f t="shared" si="41"/>
        <v>-3.596678616261062E-3</v>
      </c>
    </row>
    <row r="254" spans="1:21" s="81" customFormat="1" ht="12.95" customHeight="1" x14ac:dyDescent="0.2">
      <c r="A254" s="149" t="s">
        <v>908</v>
      </c>
      <c r="B254" s="150" t="s">
        <v>129</v>
      </c>
      <c r="C254" s="151">
        <v>58213.327140000001</v>
      </c>
      <c r="D254" s="151">
        <v>6.0000000000000002E-5</v>
      </c>
      <c r="E254" s="81">
        <f t="shared" si="42"/>
        <v>81897.387520425124</v>
      </c>
      <c r="F254" s="155">
        <f t="shared" si="47"/>
        <v>81896.5</v>
      </c>
      <c r="G254" s="81">
        <f t="shared" si="43"/>
        <v>0.2934123000013642</v>
      </c>
      <c r="K254" s="81">
        <f t="shared" si="48"/>
        <v>0.2934123000013642</v>
      </c>
      <c r="O254" s="81">
        <f t="shared" ca="1" si="37"/>
        <v>0.29733804470126635</v>
      </c>
      <c r="P254" s="81">
        <f t="shared" si="38"/>
        <v>0.29700897861762526</v>
      </c>
      <c r="Q254" s="108">
        <f t="shared" si="44"/>
        <v>43194.827140000001</v>
      </c>
      <c r="R254" s="81">
        <f t="shared" si="39"/>
        <v>1.2936097068669588E-5</v>
      </c>
      <c r="S254" s="81">
        <v>1</v>
      </c>
      <c r="T254" s="81">
        <f t="shared" si="40"/>
        <v>1.2936097068669588E-5</v>
      </c>
      <c r="U254" s="81">
        <f t="shared" si="41"/>
        <v>-3.596678616261062E-3</v>
      </c>
    </row>
    <row r="255" spans="1:21" s="81" customFormat="1" ht="12.95" customHeight="1" x14ac:dyDescent="0.2">
      <c r="A255" s="129" t="s">
        <v>908</v>
      </c>
      <c r="B255" s="130" t="s">
        <v>129</v>
      </c>
      <c r="C255" s="131">
        <v>58215.310700000002</v>
      </c>
      <c r="D255" s="131">
        <v>8.0000000000000007E-5</v>
      </c>
      <c r="E255" s="81">
        <f t="shared" si="42"/>
        <v>81903.387439359853</v>
      </c>
      <c r="F255" s="155">
        <f t="shared" si="47"/>
        <v>81902.5</v>
      </c>
      <c r="G255" s="81">
        <f t="shared" si="43"/>
        <v>0.29338550000102259</v>
      </c>
      <c r="K255" s="81">
        <f t="shared" si="48"/>
        <v>0.29338550000102259</v>
      </c>
      <c r="O255" s="81">
        <f t="shared" ca="1" si="37"/>
        <v>0.29739871502581083</v>
      </c>
      <c r="P255" s="81">
        <f t="shared" si="38"/>
        <v>0.29707158249095628</v>
      </c>
      <c r="Q255" s="108">
        <f t="shared" si="44"/>
        <v>43196.810700000002</v>
      </c>
      <c r="R255" s="81">
        <f t="shared" si="39"/>
        <v>1.3587204122595709E-5</v>
      </c>
      <c r="S255" s="81">
        <v>1</v>
      </c>
      <c r="T255" s="81">
        <f t="shared" si="40"/>
        <v>1.3587204122595709E-5</v>
      </c>
      <c r="U255" s="81">
        <f t="shared" si="41"/>
        <v>-3.6860824899336841E-3</v>
      </c>
    </row>
    <row r="256" spans="1:21" s="81" customFormat="1" ht="12.95" customHeight="1" x14ac:dyDescent="0.2">
      <c r="A256" s="149" t="s">
        <v>908</v>
      </c>
      <c r="B256" s="150" t="s">
        <v>129</v>
      </c>
      <c r="C256" s="151">
        <v>58215.310700000002</v>
      </c>
      <c r="D256" s="151">
        <v>8.0000000000000007E-5</v>
      </c>
      <c r="E256" s="81">
        <f t="shared" si="42"/>
        <v>81903.387439359853</v>
      </c>
      <c r="F256" s="155">
        <f t="shared" si="47"/>
        <v>81902.5</v>
      </c>
      <c r="G256" s="81">
        <f t="shared" si="43"/>
        <v>0.29338550000102259</v>
      </c>
      <c r="K256" s="81">
        <f t="shared" si="48"/>
        <v>0.29338550000102259</v>
      </c>
      <c r="O256" s="81">
        <f t="shared" ca="1" si="37"/>
        <v>0.29739871502581083</v>
      </c>
      <c r="P256" s="81">
        <f t="shared" si="38"/>
        <v>0.29707158249095628</v>
      </c>
      <c r="Q256" s="108">
        <f t="shared" si="44"/>
        <v>43196.810700000002</v>
      </c>
      <c r="R256" s="81">
        <f t="shared" si="39"/>
        <v>1.3587204122595709E-5</v>
      </c>
      <c r="S256" s="81">
        <v>1</v>
      </c>
      <c r="T256" s="81">
        <f t="shared" si="40"/>
        <v>1.3587204122595709E-5</v>
      </c>
      <c r="U256" s="81">
        <f t="shared" si="41"/>
        <v>-3.6860824899336841E-3</v>
      </c>
    </row>
    <row r="257" spans="1:21" s="81" customFormat="1" ht="12.95" customHeight="1" x14ac:dyDescent="0.2">
      <c r="A257" s="129" t="s">
        <v>909</v>
      </c>
      <c r="B257" s="130" t="s">
        <v>129</v>
      </c>
      <c r="C257" s="131">
        <v>58231.675300000003</v>
      </c>
      <c r="D257" s="131">
        <v>4.0000000000000002E-4</v>
      </c>
      <c r="E257" s="81">
        <f t="shared" si="42"/>
        <v>81952.887466280794</v>
      </c>
      <c r="F257" s="155">
        <f t="shared" si="47"/>
        <v>81952</v>
      </c>
      <c r="G257" s="81">
        <f t="shared" si="43"/>
        <v>0.29339440000330796</v>
      </c>
      <c r="K257" s="81">
        <f t="shared" si="48"/>
        <v>0.29339440000330796</v>
      </c>
      <c r="O257" s="81">
        <f t="shared" ca="1" si="37"/>
        <v>0.29789924520330269</v>
      </c>
      <c r="P257" s="81">
        <f t="shared" si="38"/>
        <v>0.29758829278407078</v>
      </c>
      <c r="Q257" s="108">
        <f t="shared" si="44"/>
        <v>43213.175300000003</v>
      </c>
      <c r="R257" s="81">
        <f t="shared" si="39"/>
        <v>1.75887366565345E-5</v>
      </c>
      <c r="S257" s="81">
        <v>1</v>
      </c>
      <c r="T257" s="81">
        <f t="shared" si="40"/>
        <v>1.75887366565345E-5</v>
      </c>
      <c r="U257" s="81">
        <f t="shared" si="41"/>
        <v>-4.1938927807628201E-3</v>
      </c>
    </row>
    <row r="258" spans="1:21" s="81" customFormat="1" ht="12.95" customHeight="1" x14ac:dyDescent="0.2">
      <c r="A258" s="129" t="s">
        <v>909</v>
      </c>
      <c r="B258" s="130" t="s">
        <v>129</v>
      </c>
      <c r="C258" s="131">
        <v>58237.6276</v>
      </c>
      <c r="D258" s="131">
        <v>1E-4</v>
      </c>
      <c r="E258" s="81">
        <f t="shared" si="42"/>
        <v>81970.892123299069</v>
      </c>
      <c r="F258" s="155">
        <f t="shared" si="47"/>
        <v>81970</v>
      </c>
      <c r="G258" s="81">
        <f t="shared" si="43"/>
        <v>0.29493399999773828</v>
      </c>
      <c r="K258" s="81">
        <f t="shared" si="48"/>
        <v>0.29493399999773828</v>
      </c>
      <c r="O258" s="81">
        <f t="shared" ca="1" si="37"/>
        <v>0.29808125617693615</v>
      </c>
      <c r="P258" s="81">
        <f t="shared" si="38"/>
        <v>0.29777628842103671</v>
      </c>
      <c r="Q258" s="108">
        <f t="shared" si="44"/>
        <v>43219.1276</v>
      </c>
      <c r="R258" s="81">
        <f t="shared" si="39"/>
        <v>8.0786034812162317E-6</v>
      </c>
      <c r="S258" s="81">
        <v>1</v>
      </c>
      <c r="T258" s="81">
        <f t="shared" si="40"/>
        <v>8.0786034812162317E-6</v>
      </c>
      <c r="U258" s="81">
        <f t="shared" si="41"/>
        <v>-2.8422884232984225E-3</v>
      </c>
    </row>
    <row r="259" spans="1:21" s="81" customFormat="1" ht="12.95" customHeight="1" x14ac:dyDescent="0.2">
      <c r="A259" s="125" t="s">
        <v>907</v>
      </c>
      <c r="B259" s="19"/>
      <c r="C259" s="152">
        <v>58462.936999999998</v>
      </c>
      <c r="D259" s="10">
        <v>2.0000000000000001E-4</v>
      </c>
      <c r="E259" s="81">
        <f t="shared" si="42"/>
        <v>82652.413294946309</v>
      </c>
      <c r="F259" s="126">
        <f t="shared" si="47"/>
        <v>82651.5</v>
      </c>
      <c r="G259" s="81">
        <f t="shared" si="43"/>
        <v>0.3019332999974722</v>
      </c>
      <c r="K259" s="81">
        <f t="shared" si="48"/>
        <v>0.3019332999974722</v>
      </c>
      <c r="O259" s="81">
        <f t="shared" ca="1" si="37"/>
        <v>0.30497239387311315</v>
      </c>
      <c r="P259" s="81">
        <f t="shared" si="38"/>
        <v>0.30493363388806344</v>
      </c>
      <c r="Q259" s="108">
        <f t="shared" si="44"/>
        <v>43444.436999999998</v>
      </c>
      <c r="R259" s="81">
        <f t="shared" si="39"/>
        <v>9.0020034550303287E-6</v>
      </c>
      <c r="S259" s="81">
        <v>1</v>
      </c>
      <c r="T259" s="81">
        <f t="shared" si="40"/>
        <v>9.0020034550303287E-6</v>
      </c>
      <c r="U259" s="81">
        <f t="shared" si="41"/>
        <v>-3.0003338905912336E-3</v>
      </c>
    </row>
    <row r="260" spans="1:21" s="81" customFormat="1" ht="12.95" customHeight="1" x14ac:dyDescent="0.2">
      <c r="A260" s="141" t="s">
        <v>0</v>
      </c>
      <c r="B260" s="142" t="s">
        <v>129</v>
      </c>
      <c r="C260" s="141">
        <v>58489.8799</v>
      </c>
      <c r="D260" s="141">
        <v>5.0000000000000001E-4</v>
      </c>
      <c r="E260" s="81">
        <f t="shared" si="42"/>
        <v>82733.910812473652</v>
      </c>
      <c r="F260" s="126">
        <f t="shared" si="47"/>
        <v>82733</v>
      </c>
      <c r="G260" s="81">
        <f t="shared" si="43"/>
        <v>0.30111260000558104</v>
      </c>
      <c r="K260" s="81">
        <f t="shared" si="48"/>
        <v>0.30111260000558104</v>
      </c>
      <c r="O260" s="81">
        <f t="shared" ca="1" si="37"/>
        <v>0.30579649911484241</v>
      </c>
      <c r="P260" s="81">
        <f t="shared" si="38"/>
        <v>0.3057947431635068</v>
      </c>
      <c r="Q260" s="108">
        <f t="shared" si="44"/>
        <v>43471.3799</v>
      </c>
      <c r="R260" s="81">
        <f t="shared" si="39"/>
        <v>2.1922464551310967E-5</v>
      </c>
      <c r="S260" s="81">
        <v>1</v>
      </c>
      <c r="T260" s="81">
        <f t="shared" si="40"/>
        <v>2.1922464551310967E-5</v>
      </c>
      <c r="U260" s="81">
        <f t="shared" si="41"/>
        <v>-4.6821431579257555E-3</v>
      </c>
    </row>
    <row r="261" spans="1:21" s="81" customFormat="1" ht="12.95" customHeight="1" x14ac:dyDescent="0.2">
      <c r="A261" s="129" t="s">
        <v>910</v>
      </c>
      <c r="B261" s="130" t="s">
        <v>128</v>
      </c>
      <c r="C261" s="131">
        <v>58542.613499999999</v>
      </c>
      <c r="D261" s="131">
        <v>1E-4</v>
      </c>
      <c r="E261" s="81">
        <f t="shared" si="42"/>
        <v>82893.420645872422</v>
      </c>
      <c r="F261" s="155">
        <f t="shared" si="47"/>
        <v>82892.5</v>
      </c>
      <c r="G261" s="81">
        <f t="shared" si="43"/>
        <v>0.30436349999945378</v>
      </c>
      <c r="K261" s="81">
        <f t="shared" si="48"/>
        <v>0.30436349999945378</v>
      </c>
      <c r="O261" s="81">
        <f t="shared" ca="1" si="37"/>
        <v>0.30740931857564979</v>
      </c>
      <c r="P261" s="81">
        <f t="shared" si="38"/>
        <v>0.3074831764668044</v>
      </c>
      <c r="Q261" s="108">
        <f t="shared" si="44"/>
        <v>43524.113499999999</v>
      </c>
      <c r="R261" s="81">
        <f t="shared" si="39"/>
        <v>9.7323812609412336E-6</v>
      </c>
      <c r="S261" s="81">
        <v>1</v>
      </c>
      <c r="T261" s="81">
        <f t="shared" si="40"/>
        <v>9.7323812609412336E-6</v>
      </c>
      <c r="U261" s="81">
        <f t="shared" si="41"/>
        <v>-3.1196764673506183E-3</v>
      </c>
    </row>
    <row r="262" spans="1:21" s="81" customFormat="1" ht="12.95" customHeight="1" x14ac:dyDescent="0.2">
      <c r="A262" s="129" t="s">
        <v>910</v>
      </c>
      <c r="B262" s="130" t="s">
        <v>129</v>
      </c>
      <c r="C262" s="131">
        <v>58562.6149</v>
      </c>
      <c r="D262" s="131">
        <v>2.0000000000000001E-4</v>
      </c>
      <c r="E262" s="81">
        <f t="shared" si="42"/>
        <v>82953.921350958786</v>
      </c>
      <c r="F262" s="155">
        <f t="shared" si="47"/>
        <v>82953</v>
      </c>
      <c r="G262" s="81">
        <f t="shared" si="43"/>
        <v>0.30459660000633448</v>
      </c>
      <c r="K262" s="81">
        <f t="shared" si="48"/>
        <v>0.30459660000633448</v>
      </c>
      <c r="O262" s="81">
        <f t="shared" ca="1" si="37"/>
        <v>0.30802107768147324</v>
      </c>
      <c r="P262" s="81">
        <f t="shared" si="38"/>
        <v>0.30812472294812837</v>
      </c>
      <c r="Q262" s="108">
        <f t="shared" si="44"/>
        <v>43544.1149</v>
      </c>
      <c r="R262" s="81">
        <f t="shared" si="39"/>
        <v>1.2447651492412355E-5</v>
      </c>
      <c r="S262" s="81">
        <v>1</v>
      </c>
      <c r="T262" s="81">
        <f t="shared" si="40"/>
        <v>1.2447651492412355E-5</v>
      </c>
      <c r="U262" s="81">
        <f t="shared" si="41"/>
        <v>-3.5281229417938875E-3</v>
      </c>
    </row>
    <row r="263" spans="1:21" s="81" customFormat="1" ht="12.95" customHeight="1" x14ac:dyDescent="0.2">
      <c r="A263" s="129" t="s">
        <v>910</v>
      </c>
      <c r="B263" s="130" t="s">
        <v>128</v>
      </c>
      <c r="C263" s="131">
        <v>58562.7808</v>
      </c>
      <c r="D263" s="131">
        <v>1E-4</v>
      </c>
      <c r="E263" s="81">
        <f t="shared" si="42"/>
        <v>82954.423169180198</v>
      </c>
      <c r="F263" s="155">
        <f t="shared" si="47"/>
        <v>82953.5</v>
      </c>
      <c r="G263" s="81">
        <f t="shared" si="43"/>
        <v>0.30519769999955315</v>
      </c>
      <c r="K263" s="81">
        <f t="shared" si="48"/>
        <v>0.30519769999955315</v>
      </c>
      <c r="O263" s="81">
        <f t="shared" ca="1" si="37"/>
        <v>0.30802613354185193</v>
      </c>
      <c r="P263" s="81">
        <f t="shared" si="38"/>
        <v>0.30813002752017665</v>
      </c>
      <c r="Q263" s="108">
        <f t="shared" si="44"/>
        <v>43544.2808</v>
      </c>
      <c r="R263" s="81">
        <f t="shared" si="39"/>
        <v>8.5985446882059699E-6</v>
      </c>
      <c r="S263" s="81">
        <v>1</v>
      </c>
      <c r="T263" s="81">
        <f t="shared" si="40"/>
        <v>8.5985446882059699E-6</v>
      </c>
      <c r="U263" s="81">
        <f t="shared" si="41"/>
        <v>-2.9323275206235011E-3</v>
      </c>
    </row>
    <row r="264" spans="1:21" s="81" customFormat="1" ht="12.95" customHeight="1" x14ac:dyDescent="0.2">
      <c r="A264" s="129" t="s">
        <v>910</v>
      </c>
      <c r="B264" s="130" t="s">
        <v>128</v>
      </c>
      <c r="C264" s="131">
        <v>58568.400800000003</v>
      </c>
      <c r="D264" s="131">
        <v>1E-4</v>
      </c>
      <c r="E264" s="81">
        <f t="shared" si="42"/>
        <v>82971.4226773439</v>
      </c>
      <c r="F264" s="155">
        <f t="shared" si="47"/>
        <v>82970.5</v>
      </c>
      <c r="G264" s="81">
        <f t="shared" si="43"/>
        <v>0.30503509999834932</v>
      </c>
      <c r="K264" s="81">
        <f t="shared" si="48"/>
        <v>0.30503509999834932</v>
      </c>
      <c r="O264" s="81">
        <f t="shared" ca="1" si="37"/>
        <v>0.30819803279472802</v>
      </c>
      <c r="P264" s="81">
        <f t="shared" si="38"/>
        <v>0.30831040769657786</v>
      </c>
      <c r="Q264" s="108">
        <f t="shared" si="44"/>
        <v>43549.900800000003</v>
      </c>
      <c r="R264" s="81">
        <f t="shared" si="39"/>
        <v>1.0727640518075108E-5</v>
      </c>
      <c r="S264" s="81">
        <v>1</v>
      </c>
      <c r="T264" s="81">
        <f t="shared" si="40"/>
        <v>1.0727640518075108E-5</v>
      </c>
      <c r="U264" s="81">
        <f t="shared" si="41"/>
        <v>-3.2753076982285356E-3</v>
      </c>
    </row>
    <row r="265" spans="1:21" s="81" customFormat="1" ht="12.95" customHeight="1" x14ac:dyDescent="0.2">
      <c r="A265" s="129" t="s">
        <v>910</v>
      </c>
      <c r="B265" s="130" t="s">
        <v>129</v>
      </c>
      <c r="C265" s="131">
        <v>58597.659800000001</v>
      </c>
      <c r="D265" s="131">
        <v>1E-4</v>
      </c>
      <c r="E265" s="81">
        <f t="shared" si="42"/>
        <v>83059.925988618197</v>
      </c>
      <c r="F265" s="155">
        <f t="shared" si="47"/>
        <v>83059</v>
      </c>
      <c r="G265" s="81">
        <f t="shared" si="43"/>
        <v>0.30612980000296375</v>
      </c>
      <c r="K265" s="81">
        <f t="shared" si="48"/>
        <v>0.30612980000296375</v>
      </c>
      <c r="O265" s="81">
        <f t="shared" ca="1" si="37"/>
        <v>0.30909292008175904</v>
      </c>
      <c r="P265" s="81">
        <f t="shared" si="38"/>
        <v>0.30925022169923255</v>
      </c>
      <c r="Q265" s="108">
        <f t="shared" si="44"/>
        <v>43579.159800000001</v>
      </c>
      <c r="R265" s="81">
        <f t="shared" si="39"/>
        <v>9.7370315625450852E-6</v>
      </c>
      <c r="S265" s="81">
        <v>1</v>
      </c>
      <c r="T265" s="81">
        <f t="shared" si="40"/>
        <v>9.7370315625450852E-6</v>
      </c>
      <c r="U265" s="81">
        <f t="shared" si="41"/>
        <v>-3.1204216962688047E-3</v>
      </c>
    </row>
    <row r="266" spans="1:21" s="81" customFormat="1" ht="12.95" customHeight="1" x14ac:dyDescent="0.2">
      <c r="A266" s="146" t="s">
        <v>911</v>
      </c>
      <c r="B266" s="147" t="s">
        <v>128</v>
      </c>
      <c r="C266" s="148">
        <v>58835.864399999999</v>
      </c>
      <c r="D266" s="148">
        <v>1E-4</v>
      </c>
      <c r="E266" s="81">
        <f t="shared" si="42"/>
        <v>83780.452864477615</v>
      </c>
      <c r="F266" s="155">
        <f t="shared" si="47"/>
        <v>83779.5</v>
      </c>
      <c r="G266" s="81">
        <f t="shared" si="43"/>
        <v>0.31501489999936894</v>
      </c>
      <c r="K266" s="81">
        <f t="shared" si="48"/>
        <v>0.31501489999936894</v>
      </c>
      <c r="O266" s="81">
        <f t="shared" ca="1" si="37"/>
        <v>0.3163784148874752</v>
      </c>
      <c r="P266" s="81">
        <f t="shared" si="38"/>
        <v>0.31694992235200842</v>
      </c>
      <c r="Q266" s="108">
        <f t="shared" si="44"/>
        <v>43817.364399999999</v>
      </c>
      <c r="R266" s="81">
        <f t="shared" si="39"/>
        <v>3.7443115052144344E-6</v>
      </c>
      <c r="S266" s="81">
        <v>1</v>
      </c>
      <c r="T266" s="81">
        <f t="shared" si="40"/>
        <v>3.7443115052144344E-6</v>
      </c>
      <c r="U266" s="81">
        <f t="shared" si="41"/>
        <v>-1.9350223526394816E-3</v>
      </c>
    </row>
    <row r="267" spans="1:21" s="81" customFormat="1" ht="12.95" customHeight="1" x14ac:dyDescent="0.2">
      <c r="A267" s="146" t="s">
        <v>911</v>
      </c>
      <c r="B267" s="147" t="s">
        <v>129</v>
      </c>
      <c r="C267" s="148">
        <v>58854.874799999998</v>
      </c>
      <c r="D267" s="148">
        <v>1E-4</v>
      </c>
      <c r="E267" s="81">
        <f t="shared" si="42"/>
        <v>83837.955969458955</v>
      </c>
      <c r="F267" s="155">
        <f t="shared" si="47"/>
        <v>83837</v>
      </c>
      <c r="G267" s="81">
        <f t="shared" si="43"/>
        <v>0.31604139999399194</v>
      </c>
      <c r="K267" s="81">
        <f t="shared" si="48"/>
        <v>0.31604139999399194</v>
      </c>
      <c r="O267" s="81">
        <f t="shared" ca="1" si="37"/>
        <v>0.31695983883102641</v>
      </c>
      <c r="P267" s="81">
        <f t="shared" si="38"/>
        <v>0.31756812043604876</v>
      </c>
      <c r="Q267" s="108">
        <f t="shared" si="44"/>
        <v>43836.374799999998</v>
      </c>
      <c r="R267" s="81">
        <f t="shared" si="39"/>
        <v>2.3308753081941626E-6</v>
      </c>
      <c r="S267" s="81">
        <v>1</v>
      </c>
      <c r="T267" s="81">
        <f t="shared" si="40"/>
        <v>2.3308753081941626E-6</v>
      </c>
      <c r="U267" s="81">
        <f t="shared" si="41"/>
        <v>-1.526720442056817E-3</v>
      </c>
    </row>
    <row r="268" spans="1:21" s="81" customFormat="1" ht="12.95" customHeight="1" x14ac:dyDescent="0.2">
      <c r="A268" s="146" t="s">
        <v>912</v>
      </c>
      <c r="B268" s="147" t="s">
        <v>128</v>
      </c>
      <c r="C268" s="148">
        <v>58907.607400000001</v>
      </c>
      <c r="D268" s="148">
        <v>1E-4</v>
      </c>
      <c r="E268" s="81">
        <f t="shared" si="42"/>
        <v>83997.462778034213</v>
      </c>
      <c r="F268" s="155">
        <f t="shared" si="47"/>
        <v>83996.5</v>
      </c>
      <c r="G268" s="81">
        <f t="shared" si="43"/>
        <v>0.31829230000585085</v>
      </c>
      <c r="K268" s="81">
        <f t="shared" si="48"/>
        <v>0.31829230000585085</v>
      </c>
      <c r="O268" s="81">
        <f t="shared" ca="1" si="37"/>
        <v>0.31857265829183379</v>
      </c>
      <c r="P268" s="81">
        <f t="shared" si="38"/>
        <v>0.31928582490531754</v>
      </c>
      <c r="Q268" s="108">
        <f t="shared" si="44"/>
        <v>43889.107400000001</v>
      </c>
      <c r="R268" s="81">
        <f t="shared" si="39"/>
        <v>9.8709172586029896E-7</v>
      </c>
      <c r="S268" s="81">
        <v>1</v>
      </c>
      <c r="T268" s="81">
        <f t="shared" si="40"/>
        <v>9.8709172586029896E-7</v>
      </c>
      <c r="U268" s="81">
        <f t="shared" si="41"/>
        <v>-9.935248994666912E-4</v>
      </c>
    </row>
    <row r="269" spans="1:21" s="81" customFormat="1" ht="12.95" customHeight="1" x14ac:dyDescent="0.2">
      <c r="A269" s="146" t="s">
        <v>912</v>
      </c>
      <c r="B269" s="147" t="s">
        <v>129</v>
      </c>
      <c r="C269" s="148">
        <v>58907.772599999997</v>
      </c>
      <c r="D269" s="148">
        <v>1E-4</v>
      </c>
      <c r="E269" s="81">
        <f t="shared" si="42"/>
        <v>83997.962478879155</v>
      </c>
      <c r="F269" s="155">
        <f t="shared" si="47"/>
        <v>83997</v>
      </c>
      <c r="G269" s="81">
        <f t="shared" si="43"/>
        <v>0.31819340000220109</v>
      </c>
      <c r="K269" s="81">
        <f t="shared" si="48"/>
        <v>0.31819340000220109</v>
      </c>
      <c r="O269" s="81">
        <f t="shared" ca="1" si="37"/>
        <v>0.31857771415221248</v>
      </c>
      <c r="P269" s="81">
        <f t="shared" si="38"/>
        <v>0.31929121620803935</v>
      </c>
      <c r="Q269" s="108">
        <f t="shared" si="44"/>
        <v>43889.272599999997</v>
      </c>
      <c r="R269" s="81">
        <f t="shared" si="39"/>
        <v>1.2052004218011228E-6</v>
      </c>
      <c r="S269" s="81">
        <v>1</v>
      </c>
      <c r="T269" s="81">
        <f t="shared" si="40"/>
        <v>1.2052004218011228E-6</v>
      </c>
      <c r="U269" s="81">
        <f t="shared" si="41"/>
        <v>-1.0978162058382646E-3</v>
      </c>
    </row>
    <row r="270" spans="1:21" s="81" customFormat="1" ht="12.95" customHeight="1" x14ac:dyDescent="0.2">
      <c r="A270" s="146" t="s">
        <v>912</v>
      </c>
      <c r="B270" s="147" t="s">
        <v>129</v>
      </c>
      <c r="C270" s="148">
        <v>58918.352800000001</v>
      </c>
      <c r="D270" s="148">
        <v>1E-4</v>
      </c>
      <c r="E270" s="81">
        <f t="shared" si="42"/>
        <v>84029.965716650258</v>
      </c>
      <c r="F270" s="155">
        <f t="shared" si="47"/>
        <v>84029</v>
      </c>
      <c r="G270" s="81">
        <f t="shared" si="43"/>
        <v>0.31926379999640631</v>
      </c>
      <c r="K270" s="81">
        <f t="shared" si="48"/>
        <v>0.31926379999640631</v>
      </c>
      <c r="O270" s="81">
        <f t="shared" ca="1" si="37"/>
        <v>0.31890128921644978</v>
      </c>
      <c r="P270" s="81">
        <f t="shared" si="38"/>
        <v>0.31963634602200469</v>
      </c>
      <c r="Q270" s="108">
        <f t="shared" si="44"/>
        <v>43899.852800000001</v>
      </c>
      <c r="R270" s="81">
        <f t="shared" si="39"/>
        <v>1.387905411891532E-7</v>
      </c>
      <c r="S270" s="81">
        <v>1</v>
      </c>
      <c r="T270" s="81">
        <f t="shared" si="40"/>
        <v>1.387905411891532E-7</v>
      </c>
      <c r="U270" s="81">
        <f t="shared" si="41"/>
        <v>-3.725460255983859E-4</v>
      </c>
    </row>
    <row r="271" spans="1:21" s="81" customFormat="1" ht="12.95" customHeight="1" x14ac:dyDescent="0.2">
      <c r="A271" s="146" t="s">
        <v>912</v>
      </c>
      <c r="B271" s="147" t="s">
        <v>128</v>
      </c>
      <c r="C271" s="148">
        <v>58933.394899999999</v>
      </c>
      <c r="D271" s="148">
        <v>1E-4</v>
      </c>
      <c r="E271" s="81">
        <f t="shared" si="42"/>
        <v>84075.465414470396</v>
      </c>
      <c r="F271" s="155">
        <f t="shared" si="47"/>
        <v>84074.5</v>
      </c>
      <c r="G271" s="81">
        <f t="shared" si="43"/>
        <v>0.31916389999969397</v>
      </c>
      <c r="K271" s="81">
        <f t="shared" si="48"/>
        <v>0.31916389999969397</v>
      </c>
      <c r="O271" s="81">
        <f t="shared" ca="1" si="37"/>
        <v>0.31936137251091201</v>
      </c>
      <c r="P271" s="81">
        <f t="shared" si="38"/>
        <v>0.32012737056108342</v>
      </c>
      <c r="Q271" s="108">
        <f t="shared" si="44"/>
        <v>43914.894899999999</v>
      </c>
      <c r="R271" s="81">
        <f t="shared" si="39"/>
        <v>9.2827552266411492E-7</v>
      </c>
      <c r="S271" s="81">
        <v>1</v>
      </c>
      <c r="T271" s="81">
        <f t="shared" si="40"/>
        <v>9.2827552266411492E-7</v>
      </c>
      <c r="U271" s="81">
        <f t="shared" si="41"/>
        <v>-9.6347056138945675E-4</v>
      </c>
    </row>
    <row r="272" spans="1:21" s="81" customFormat="1" ht="12.95" customHeight="1" x14ac:dyDescent="0.2">
      <c r="A272" s="146" t="s">
        <v>912</v>
      </c>
      <c r="B272" s="147" t="s">
        <v>128</v>
      </c>
      <c r="C272" s="148">
        <v>58944.634700000002</v>
      </c>
      <c r="D272" s="148">
        <v>2.9999999999999997E-4</v>
      </c>
      <c r="E272" s="81">
        <f t="shared" si="42"/>
        <v>84109.463825833096</v>
      </c>
      <c r="F272" s="155">
        <f t="shared" si="47"/>
        <v>84108.5</v>
      </c>
      <c r="G272" s="81">
        <f t="shared" si="43"/>
        <v>0.31863870000233874</v>
      </c>
      <c r="K272" s="81">
        <f t="shared" si="48"/>
        <v>0.31863870000233874</v>
      </c>
      <c r="O272" s="81">
        <f t="shared" ref="O272:O282" ca="1" si="49">+C$11+C$12*$F272</f>
        <v>0.31970517101666407</v>
      </c>
      <c r="P272" s="81">
        <f t="shared" ref="P272:P282" si="50">+D$11+D$12*F272+D$13*F272^2</f>
        <v>0.32049451465716655</v>
      </c>
      <c r="Q272" s="108">
        <f t="shared" si="44"/>
        <v>43926.134700000002</v>
      </c>
      <c r="R272" s="81">
        <f t="shared" ref="R272:R282" si="51">+(G272-P272)^2</f>
        <v>3.4440480330736796E-6</v>
      </c>
      <c r="S272" s="81">
        <v>1</v>
      </c>
      <c r="T272" s="81">
        <f t="shared" ref="T272:T282" si="52">S272*R272</f>
        <v>3.4440480330736796E-6</v>
      </c>
      <c r="U272" s="81">
        <f t="shared" ref="U272:U282" si="53">+(G272-P272)</f>
        <v>-1.8558146548278143E-3</v>
      </c>
    </row>
    <row r="273" spans="1:21" s="81" customFormat="1" ht="12.95" customHeight="1" x14ac:dyDescent="0.2">
      <c r="A273" s="129" t="s">
        <v>914</v>
      </c>
      <c r="B273" s="130" t="s">
        <v>128</v>
      </c>
      <c r="C273" s="131">
        <v>59294.42</v>
      </c>
      <c r="D273" s="131">
        <v>1E-4</v>
      </c>
      <c r="E273" s="81">
        <f t="shared" si="42"/>
        <v>85167.502627059221</v>
      </c>
      <c r="F273" s="155">
        <f t="shared" si="47"/>
        <v>85166.5</v>
      </c>
      <c r="G273" s="81">
        <f t="shared" si="43"/>
        <v>0.33146629999828292</v>
      </c>
      <c r="K273" s="81">
        <f t="shared" si="48"/>
        <v>0.33146629999828292</v>
      </c>
      <c r="O273" s="81">
        <f t="shared" ca="1" si="49"/>
        <v>0.33040337157800714</v>
      </c>
      <c r="P273" s="81">
        <f t="shared" si="50"/>
        <v>0.33201520099984522</v>
      </c>
      <c r="Q273" s="108">
        <f t="shared" si="44"/>
        <v>44275.92</v>
      </c>
      <c r="R273" s="81">
        <f t="shared" si="51"/>
        <v>3.0129230951609207E-7</v>
      </c>
      <c r="S273" s="81">
        <v>1</v>
      </c>
      <c r="T273" s="81">
        <f t="shared" si="52"/>
        <v>3.0129230951609207E-7</v>
      </c>
      <c r="U273" s="81">
        <f t="shared" si="53"/>
        <v>-5.4890100156229638E-4</v>
      </c>
    </row>
    <row r="274" spans="1:21" s="81" customFormat="1" ht="12.95" customHeight="1" x14ac:dyDescent="0.2">
      <c r="A274" s="129" t="s">
        <v>914</v>
      </c>
      <c r="B274" s="130" t="s">
        <v>129</v>
      </c>
      <c r="C274" s="131">
        <v>59294.586499999998</v>
      </c>
      <c r="D274" s="131">
        <v>1E-4</v>
      </c>
      <c r="E274" s="81">
        <f t="shared" si="42"/>
        <v>85168.006260174749</v>
      </c>
      <c r="F274" s="155">
        <f t="shared" si="47"/>
        <v>85167</v>
      </c>
      <c r="G274" s="81">
        <f t="shared" si="43"/>
        <v>0.33266739999817219</v>
      </c>
      <c r="K274" s="81">
        <f t="shared" si="48"/>
        <v>0.33266739999817219</v>
      </c>
      <c r="O274" s="81">
        <f t="shared" ca="1" si="49"/>
        <v>0.33040842743838583</v>
      </c>
      <c r="P274" s="81">
        <f t="shared" si="50"/>
        <v>0.33202068954730884</v>
      </c>
      <c r="Q274" s="108">
        <f t="shared" si="44"/>
        <v>44276.086499999998</v>
      </c>
      <c r="R274" s="81">
        <f t="shared" si="51"/>
        <v>4.1823440725586637E-7</v>
      </c>
      <c r="S274" s="81">
        <v>1</v>
      </c>
      <c r="T274" s="81">
        <f t="shared" si="52"/>
        <v>4.1823440725586637E-7</v>
      </c>
      <c r="U274" s="81">
        <f t="shared" si="53"/>
        <v>6.4671045086334145E-4</v>
      </c>
    </row>
    <row r="275" spans="1:21" s="81" customFormat="1" ht="12.95" customHeight="1" x14ac:dyDescent="0.2">
      <c r="A275" s="129" t="s">
        <v>914</v>
      </c>
      <c r="B275" s="130" t="s">
        <v>128</v>
      </c>
      <c r="C275" s="131">
        <v>59294.751100000001</v>
      </c>
      <c r="D275" s="131">
        <v>1E-4</v>
      </c>
      <c r="E275" s="81">
        <f t="shared" si="42"/>
        <v>85168.504146125604</v>
      </c>
      <c r="F275" s="155">
        <f t="shared" si="47"/>
        <v>85167.5</v>
      </c>
      <c r="G275" s="81">
        <f t="shared" si="43"/>
        <v>0.33196850000240374</v>
      </c>
      <c r="K275" s="81">
        <f t="shared" si="48"/>
        <v>0.33196850000240374</v>
      </c>
      <c r="O275" s="81">
        <f t="shared" ca="1" si="49"/>
        <v>0.33041348329876452</v>
      </c>
      <c r="P275" s="81">
        <f t="shared" si="50"/>
        <v>0.33202617813633001</v>
      </c>
      <c r="Q275" s="108">
        <f t="shared" si="44"/>
        <v>44276.251100000001</v>
      </c>
      <c r="R275" s="81">
        <f t="shared" si="51"/>
        <v>3.3267671332160947E-9</v>
      </c>
      <c r="S275" s="81">
        <v>1</v>
      </c>
      <c r="T275" s="81">
        <f t="shared" si="52"/>
        <v>3.3267671332160947E-9</v>
      </c>
      <c r="U275" s="81">
        <f t="shared" si="53"/>
        <v>-5.7678133926264419E-5</v>
      </c>
    </row>
    <row r="276" spans="1:21" s="81" customFormat="1" ht="12.95" customHeight="1" x14ac:dyDescent="0.2">
      <c r="A276" s="129" t="s">
        <v>914</v>
      </c>
      <c r="B276" s="130" t="s">
        <v>128</v>
      </c>
      <c r="C276" s="131">
        <v>59299.379200000003</v>
      </c>
      <c r="D276" s="131">
        <v>1E-4</v>
      </c>
      <c r="E276" s="81">
        <f t="shared" si="42"/>
        <v>85182.503331843109</v>
      </c>
      <c r="F276" s="155">
        <f t="shared" si="47"/>
        <v>85181.5</v>
      </c>
      <c r="G276" s="81">
        <f t="shared" si="43"/>
        <v>0.33169930000440218</v>
      </c>
      <c r="K276" s="81">
        <f t="shared" si="48"/>
        <v>0.33169930000440218</v>
      </c>
      <c r="O276" s="81">
        <f t="shared" ca="1" si="49"/>
        <v>0.33055504738936836</v>
      </c>
      <c r="P276" s="81">
        <f t="shared" si="50"/>
        <v>0.33217987550130107</v>
      </c>
      <c r="Q276" s="108">
        <f t="shared" si="44"/>
        <v>44280.879200000003</v>
      </c>
      <c r="R276" s="81">
        <f t="shared" si="51"/>
        <v>2.3095280821961887E-7</v>
      </c>
      <c r="S276" s="81">
        <v>1</v>
      </c>
      <c r="T276" s="81">
        <f t="shared" si="52"/>
        <v>2.3095280821961887E-7</v>
      </c>
      <c r="U276" s="81">
        <f t="shared" si="53"/>
        <v>-4.8057549689889401E-4</v>
      </c>
    </row>
    <row r="277" spans="1:21" s="81" customFormat="1" ht="12.95" customHeight="1" x14ac:dyDescent="0.2">
      <c r="A277" s="78" t="s">
        <v>915</v>
      </c>
      <c r="B277" s="79" t="s">
        <v>129</v>
      </c>
      <c r="C277" s="157">
        <v>59533.286900000181</v>
      </c>
      <c r="D277" s="80"/>
      <c r="E277" s="81">
        <f t="shared" ref="E277:E282" si="54">+(C277-C$7)/C$8</f>
        <v>85890.032843534296</v>
      </c>
      <c r="F277" s="155">
        <f t="shared" si="47"/>
        <v>85889</v>
      </c>
      <c r="G277" s="81">
        <f t="shared" ref="G277:G282" si="55">+C277-(C$7+F277*C$8)</f>
        <v>0.34145580018230248</v>
      </c>
      <c r="K277" s="81">
        <f t="shared" si="48"/>
        <v>0.34145580018230248</v>
      </c>
      <c r="O277" s="81">
        <f t="shared" ca="1" si="49"/>
        <v>0.33770908982523806</v>
      </c>
      <c r="P277" s="81">
        <f t="shared" si="50"/>
        <v>0.33998950869441874</v>
      </c>
      <c r="Q277" s="108">
        <f t="shared" ref="Q277:Q282" si="56">+C277-15018.5</f>
        <v>44514.786900000181</v>
      </c>
      <c r="R277" s="81">
        <f t="shared" si="51"/>
        <v>2.1500107274403176E-6</v>
      </c>
      <c r="S277" s="81">
        <v>1</v>
      </c>
      <c r="T277" s="81">
        <f t="shared" si="52"/>
        <v>2.1500107274403176E-6</v>
      </c>
      <c r="U277" s="81">
        <f t="shared" si="53"/>
        <v>1.4662914878837419E-3</v>
      </c>
    </row>
    <row r="278" spans="1:21" s="81" customFormat="1" ht="12.95" customHeight="1" x14ac:dyDescent="0.2">
      <c r="A278" s="153" t="s">
        <v>917</v>
      </c>
      <c r="B278" s="154" t="s">
        <v>128</v>
      </c>
      <c r="C278" s="158">
        <v>59598.084700000007</v>
      </c>
      <c r="D278" s="10"/>
      <c r="E278" s="81">
        <f t="shared" si="54"/>
        <v>86086.03475280237</v>
      </c>
      <c r="F278" s="155">
        <f t="shared" si="47"/>
        <v>86085</v>
      </c>
      <c r="G278" s="81">
        <f t="shared" si="55"/>
        <v>0.34208700001181569</v>
      </c>
      <c r="K278" s="81">
        <f t="shared" si="48"/>
        <v>0.34208700001181569</v>
      </c>
      <c r="O278" s="81">
        <f t="shared" ca="1" si="49"/>
        <v>0.33969098709369105</v>
      </c>
      <c r="P278" s="81">
        <f t="shared" si="50"/>
        <v>0.34216774398372474</v>
      </c>
      <c r="Q278" s="108">
        <f t="shared" si="56"/>
        <v>44579.584700000007</v>
      </c>
      <c r="R278" s="81">
        <f t="shared" si="51"/>
        <v>6.5195889996490474E-9</v>
      </c>
      <c r="S278" s="81">
        <v>1</v>
      </c>
      <c r="T278" s="81">
        <f t="shared" si="52"/>
        <v>6.5195889996490474E-9</v>
      </c>
      <c r="U278" s="81">
        <f t="shared" si="53"/>
        <v>-8.0743971909047474E-5</v>
      </c>
    </row>
    <row r="279" spans="1:21" s="81" customFormat="1" ht="12.95" customHeight="1" x14ac:dyDescent="0.2">
      <c r="A279" s="78" t="s">
        <v>916</v>
      </c>
      <c r="B279" s="79" t="s">
        <v>129</v>
      </c>
      <c r="C279" s="157">
        <v>59637.5933</v>
      </c>
      <c r="D279" s="80">
        <v>2.9999999999999997E-4</v>
      </c>
      <c r="E279" s="81">
        <f t="shared" si="54"/>
        <v>86205.541295193136</v>
      </c>
      <c r="F279" s="155">
        <f t="shared" si="47"/>
        <v>86204.5</v>
      </c>
      <c r="G279" s="81">
        <f t="shared" si="55"/>
        <v>0.3442499000011594</v>
      </c>
      <c r="K279" s="81">
        <f t="shared" si="48"/>
        <v>0.3442499000011594</v>
      </c>
      <c r="O279" s="81">
        <f t="shared" ca="1" si="49"/>
        <v>0.34089933772420189</v>
      </c>
      <c r="P279" s="81">
        <f t="shared" si="50"/>
        <v>0.34349893433216938</v>
      </c>
      <c r="Q279" s="108">
        <f t="shared" si="56"/>
        <v>44619.0933</v>
      </c>
      <c r="R279" s="81">
        <f t="shared" si="51"/>
        <v>5.639494360016319E-7</v>
      </c>
      <c r="S279" s="81">
        <v>1</v>
      </c>
      <c r="T279" s="81">
        <f t="shared" si="52"/>
        <v>5.639494360016319E-7</v>
      </c>
      <c r="U279" s="81">
        <f t="shared" si="53"/>
        <v>7.5096566899002237E-4</v>
      </c>
    </row>
    <row r="280" spans="1:21" s="81" customFormat="1" ht="12.95" customHeight="1" x14ac:dyDescent="0.2">
      <c r="A280" s="78" t="s">
        <v>916</v>
      </c>
      <c r="B280" s="79" t="s">
        <v>129</v>
      </c>
      <c r="C280" s="157">
        <v>59637.759299999998</v>
      </c>
      <c r="D280" s="80">
        <v>1E-4</v>
      </c>
      <c r="E280" s="81">
        <f t="shared" si="54"/>
        <v>86206.0434158969</v>
      </c>
      <c r="F280" s="155">
        <f t="shared" ref="F280:F286" si="57">ROUND(2*E280,0)/2-1</f>
        <v>86205</v>
      </c>
      <c r="G280" s="81">
        <f t="shared" si="55"/>
        <v>0.34495099999912782</v>
      </c>
      <c r="K280" s="81">
        <f t="shared" si="48"/>
        <v>0.34495099999912782</v>
      </c>
      <c r="O280" s="81">
        <f t="shared" ca="1" si="49"/>
        <v>0.34090439358458058</v>
      </c>
      <c r="P280" s="81">
        <f t="shared" si="50"/>
        <v>0.3435045091531731</v>
      </c>
      <c r="Q280" s="108">
        <f t="shared" si="56"/>
        <v>44619.259299999998</v>
      </c>
      <c r="R280" s="81">
        <f t="shared" si="51"/>
        <v>2.0923357674307947E-6</v>
      </c>
      <c r="S280" s="81">
        <v>1</v>
      </c>
      <c r="T280" s="81">
        <f t="shared" si="52"/>
        <v>2.0923357674307947E-6</v>
      </c>
      <c r="U280" s="81">
        <f t="shared" si="53"/>
        <v>1.4464908459547177E-3</v>
      </c>
    </row>
    <row r="281" spans="1:21" s="81" customFormat="1" ht="12.95" customHeight="1" x14ac:dyDescent="0.2">
      <c r="A281" s="78" t="s">
        <v>916</v>
      </c>
      <c r="B281" s="79" t="s">
        <v>129</v>
      </c>
      <c r="C281" s="157">
        <v>59671.646800000002</v>
      </c>
      <c r="D281" s="80">
        <v>2.0000000000000001E-4</v>
      </c>
      <c r="E281" s="81">
        <f t="shared" si="54"/>
        <v>86308.547122818127</v>
      </c>
      <c r="F281" s="155">
        <f t="shared" si="57"/>
        <v>86307.5</v>
      </c>
      <c r="G281" s="81">
        <f t="shared" si="55"/>
        <v>0.34617650000291178</v>
      </c>
      <c r="K281" s="81">
        <f t="shared" si="48"/>
        <v>0.34617650000291178</v>
      </c>
      <c r="O281" s="81">
        <f t="shared" ca="1" si="49"/>
        <v>0.34194084496221544</v>
      </c>
      <c r="P281" s="81">
        <f t="shared" si="50"/>
        <v>0.34464822494728425</v>
      </c>
      <c r="Q281" s="108">
        <f t="shared" si="56"/>
        <v>44653.146800000002</v>
      </c>
      <c r="R281" s="81">
        <f t="shared" si="51"/>
        <v>2.3356246456533174E-6</v>
      </c>
      <c r="S281" s="81">
        <v>1</v>
      </c>
      <c r="T281" s="81">
        <f t="shared" si="52"/>
        <v>2.3356246456533174E-6</v>
      </c>
      <c r="U281" s="81">
        <f t="shared" si="53"/>
        <v>1.528275055627526E-3</v>
      </c>
    </row>
    <row r="282" spans="1:21" s="81" customFormat="1" ht="12.95" customHeight="1" x14ac:dyDescent="0.2">
      <c r="A282" s="153" t="s">
        <v>917</v>
      </c>
      <c r="B282" s="154" t="s">
        <v>129</v>
      </c>
      <c r="C282" s="158">
        <v>59924.23499999987</v>
      </c>
      <c r="D282" s="10"/>
      <c r="E282" s="81">
        <f t="shared" si="54"/>
        <v>87072.581850211558</v>
      </c>
      <c r="F282" s="155">
        <f t="shared" si="57"/>
        <v>87071.5</v>
      </c>
      <c r="G282" s="81">
        <f t="shared" si="55"/>
        <v>0.35765729987178929</v>
      </c>
      <c r="K282" s="81">
        <f t="shared" si="48"/>
        <v>0.35765729987178929</v>
      </c>
      <c r="O282" s="81">
        <f t="shared" ca="1" si="49"/>
        <v>0.34966619962087908</v>
      </c>
      <c r="P282" s="81">
        <f t="shared" si="50"/>
        <v>0.35322811467669912</v>
      </c>
      <c r="Q282" s="108">
        <f t="shared" si="56"/>
        <v>44905.73499999987</v>
      </c>
      <c r="R282" s="81">
        <f t="shared" si="51"/>
        <v>1.9617681492405933E-5</v>
      </c>
      <c r="S282" s="81">
        <v>1</v>
      </c>
      <c r="T282" s="81">
        <f t="shared" si="52"/>
        <v>1.9617681492405933E-5</v>
      </c>
      <c r="U282" s="81">
        <f t="shared" si="53"/>
        <v>4.4291851950901684E-3</v>
      </c>
    </row>
    <row r="283" spans="1:21" s="81" customFormat="1" ht="12.95" customHeight="1" x14ac:dyDescent="0.2">
      <c r="A283" s="156" t="s">
        <v>918</v>
      </c>
      <c r="B283" s="154" t="s">
        <v>128</v>
      </c>
      <c r="C283" s="80">
        <v>59987.710299999999</v>
      </c>
      <c r="D283" s="80">
        <v>1E-4</v>
      </c>
      <c r="E283" s="81">
        <f t="shared" ref="E283:E286" si="58">+(C283-C$7)/C$8</f>
        <v>87264.583430379746</v>
      </c>
      <c r="F283" s="155">
        <f t="shared" si="57"/>
        <v>87263.5</v>
      </c>
      <c r="G283" s="81">
        <f t="shared" ref="G283:G286" si="59">+C283-(C$7+F283*C$8)</f>
        <v>0.35817970000061905</v>
      </c>
      <c r="K283" s="81">
        <f t="shared" ref="K283:K286" si="60">G283</f>
        <v>0.35817970000061905</v>
      </c>
      <c r="O283" s="81">
        <f t="shared" ref="O283:O286" ca="1" si="61">+C$11+C$12*$F283</f>
        <v>0.35160765000630234</v>
      </c>
      <c r="P283" s="81">
        <f t="shared" ref="P283:P286" si="62">+D$11+D$12*F283+D$13*F283^2</f>
        <v>0.35539957328578109</v>
      </c>
      <c r="Q283" s="108">
        <f t="shared" ref="Q283:Q286" si="63">+C283-15018.5</f>
        <v>44969.210299999999</v>
      </c>
      <c r="R283" s="81">
        <f t="shared" ref="R283:R286" si="64">+(G283-P283)^2</f>
        <v>7.7291045505557112E-6</v>
      </c>
      <c r="S283" s="81">
        <v>1</v>
      </c>
      <c r="T283" s="81">
        <f t="shared" ref="T283:T286" si="65">S283*R283</f>
        <v>7.7291045505557112E-6</v>
      </c>
      <c r="U283" s="81">
        <f t="shared" ref="U283:U286" si="66">+(G283-P283)</f>
        <v>2.7801267148379605E-3</v>
      </c>
    </row>
    <row r="284" spans="1:21" s="81" customFormat="1" ht="12.95" customHeight="1" x14ac:dyDescent="0.2">
      <c r="A284" s="156" t="s">
        <v>918</v>
      </c>
      <c r="B284" s="154" t="s">
        <v>129</v>
      </c>
      <c r="C284" s="80">
        <v>59987.875899999999</v>
      </c>
      <c r="D284" s="80">
        <v>1E-4</v>
      </c>
      <c r="E284" s="81">
        <f t="shared" si="58"/>
        <v>87265.084341154114</v>
      </c>
      <c r="F284" s="155">
        <f t="shared" si="57"/>
        <v>87264</v>
      </c>
      <c r="G284" s="81">
        <f t="shared" si="59"/>
        <v>0.35848080000141636</v>
      </c>
      <c r="K284" s="81">
        <f t="shared" si="60"/>
        <v>0.35848080000141636</v>
      </c>
      <c r="O284" s="81">
        <f t="shared" ca="1" si="61"/>
        <v>0.35161270586668103</v>
      </c>
      <c r="P284" s="81">
        <f t="shared" si="62"/>
        <v>0.35540523612574337</v>
      </c>
      <c r="Q284" s="108">
        <f t="shared" si="63"/>
        <v>44969.375899999999</v>
      </c>
      <c r="R284" s="81">
        <f t="shared" si="64"/>
        <v>9.4590931533446135E-6</v>
      </c>
      <c r="S284" s="81">
        <v>1</v>
      </c>
      <c r="T284" s="81">
        <f t="shared" si="65"/>
        <v>9.4590931533446135E-6</v>
      </c>
      <c r="U284" s="81">
        <f t="shared" si="66"/>
        <v>3.075563875672982E-3</v>
      </c>
    </row>
    <row r="285" spans="1:21" s="81" customFormat="1" ht="12.95" customHeight="1" x14ac:dyDescent="0.2">
      <c r="A285" s="156" t="s">
        <v>918</v>
      </c>
      <c r="B285" s="154" t="s">
        <v>128</v>
      </c>
      <c r="C285" s="80">
        <v>60024.407700000003</v>
      </c>
      <c r="D285" s="80">
        <v>1E-4</v>
      </c>
      <c r="E285" s="81">
        <f t="shared" si="58"/>
        <v>87375.586588900478</v>
      </c>
      <c r="F285" s="155">
        <f t="shared" si="57"/>
        <v>87374.5</v>
      </c>
      <c r="G285" s="81">
        <f t="shared" si="59"/>
        <v>0.35922390000632731</v>
      </c>
      <c r="K285" s="81">
        <f t="shared" si="60"/>
        <v>0.35922390000632731</v>
      </c>
      <c r="O285" s="81">
        <f t="shared" ca="1" si="61"/>
        <v>0.35273005101037525</v>
      </c>
      <c r="P285" s="81">
        <f t="shared" si="62"/>
        <v>0.35665774320646487</v>
      </c>
      <c r="Q285" s="108">
        <f t="shared" si="63"/>
        <v>45005.907700000003</v>
      </c>
      <c r="R285" s="81">
        <f t="shared" si="64"/>
        <v>6.5851607214802399E-6</v>
      </c>
      <c r="S285" s="81">
        <v>1</v>
      </c>
      <c r="T285" s="81">
        <f t="shared" si="65"/>
        <v>6.5851607214802399E-6</v>
      </c>
      <c r="U285" s="81">
        <f t="shared" si="66"/>
        <v>2.5661567998624402E-3</v>
      </c>
    </row>
    <row r="286" spans="1:21" s="81" customFormat="1" ht="12.95" customHeight="1" x14ac:dyDescent="0.2">
      <c r="A286" s="156" t="s">
        <v>918</v>
      </c>
      <c r="B286" s="154" t="s">
        <v>128</v>
      </c>
      <c r="C286" s="80">
        <v>60040.607900000003</v>
      </c>
      <c r="D286" s="80">
        <v>1E-4</v>
      </c>
      <c r="E286" s="81">
        <f t="shared" si="58"/>
        <v>87424.589334835269</v>
      </c>
      <c r="F286" s="155">
        <f t="shared" si="57"/>
        <v>87423.5</v>
      </c>
      <c r="G286" s="81">
        <f t="shared" si="59"/>
        <v>0.3601316999993287</v>
      </c>
      <c r="K286" s="81">
        <f t="shared" si="60"/>
        <v>0.3601316999993287</v>
      </c>
      <c r="O286" s="81">
        <f t="shared" ca="1" si="61"/>
        <v>0.35322552532748852</v>
      </c>
      <c r="P286" s="81">
        <f t="shared" si="62"/>
        <v>0.35721380317271501</v>
      </c>
      <c r="Q286" s="108">
        <f t="shared" si="63"/>
        <v>45022.107900000003</v>
      </c>
      <c r="R286" s="81">
        <f t="shared" si="64"/>
        <v>8.5141218907622847E-6</v>
      </c>
      <c r="S286" s="81">
        <v>1</v>
      </c>
      <c r="T286" s="81">
        <f t="shared" si="65"/>
        <v>8.5141218907622847E-6</v>
      </c>
      <c r="U286" s="81">
        <f t="shared" si="66"/>
        <v>2.9178968266136973E-3</v>
      </c>
    </row>
    <row r="287" spans="1:21" s="81" customFormat="1" ht="12.95" customHeight="1" x14ac:dyDescent="0.2">
      <c r="A287" s="153" t="s">
        <v>919</v>
      </c>
      <c r="B287" s="154" t="s">
        <v>129</v>
      </c>
      <c r="C287" s="158">
        <v>59990.345600000117</v>
      </c>
      <c r="D287" s="153">
        <v>1E-4</v>
      </c>
      <c r="E287" s="81">
        <f t="shared" ref="E287:E291" si="67">+(C287-C$7)/C$8</f>
        <v>87272.554747793591</v>
      </c>
      <c r="F287" s="155">
        <f t="shared" ref="F287:F291" si="68">ROUND(2*E287,0)/2-1</f>
        <v>87271.5</v>
      </c>
      <c r="G287" s="81">
        <f t="shared" ref="G287:G291" si="69">+C287-(C$7+F287*C$8)</f>
        <v>0.34869730011268985</v>
      </c>
      <c r="K287" s="81">
        <f t="shared" ref="K287:K291" si="70">G287</f>
        <v>0.34869730011268985</v>
      </c>
      <c r="O287" s="81">
        <f t="shared" ref="O287:O291" ca="1" si="71">+C$11+C$12*$F287</f>
        <v>0.35168854377236169</v>
      </c>
      <c r="P287" s="81">
        <f t="shared" ref="P287:P291" si="72">+D$11+D$12*F287+D$13*F287^2</f>
        <v>0.3554901837120884</v>
      </c>
      <c r="Q287" s="108">
        <f t="shared" ref="Q287:Q291" si="73">+C287-15018.5</f>
        <v>44971.845600000117</v>
      </c>
      <c r="R287" s="81">
        <f t="shared" ref="R287:R291" si="74">+(G287-P287)^2</f>
        <v>4.614326759497791E-5</v>
      </c>
      <c r="S287" s="81">
        <v>1</v>
      </c>
      <c r="T287" s="81">
        <f t="shared" ref="T287:T291" si="75">S287*R287</f>
        <v>4.614326759497791E-5</v>
      </c>
      <c r="U287" s="81">
        <f t="shared" ref="U287:U291" si="76">+(G287-P287)</f>
        <v>-6.7928835993985581E-3</v>
      </c>
    </row>
    <row r="288" spans="1:21" s="81" customFormat="1" ht="12.95" customHeight="1" x14ac:dyDescent="0.2">
      <c r="A288" s="78" t="s">
        <v>920</v>
      </c>
      <c r="B288" s="168" t="s">
        <v>129</v>
      </c>
      <c r="C288" s="169">
        <v>60367.747199999998</v>
      </c>
      <c r="D288" s="170">
        <v>1E-4</v>
      </c>
      <c r="E288" s="81">
        <f t="shared" si="67"/>
        <v>88414.127982702848</v>
      </c>
      <c r="F288" s="155">
        <f t="shared" si="68"/>
        <v>88413</v>
      </c>
      <c r="G288" s="81">
        <f t="shared" si="69"/>
        <v>0.37290859999484383</v>
      </c>
      <c r="K288" s="81">
        <f t="shared" si="70"/>
        <v>0.37290859999484383</v>
      </c>
      <c r="O288" s="81">
        <f t="shared" ca="1" si="71"/>
        <v>0.36323107301694868</v>
      </c>
      <c r="P288" s="81">
        <f t="shared" si="72"/>
        <v>0.36852821883140729</v>
      </c>
      <c r="Q288" s="108">
        <f t="shared" si="73"/>
        <v>45349.247199999998</v>
      </c>
      <c r="R288" s="81">
        <f t="shared" si="74"/>
        <v>1.9187739136989574E-5</v>
      </c>
      <c r="S288" s="81">
        <v>1</v>
      </c>
      <c r="T288" s="81">
        <f t="shared" si="75"/>
        <v>1.9187739136989574E-5</v>
      </c>
      <c r="U288" s="81">
        <f t="shared" si="76"/>
        <v>4.3803811634365308E-3</v>
      </c>
    </row>
    <row r="289" spans="1:21" s="81" customFormat="1" ht="12.95" customHeight="1" x14ac:dyDescent="0.2">
      <c r="A289" s="78" t="s">
        <v>920</v>
      </c>
      <c r="B289" s="168" t="s">
        <v>129</v>
      </c>
      <c r="C289" s="169">
        <v>60386.591999999997</v>
      </c>
      <c r="D289" s="170">
        <v>2.0000000000000001E-4</v>
      </c>
      <c r="E289" s="81">
        <f t="shared" si="67"/>
        <v>88471.130176909821</v>
      </c>
      <c r="F289" s="155">
        <f t="shared" si="68"/>
        <v>88470</v>
      </c>
      <c r="G289" s="81">
        <f t="shared" si="69"/>
        <v>0.37363399999594549</v>
      </c>
      <c r="K289" s="81">
        <f t="shared" si="70"/>
        <v>0.37363399999594549</v>
      </c>
      <c r="O289" s="81">
        <f t="shared" ca="1" si="71"/>
        <v>0.36380744110012131</v>
      </c>
      <c r="P289" s="81">
        <f t="shared" si="72"/>
        <v>0.36918494191992657</v>
      </c>
      <c r="Q289" s="108">
        <f t="shared" si="73"/>
        <v>45368.091999999997</v>
      </c>
      <c r="R289" s="81">
        <f t="shared" si="74"/>
        <v>1.9794117763789165E-5</v>
      </c>
      <c r="S289" s="81">
        <v>1</v>
      </c>
      <c r="T289" s="81">
        <f t="shared" si="75"/>
        <v>1.9794117763789165E-5</v>
      </c>
      <c r="U289" s="81">
        <f t="shared" si="76"/>
        <v>4.4490580760189191E-3</v>
      </c>
    </row>
    <row r="290" spans="1:21" s="81" customFormat="1" ht="12.95" customHeight="1" x14ac:dyDescent="0.2">
      <c r="A290" s="78" t="s">
        <v>920</v>
      </c>
      <c r="B290" s="168" t="s">
        <v>128</v>
      </c>
      <c r="C290" s="169">
        <v>60406.593099999998</v>
      </c>
      <c r="D290" s="170">
        <v>1E-4</v>
      </c>
      <c r="E290" s="81">
        <f t="shared" si="67"/>
        <v>88531.629974549127</v>
      </c>
      <c r="F290" s="155">
        <f t="shared" si="68"/>
        <v>88530.5</v>
      </c>
      <c r="G290" s="81">
        <f t="shared" si="69"/>
        <v>0.37356710000312887</v>
      </c>
      <c r="K290" s="81">
        <f t="shared" si="70"/>
        <v>0.37356710000312887</v>
      </c>
      <c r="O290" s="81">
        <f t="shared" ca="1" si="71"/>
        <v>0.36441920020594476</v>
      </c>
      <c r="P290" s="81">
        <f t="shared" si="72"/>
        <v>0.36988258095529419</v>
      </c>
      <c r="Q290" s="108">
        <f t="shared" si="73"/>
        <v>45388.093099999998</v>
      </c>
      <c r="R290" s="81">
        <f t="shared" si="74"/>
        <v>1.3575680613856561E-5</v>
      </c>
      <c r="S290" s="81">
        <v>1</v>
      </c>
      <c r="T290" s="81">
        <f t="shared" si="75"/>
        <v>1.3575680613856561E-5</v>
      </c>
      <c r="U290" s="81">
        <f t="shared" si="76"/>
        <v>3.6845190478346779E-3</v>
      </c>
    </row>
    <row r="291" spans="1:21" s="81" customFormat="1" ht="12.95" customHeight="1" x14ac:dyDescent="0.2">
      <c r="A291" s="78" t="s">
        <v>920</v>
      </c>
      <c r="B291" s="168" t="s">
        <v>128</v>
      </c>
      <c r="C291" s="169">
        <v>60430.396800000002</v>
      </c>
      <c r="D291" s="170">
        <v>1E-4</v>
      </c>
      <c r="E291" s="81">
        <f t="shared" si="67"/>
        <v>88603.631966092944</v>
      </c>
      <c r="F291" s="155">
        <f t="shared" si="68"/>
        <v>88602.5</v>
      </c>
      <c r="G291" s="81">
        <f t="shared" si="69"/>
        <v>0.37422550000337651</v>
      </c>
      <c r="K291" s="81">
        <f t="shared" si="70"/>
        <v>0.37422550000337651</v>
      </c>
      <c r="O291" s="81">
        <f t="shared" ca="1" si="71"/>
        <v>0.3651472441004785</v>
      </c>
      <c r="P291" s="81">
        <f t="shared" si="72"/>
        <v>0.37071362198216412</v>
      </c>
      <c r="Q291" s="108">
        <f t="shared" si="73"/>
        <v>45411.896800000002</v>
      </c>
      <c r="R291" s="81">
        <f t="shared" si="74"/>
        <v>1.2333287235874644E-5</v>
      </c>
      <c r="S291" s="81">
        <v>1</v>
      </c>
      <c r="T291" s="81">
        <f t="shared" si="75"/>
        <v>1.2333287235874644E-5</v>
      </c>
      <c r="U291" s="81">
        <f t="shared" si="76"/>
        <v>3.511878021212389E-3</v>
      </c>
    </row>
    <row r="292" spans="1:21" s="81" customFormat="1" ht="12.95" customHeight="1" x14ac:dyDescent="0.2">
      <c r="A292" s="19"/>
      <c r="B292" s="19"/>
      <c r="C292" s="10"/>
      <c r="D292" s="10"/>
    </row>
    <row r="293" spans="1:21" s="81" customFormat="1" ht="12.95" customHeight="1" x14ac:dyDescent="0.2">
      <c r="A293" s="19"/>
      <c r="B293" s="19"/>
      <c r="C293" s="10"/>
      <c r="D293" s="10"/>
    </row>
    <row r="294" spans="1:21" s="81" customFormat="1" ht="12.95" customHeight="1" x14ac:dyDescent="0.2">
      <c r="A294" s="19"/>
      <c r="B294" s="19"/>
      <c r="C294" s="10"/>
      <c r="D294" s="10"/>
    </row>
    <row r="295" spans="1:21" s="81" customFormat="1" ht="12.95" customHeight="1" x14ac:dyDescent="0.2">
      <c r="A295" s="19"/>
      <c r="B295" s="19"/>
      <c r="C295" s="10"/>
      <c r="D295" s="10"/>
    </row>
    <row r="296" spans="1:21" s="81" customFormat="1" ht="12.95" customHeight="1" x14ac:dyDescent="0.2">
      <c r="A296" s="19"/>
      <c r="B296" s="19"/>
      <c r="C296" s="10"/>
      <c r="D296" s="10"/>
    </row>
    <row r="297" spans="1:21" s="81" customFormat="1" ht="12.95" customHeight="1" x14ac:dyDescent="0.2">
      <c r="A297" s="19"/>
      <c r="B297" s="19"/>
      <c r="C297" s="10"/>
      <c r="D297" s="10"/>
    </row>
    <row r="298" spans="1:21" s="81" customFormat="1" ht="12.95" customHeight="1" x14ac:dyDescent="0.2">
      <c r="A298" s="19"/>
      <c r="B298" s="19"/>
      <c r="C298" s="10"/>
      <c r="D298" s="10"/>
    </row>
    <row r="299" spans="1:21" s="81" customFormat="1" ht="12.95" customHeight="1" x14ac:dyDescent="0.2">
      <c r="A299" s="19"/>
      <c r="B299" s="19"/>
      <c r="C299" s="10"/>
      <c r="D299" s="10"/>
    </row>
    <row r="300" spans="1:21" s="81" customFormat="1" ht="12.95" customHeight="1" x14ac:dyDescent="0.2">
      <c r="A300" s="19"/>
      <c r="B300" s="19"/>
      <c r="C300" s="10"/>
      <c r="D300" s="10"/>
    </row>
    <row r="301" spans="1:21" s="81" customFormat="1" ht="12.95" customHeight="1" x14ac:dyDescent="0.2">
      <c r="A301" s="19"/>
      <c r="B301" s="19"/>
      <c r="C301" s="10"/>
      <c r="D301" s="10"/>
    </row>
    <row r="302" spans="1:21" s="81" customFormat="1" ht="12.95" customHeight="1" x14ac:dyDescent="0.2">
      <c r="A302" s="19"/>
      <c r="B302" s="19"/>
      <c r="C302" s="10"/>
      <c r="D302" s="10"/>
    </row>
    <row r="303" spans="1:21" s="81" customFormat="1" ht="12.95" customHeight="1" x14ac:dyDescent="0.2">
      <c r="A303" s="19"/>
      <c r="B303" s="19"/>
      <c r="C303" s="10"/>
      <c r="D303" s="10"/>
    </row>
    <row r="304" spans="1:21" s="81" customFormat="1" ht="12.95" customHeight="1" x14ac:dyDescent="0.2">
      <c r="A304" s="19"/>
      <c r="B304" s="19"/>
      <c r="C304" s="10"/>
      <c r="D304" s="10"/>
    </row>
    <row r="305" spans="1:4" s="81" customFormat="1" ht="12.95" customHeight="1" x14ac:dyDescent="0.2">
      <c r="A305" s="19"/>
      <c r="B305" s="19"/>
      <c r="C305" s="10"/>
      <c r="D305" s="10"/>
    </row>
    <row r="306" spans="1:4" s="81" customFormat="1" ht="12.95" customHeight="1" x14ac:dyDescent="0.2">
      <c r="A306" s="19"/>
      <c r="B306" s="19"/>
      <c r="C306" s="10"/>
      <c r="D306" s="10"/>
    </row>
    <row r="307" spans="1:4" s="81" customFormat="1" ht="12.95" customHeight="1" x14ac:dyDescent="0.2">
      <c r="A307" s="19"/>
      <c r="B307" s="19"/>
      <c r="C307" s="10"/>
      <c r="D307" s="10"/>
    </row>
    <row r="308" spans="1:4" s="81" customFormat="1" ht="12.95" customHeight="1" x14ac:dyDescent="0.2">
      <c r="A308" s="19"/>
      <c r="B308" s="19"/>
      <c r="C308" s="10"/>
      <c r="D308" s="10"/>
    </row>
    <row r="309" spans="1:4" s="81" customFormat="1" ht="12.95" customHeight="1" x14ac:dyDescent="0.2">
      <c r="A309" s="19"/>
      <c r="B309" s="19"/>
      <c r="C309" s="10"/>
      <c r="D309" s="10"/>
    </row>
    <row r="310" spans="1:4" s="81" customFormat="1" ht="12.95" customHeight="1" x14ac:dyDescent="0.2">
      <c r="A310" s="19"/>
      <c r="B310" s="19"/>
      <c r="C310" s="10"/>
      <c r="D310" s="10"/>
    </row>
    <row r="311" spans="1:4" s="81" customFormat="1" ht="12.95" customHeight="1" x14ac:dyDescent="0.2">
      <c r="A311" s="19"/>
      <c r="B311" s="19"/>
      <c r="C311" s="10"/>
      <c r="D311" s="10"/>
    </row>
    <row r="312" spans="1:4" s="81" customFormat="1" ht="12.95" customHeight="1" x14ac:dyDescent="0.2">
      <c r="A312" s="19"/>
      <c r="B312" s="19"/>
      <c r="C312" s="10"/>
      <c r="D312" s="10"/>
    </row>
    <row r="313" spans="1:4" s="81" customFormat="1" ht="12.95" customHeight="1" x14ac:dyDescent="0.2">
      <c r="A313" s="19"/>
      <c r="B313" s="19"/>
      <c r="C313" s="10"/>
      <c r="D313" s="10"/>
    </row>
    <row r="314" spans="1:4" s="81" customFormat="1" ht="12.95" customHeight="1" x14ac:dyDescent="0.2">
      <c r="A314" s="19"/>
      <c r="B314" s="19"/>
      <c r="C314" s="10"/>
      <c r="D314" s="10"/>
    </row>
    <row r="315" spans="1:4" s="81" customFormat="1" ht="12.95" customHeight="1" x14ac:dyDescent="0.2">
      <c r="A315" s="19"/>
      <c r="B315" s="19"/>
      <c r="C315" s="10"/>
      <c r="D315" s="10"/>
    </row>
    <row r="316" spans="1:4" s="81" customFormat="1" ht="12.95" customHeight="1" x14ac:dyDescent="0.2">
      <c r="A316" s="19"/>
      <c r="B316" s="19"/>
      <c r="C316" s="10"/>
      <c r="D316" s="10"/>
    </row>
    <row r="317" spans="1:4" s="81" customFormat="1" ht="12.95" customHeight="1" x14ac:dyDescent="0.2">
      <c r="A317" s="19"/>
      <c r="B317" s="19"/>
      <c r="C317" s="10"/>
      <c r="D317" s="10"/>
    </row>
    <row r="318" spans="1:4" s="81" customFormat="1" ht="12.95" customHeight="1" x14ac:dyDescent="0.2">
      <c r="A318" s="19"/>
      <c r="B318" s="19"/>
      <c r="C318" s="10"/>
      <c r="D318" s="10"/>
    </row>
    <row r="319" spans="1:4" s="81" customFormat="1" ht="12.95" customHeight="1" x14ac:dyDescent="0.2">
      <c r="A319" s="19"/>
      <c r="B319" s="19"/>
      <c r="C319" s="10"/>
      <c r="D319" s="10"/>
    </row>
    <row r="320" spans="1:4" s="81" customFormat="1" ht="12.95" customHeight="1" x14ac:dyDescent="0.2">
      <c r="A320" s="19"/>
      <c r="B320" s="19"/>
      <c r="C320" s="10"/>
      <c r="D320" s="10"/>
    </row>
    <row r="321" spans="1:4" s="81" customFormat="1" ht="12.95" customHeight="1" x14ac:dyDescent="0.2">
      <c r="A321" s="19"/>
      <c r="B321" s="19"/>
      <c r="C321" s="10"/>
      <c r="D321" s="10"/>
    </row>
    <row r="322" spans="1:4" s="81" customFormat="1" ht="12.95" customHeight="1" x14ac:dyDescent="0.2">
      <c r="A322" s="19"/>
      <c r="B322" s="19"/>
      <c r="C322" s="10"/>
      <c r="D322" s="10"/>
    </row>
    <row r="323" spans="1:4" s="81" customFormat="1" ht="12.95" customHeight="1" x14ac:dyDescent="0.2">
      <c r="A323" s="19"/>
      <c r="B323" s="19"/>
      <c r="C323" s="10"/>
      <c r="D323" s="10"/>
    </row>
    <row r="324" spans="1:4" s="81" customFormat="1" ht="12.95" customHeight="1" x14ac:dyDescent="0.2">
      <c r="A324" s="19"/>
      <c r="B324" s="19"/>
      <c r="C324" s="10"/>
      <c r="D324" s="10"/>
    </row>
    <row r="325" spans="1:4" s="81" customFormat="1" ht="12.95" customHeight="1" x14ac:dyDescent="0.2">
      <c r="A325" s="19"/>
      <c r="B325" s="19"/>
      <c r="C325" s="10"/>
      <c r="D325" s="10"/>
    </row>
    <row r="326" spans="1:4" s="81" customFormat="1" ht="12.95" customHeight="1" x14ac:dyDescent="0.2">
      <c r="A326" s="19"/>
      <c r="B326" s="19"/>
      <c r="C326" s="10"/>
      <c r="D326" s="10"/>
    </row>
    <row r="327" spans="1:4" s="81" customFormat="1" ht="12.95" customHeight="1" x14ac:dyDescent="0.2">
      <c r="A327" s="19"/>
      <c r="B327" s="19"/>
      <c r="C327" s="10"/>
      <c r="D327" s="10"/>
    </row>
    <row r="328" spans="1:4" s="81" customFormat="1" ht="12.95" customHeight="1" x14ac:dyDescent="0.2">
      <c r="A328" s="19"/>
      <c r="B328" s="19"/>
      <c r="C328" s="10"/>
      <c r="D328" s="10"/>
    </row>
    <row r="329" spans="1:4" s="81" customFormat="1" ht="12.95" customHeight="1" x14ac:dyDescent="0.2">
      <c r="A329" s="19"/>
      <c r="B329" s="19"/>
      <c r="C329" s="10"/>
      <c r="D329" s="10"/>
    </row>
    <row r="330" spans="1:4" s="81" customFormat="1" ht="12.95" customHeight="1" x14ac:dyDescent="0.2">
      <c r="A330" s="19"/>
      <c r="B330" s="19"/>
      <c r="C330" s="10"/>
      <c r="D330" s="10"/>
    </row>
    <row r="331" spans="1:4" s="81" customFormat="1" ht="12.95" customHeight="1" x14ac:dyDescent="0.2">
      <c r="A331" s="19"/>
      <c r="B331" s="19"/>
      <c r="C331" s="10"/>
      <c r="D331" s="10"/>
    </row>
    <row r="332" spans="1:4" s="81" customFormat="1" ht="12.95" customHeight="1" x14ac:dyDescent="0.2">
      <c r="A332" s="19"/>
      <c r="B332" s="19"/>
      <c r="C332" s="10"/>
      <c r="D332" s="10"/>
    </row>
    <row r="333" spans="1:4" s="81" customFormat="1" ht="12.95" customHeight="1" x14ac:dyDescent="0.2">
      <c r="A333" s="19"/>
      <c r="B333" s="19"/>
      <c r="C333" s="10"/>
      <c r="D333" s="10"/>
    </row>
    <row r="334" spans="1:4" s="81" customFormat="1" ht="12.95" customHeight="1" x14ac:dyDescent="0.2">
      <c r="A334" s="19"/>
      <c r="B334" s="19"/>
      <c r="C334" s="10"/>
      <c r="D334" s="10"/>
    </row>
    <row r="335" spans="1:4" s="81" customFormat="1" ht="12.95" customHeight="1" x14ac:dyDescent="0.2">
      <c r="A335" s="19"/>
      <c r="B335" s="19"/>
      <c r="C335" s="10"/>
      <c r="D335" s="10"/>
    </row>
    <row r="336" spans="1:4" s="81" customFormat="1" ht="12.95" customHeight="1" x14ac:dyDescent="0.2">
      <c r="A336" s="19"/>
      <c r="B336" s="19"/>
      <c r="C336" s="10"/>
      <c r="D336" s="10"/>
    </row>
    <row r="337" spans="1:4" s="81" customFormat="1" ht="12.95" customHeight="1" x14ac:dyDescent="0.2">
      <c r="A337" s="19"/>
      <c r="B337" s="19"/>
      <c r="C337" s="10"/>
      <c r="D337" s="10"/>
    </row>
    <row r="338" spans="1:4" s="81" customFormat="1" ht="12.95" customHeight="1" x14ac:dyDescent="0.2">
      <c r="A338" s="19"/>
      <c r="B338" s="19"/>
      <c r="C338" s="10"/>
      <c r="D338" s="10"/>
    </row>
    <row r="339" spans="1:4" s="81" customFormat="1" ht="12.95" customHeight="1" x14ac:dyDescent="0.2">
      <c r="A339" s="19"/>
      <c r="B339" s="19"/>
      <c r="C339" s="10"/>
      <c r="D339" s="10"/>
    </row>
    <row r="340" spans="1:4" s="81" customFormat="1" ht="12.95" customHeight="1" x14ac:dyDescent="0.2">
      <c r="A340" s="19"/>
      <c r="B340" s="19"/>
      <c r="C340" s="10"/>
      <c r="D340" s="10"/>
    </row>
    <row r="341" spans="1:4" s="81" customFormat="1" ht="12.95" customHeight="1" x14ac:dyDescent="0.2">
      <c r="A341" s="19"/>
      <c r="B341" s="19"/>
      <c r="C341" s="10"/>
      <c r="D341" s="10"/>
    </row>
    <row r="342" spans="1:4" s="81" customFormat="1" ht="12.95" customHeight="1" x14ac:dyDescent="0.2">
      <c r="A342" s="19"/>
      <c r="B342" s="19"/>
      <c r="C342" s="10"/>
      <c r="D342" s="10"/>
    </row>
    <row r="343" spans="1:4" s="81" customFormat="1" ht="12.95" customHeight="1" x14ac:dyDescent="0.2">
      <c r="A343" s="19"/>
      <c r="B343" s="19"/>
      <c r="C343" s="10"/>
      <c r="D343" s="10"/>
    </row>
    <row r="344" spans="1:4" s="81" customFormat="1" ht="12.95" customHeight="1" x14ac:dyDescent="0.2">
      <c r="A344" s="19"/>
      <c r="B344" s="19"/>
      <c r="C344" s="10"/>
      <c r="D344" s="10"/>
    </row>
    <row r="345" spans="1:4" x14ac:dyDescent="0.2">
      <c r="A345" s="60"/>
      <c r="B345" s="60"/>
      <c r="C345" s="9"/>
      <c r="D345" s="9"/>
    </row>
    <row r="346" spans="1:4" x14ac:dyDescent="0.2">
      <c r="A346" s="60"/>
      <c r="B346" s="60"/>
      <c r="C346" s="9"/>
      <c r="D346" s="9"/>
    </row>
    <row r="347" spans="1:4" x14ac:dyDescent="0.2">
      <c r="A347" s="60"/>
      <c r="B347" s="60"/>
      <c r="C347" s="9"/>
      <c r="D347" s="9"/>
    </row>
    <row r="348" spans="1:4" x14ac:dyDescent="0.2">
      <c r="A348" s="60"/>
      <c r="B348" s="60"/>
      <c r="C348" s="9"/>
      <c r="D348" s="9"/>
    </row>
    <row r="349" spans="1:4" x14ac:dyDescent="0.2">
      <c r="A349" s="60"/>
      <c r="B349" s="60"/>
      <c r="C349" s="9"/>
      <c r="D349" s="9"/>
    </row>
    <row r="350" spans="1:4" x14ac:dyDescent="0.2">
      <c r="A350" s="60"/>
      <c r="B350" s="60"/>
      <c r="C350" s="9"/>
      <c r="D350" s="9"/>
    </row>
    <row r="351" spans="1:4" x14ac:dyDescent="0.2">
      <c r="A351" s="60"/>
      <c r="B351" s="60"/>
      <c r="C351" s="9"/>
      <c r="D351" s="9"/>
    </row>
    <row r="352" spans="1:4" x14ac:dyDescent="0.2">
      <c r="A352" s="60"/>
      <c r="B352" s="60"/>
      <c r="C352" s="9"/>
      <c r="D352" s="9"/>
    </row>
    <row r="353" spans="1:4" x14ac:dyDescent="0.2">
      <c r="A353" s="60"/>
      <c r="B353" s="60"/>
      <c r="C353" s="9"/>
      <c r="D353" s="9"/>
    </row>
    <row r="354" spans="1:4" x14ac:dyDescent="0.2">
      <c r="A354" s="60"/>
      <c r="B354" s="60"/>
      <c r="C354" s="9"/>
      <c r="D354" s="9"/>
    </row>
    <row r="355" spans="1:4" x14ac:dyDescent="0.2">
      <c r="A355" s="60"/>
      <c r="B355" s="60"/>
      <c r="C355" s="9"/>
      <c r="D355" s="9"/>
    </row>
    <row r="356" spans="1:4" x14ac:dyDescent="0.2">
      <c r="A356" s="60"/>
      <c r="B356" s="60"/>
      <c r="C356" s="9"/>
      <c r="D356" s="9"/>
    </row>
    <row r="357" spans="1:4" x14ac:dyDescent="0.2">
      <c r="A357" s="60"/>
      <c r="B357" s="60"/>
      <c r="C357" s="9"/>
      <c r="D357" s="9"/>
    </row>
    <row r="358" spans="1:4" x14ac:dyDescent="0.2">
      <c r="A358" s="60"/>
      <c r="B358" s="60"/>
      <c r="C358" s="9"/>
      <c r="D358" s="9"/>
    </row>
    <row r="359" spans="1:4" x14ac:dyDescent="0.2">
      <c r="A359" s="60"/>
      <c r="B359" s="60"/>
      <c r="C359" s="9"/>
      <c r="D359" s="9"/>
    </row>
    <row r="360" spans="1:4" x14ac:dyDescent="0.2">
      <c r="A360" s="60"/>
      <c r="B360" s="60"/>
      <c r="C360" s="9"/>
      <c r="D360" s="9"/>
    </row>
    <row r="361" spans="1:4" x14ac:dyDescent="0.2">
      <c r="A361" s="60"/>
      <c r="B361" s="60"/>
      <c r="C361" s="9"/>
      <c r="D361" s="9"/>
    </row>
    <row r="362" spans="1:4" x14ac:dyDescent="0.2">
      <c r="A362" s="60"/>
      <c r="B362" s="60"/>
      <c r="C362" s="9"/>
      <c r="D362" s="9"/>
    </row>
    <row r="363" spans="1:4" x14ac:dyDescent="0.2">
      <c r="A363" s="60"/>
      <c r="B363" s="60"/>
      <c r="C363" s="9"/>
      <c r="D363" s="9"/>
    </row>
    <row r="364" spans="1:4" x14ac:dyDescent="0.2">
      <c r="A364" s="60"/>
      <c r="B364" s="60"/>
      <c r="C364" s="9"/>
      <c r="D364" s="9"/>
    </row>
    <row r="365" spans="1:4" x14ac:dyDescent="0.2">
      <c r="A365" s="60"/>
      <c r="B365" s="60"/>
      <c r="C365" s="9"/>
      <c r="D365" s="9"/>
    </row>
    <row r="366" spans="1:4" x14ac:dyDescent="0.2">
      <c r="A366" s="60"/>
      <c r="B366" s="60"/>
      <c r="C366" s="9"/>
      <c r="D366" s="9"/>
    </row>
    <row r="367" spans="1:4" x14ac:dyDescent="0.2">
      <c r="A367" s="60"/>
      <c r="B367" s="60"/>
      <c r="C367" s="9"/>
      <c r="D367" s="9"/>
    </row>
    <row r="368" spans="1:4" x14ac:dyDescent="0.2">
      <c r="A368" s="60"/>
      <c r="B368" s="60"/>
      <c r="C368" s="9"/>
      <c r="D368" s="9"/>
    </row>
    <row r="369" spans="1:4" x14ac:dyDescent="0.2">
      <c r="A369" s="60"/>
      <c r="B369" s="60"/>
      <c r="C369" s="9"/>
      <c r="D369" s="9"/>
    </row>
    <row r="370" spans="1:4" x14ac:dyDescent="0.2">
      <c r="A370" s="60"/>
      <c r="B370" s="60"/>
      <c r="C370" s="9"/>
      <c r="D370" s="9"/>
    </row>
    <row r="371" spans="1:4" x14ac:dyDescent="0.2">
      <c r="A371" s="60"/>
      <c r="B371" s="60"/>
      <c r="C371" s="9"/>
      <c r="D371" s="9"/>
    </row>
    <row r="372" spans="1:4" x14ac:dyDescent="0.2">
      <c r="A372" s="60"/>
      <c r="B372" s="60"/>
      <c r="C372" s="9"/>
      <c r="D372" s="9"/>
    </row>
    <row r="373" spans="1:4" x14ac:dyDescent="0.2">
      <c r="A373" s="60"/>
      <c r="B373" s="60"/>
      <c r="C373" s="9"/>
      <c r="D373" s="9"/>
    </row>
    <row r="374" spans="1:4" x14ac:dyDescent="0.2">
      <c r="A374" s="60"/>
      <c r="B374" s="60"/>
      <c r="C374" s="9"/>
      <c r="D374" s="9"/>
    </row>
    <row r="375" spans="1:4" x14ac:dyDescent="0.2">
      <c r="A375" s="60"/>
      <c r="B375" s="60"/>
      <c r="C375" s="9"/>
      <c r="D375" s="9"/>
    </row>
    <row r="376" spans="1:4" x14ac:dyDescent="0.2">
      <c r="A376" s="60"/>
      <c r="B376" s="60"/>
      <c r="C376" s="9"/>
      <c r="D376" s="9"/>
    </row>
    <row r="377" spans="1:4" x14ac:dyDescent="0.2">
      <c r="A377" s="60"/>
      <c r="B377" s="60"/>
      <c r="C377" s="9"/>
      <c r="D377" s="9"/>
    </row>
    <row r="378" spans="1:4" x14ac:dyDescent="0.2">
      <c r="A378" s="60"/>
      <c r="B378" s="60"/>
      <c r="C378" s="9"/>
      <c r="D378" s="9"/>
    </row>
    <row r="379" spans="1:4" x14ac:dyDescent="0.2">
      <c r="A379" s="60"/>
      <c r="B379" s="60"/>
      <c r="C379" s="9"/>
      <c r="D379" s="9"/>
    </row>
    <row r="380" spans="1:4" x14ac:dyDescent="0.2">
      <c r="A380" s="60"/>
      <c r="B380" s="60"/>
      <c r="C380" s="9"/>
      <c r="D380" s="9"/>
    </row>
    <row r="381" spans="1:4" x14ac:dyDescent="0.2">
      <c r="A381" s="60"/>
      <c r="B381" s="60"/>
      <c r="C381" s="9"/>
      <c r="D381" s="9"/>
    </row>
    <row r="382" spans="1:4" x14ac:dyDescent="0.2">
      <c r="A382" s="60"/>
      <c r="B382" s="60"/>
      <c r="C382" s="9"/>
      <c r="D382" s="9"/>
    </row>
    <row r="383" spans="1:4" x14ac:dyDescent="0.2">
      <c r="A383" s="60"/>
      <c r="B383" s="60"/>
      <c r="C383" s="9"/>
      <c r="D383" s="9"/>
    </row>
    <row r="384" spans="1:4" x14ac:dyDescent="0.2">
      <c r="A384" s="60"/>
      <c r="B384" s="60"/>
      <c r="C384" s="9"/>
      <c r="D384" s="9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</sheetData>
  <protectedRanges>
    <protectedRange sqref="A249:D268" name="Range1"/>
  </protectedRanges>
  <sortState xmlns:xlrd2="http://schemas.microsoft.com/office/spreadsheetml/2017/richdata2" ref="A21:W282">
    <sortCondition ref="C21:C282"/>
  </sortState>
  <phoneticPr fontId="8" type="noConversion"/>
  <hyperlinks>
    <hyperlink ref="H64495" r:id="rId1" display="http://vsolj.cetus-net.org/bulletin.html" xr:uid="{00000000-0004-0000-0000-000000000000}"/>
    <hyperlink ref="H64488" r:id="rId2" display="https://www.aavso.org/ejaavso" xr:uid="{00000000-0004-0000-0000-000001000000}"/>
    <hyperlink ref="AP639" r:id="rId3" display="http://cdsbib.u-strasbg.fr/cgi-bin/cdsbib?1990RMxAA..21..381G" xr:uid="{00000000-0004-0000-0000-000002000000}"/>
    <hyperlink ref="AP643" r:id="rId4" display="http://cdsbib.u-strasbg.fr/cgi-bin/cdsbib?1990RMxAA..21..381G" xr:uid="{00000000-0004-0000-0000-000003000000}"/>
    <hyperlink ref="AP642" r:id="rId5" display="http://cdsbib.u-strasbg.fr/cgi-bin/cdsbib?1990RMxAA..21..381G" xr:uid="{00000000-0004-0000-0000-000004000000}"/>
    <hyperlink ref="AP623" r:id="rId6" display="http://cdsbib.u-strasbg.fr/cgi-bin/cdsbib?1990RMxAA..21..381G" xr:uid="{00000000-0004-0000-0000-000005000000}"/>
    <hyperlink ref="I64495" r:id="rId7" display="http://vsolj.cetus-net.org/bulletin.html" xr:uid="{00000000-0004-0000-0000-000006000000}"/>
    <hyperlink ref="AQ779" r:id="rId8" display="http://cdsbib.u-strasbg.fr/cgi-bin/cdsbib?1990RMxAA..21..381G" xr:uid="{00000000-0004-0000-0000-000007000000}"/>
    <hyperlink ref="AQ55545" r:id="rId9" display="http://cdsbib.u-strasbg.fr/cgi-bin/cdsbib?1990RMxAA..21..381G" xr:uid="{00000000-0004-0000-0000-000008000000}"/>
    <hyperlink ref="AQ780" r:id="rId10" display="http://cdsbib.u-strasbg.fr/cgi-bin/cdsbib?1990RMxAA..21..381G" xr:uid="{00000000-0004-0000-0000-000009000000}"/>
    <hyperlink ref="H64492" r:id="rId11" display="https://www.aavso.org/ejaavso" xr:uid="{00000000-0004-0000-0000-00000A000000}"/>
    <hyperlink ref="H1665" r:id="rId12" display="http://vsolj.cetus-net.org/bulletin.html" xr:uid="{00000000-0004-0000-0000-00000B000000}"/>
    <hyperlink ref="AP2909" r:id="rId13" display="http://cdsbib.u-strasbg.fr/cgi-bin/cdsbib?1990RMxAA..21..381G" xr:uid="{00000000-0004-0000-0000-00000C000000}"/>
    <hyperlink ref="AP2912" r:id="rId14" display="http://cdsbib.u-strasbg.fr/cgi-bin/cdsbib?1990RMxAA..21..381G" xr:uid="{00000000-0004-0000-0000-00000D000000}"/>
    <hyperlink ref="AP2910" r:id="rId15" display="http://cdsbib.u-strasbg.fr/cgi-bin/cdsbib?1990RMxAA..21..381G" xr:uid="{00000000-0004-0000-0000-00000E000000}"/>
    <hyperlink ref="AP2894" r:id="rId16" display="http://cdsbib.u-strasbg.fr/cgi-bin/cdsbib?1990RMxAA..21..381G" xr:uid="{00000000-0004-0000-0000-00000F000000}"/>
    <hyperlink ref="I1665" r:id="rId17" display="http://vsolj.cetus-net.org/bulletin.html" xr:uid="{00000000-0004-0000-0000-000010000000}"/>
    <hyperlink ref="AQ3123" r:id="rId18" display="http://cdsbib.u-strasbg.fr/cgi-bin/cdsbib?1990RMxAA..21..381G" xr:uid="{00000000-0004-0000-0000-000011000000}"/>
    <hyperlink ref="AQ65360" r:id="rId19" display="http://cdsbib.u-strasbg.fr/cgi-bin/cdsbib?1990RMxAA..21..381G" xr:uid="{00000000-0004-0000-0000-000012000000}"/>
    <hyperlink ref="AQ3127" r:id="rId20" display="http://cdsbib.u-strasbg.fr/cgi-bin/cdsbib?1990RMxAA..21..381G" xr:uid="{00000000-0004-0000-0000-000013000000}"/>
    <hyperlink ref="H64317" r:id="rId21" display="http://vsolj.cetus-net.org/bulletin.html" xr:uid="{00000000-0004-0000-0000-000014000000}"/>
    <hyperlink ref="H64310" r:id="rId22" display="https://www.aavso.org/ejaavso" xr:uid="{00000000-0004-0000-0000-000015000000}"/>
    <hyperlink ref="I64317" r:id="rId23" display="http://vsolj.cetus-net.org/bulletin.html" xr:uid="{00000000-0004-0000-0000-000016000000}"/>
    <hyperlink ref="AQ57968" r:id="rId24" display="http://cdsbib.u-strasbg.fr/cgi-bin/cdsbib?1990RMxAA..21..381G" xr:uid="{00000000-0004-0000-0000-000017000000}"/>
    <hyperlink ref="H64314" r:id="rId25" display="https://www.aavso.org/ejaavso" xr:uid="{00000000-0004-0000-0000-000018000000}"/>
    <hyperlink ref="AP5332" r:id="rId26" display="http://cdsbib.u-strasbg.fr/cgi-bin/cdsbib?1990RMxAA..21..381G" xr:uid="{00000000-0004-0000-0000-000019000000}"/>
    <hyperlink ref="AP5335" r:id="rId27" display="http://cdsbib.u-strasbg.fr/cgi-bin/cdsbib?1990RMxAA..21..381G" xr:uid="{00000000-0004-0000-0000-00001A000000}"/>
    <hyperlink ref="AP5333" r:id="rId28" display="http://cdsbib.u-strasbg.fr/cgi-bin/cdsbib?1990RMxAA..21..381G" xr:uid="{00000000-0004-0000-0000-00001B000000}"/>
    <hyperlink ref="AP5317" r:id="rId29" display="http://cdsbib.u-strasbg.fr/cgi-bin/cdsbib?1990RMxAA..21..381G" xr:uid="{00000000-0004-0000-0000-00001C000000}"/>
    <hyperlink ref="AQ5546" r:id="rId30" display="http://cdsbib.u-strasbg.fr/cgi-bin/cdsbib?1990RMxAA..21..381G" xr:uid="{00000000-0004-0000-0000-00001D000000}"/>
    <hyperlink ref="AQ5550" r:id="rId31" display="http://cdsbib.u-strasbg.fr/cgi-bin/cdsbib?1990RMxAA..21..381G" xr:uid="{00000000-0004-0000-0000-00001E000000}"/>
    <hyperlink ref="AQ65230" r:id="rId32" display="http://cdsbib.u-strasbg.fr/cgi-bin/cdsbib?1990RMxAA..21..381G" xr:uid="{00000000-0004-0000-0000-00001F000000}"/>
    <hyperlink ref="I2438" r:id="rId33" display="http://vsolj.cetus-net.org/bulletin.html" xr:uid="{00000000-0004-0000-0000-000020000000}"/>
    <hyperlink ref="H2438" r:id="rId34" display="http://vsolj.cetus-net.org/bulletin.html" xr:uid="{00000000-0004-0000-0000-000021000000}"/>
    <hyperlink ref="AQ355" r:id="rId35" display="http://cdsbib.u-strasbg.fr/cgi-bin/cdsbib?1990RMxAA..21..381G" xr:uid="{00000000-0004-0000-0000-000022000000}"/>
    <hyperlink ref="AQ354" r:id="rId36" display="http://cdsbib.u-strasbg.fr/cgi-bin/cdsbib?1990RMxAA..21..381G" xr:uid="{00000000-0004-0000-0000-000023000000}"/>
    <hyperlink ref="AP3608" r:id="rId37" display="http://cdsbib.u-strasbg.fr/cgi-bin/cdsbib?1990RMxAA..21..381G" xr:uid="{00000000-0004-0000-0000-000024000000}"/>
    <hyperlink ref="AP3626" r:id="rId38" display="http://cdsbib.u-strasbg.fr/cgi-bin/cdsbib?1990RMxAA..21..381G" xr:uid="{00000000-0004-0000-0000-000025000000}"/>
    <hyperlink ref="AP3627" r:id="rId39" display="http://cdsbib.u-strasbg.fr/cgi-bin/cdsbib?1990RMxAA..21..381G" xr:uid="{00000000-0004-0000-0000-000026000000}"/>
    <hyperlink ref="AP3623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57B3-BA1C-486B-A4A7-F24FEEEBF87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W2064"/>
  <sheetViews>
    <sheetView workbookViewId="0">
      <pane xSplit="13" ySplit="21" topLeftCell="N265" activePane="bottomRight" state="frozen"/>
      <selection pane="topRight" activeCell="N1" sqref="N1"/>
      <selection pane="bottomLeft" activeCell="A22" sqref="A22"/>
      <selection pane="bottomRight" activeCell="F3" sqref="F3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2.7109375" customWidth="1"/>
    <col min="4" max="4" width="9.42578125" customWidth="1"/>
    <col min="5" max="5" width="15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C2" s="81" t="s">
        <v>120</v>
      </c>
      <c r="V2" s="81">
        <v>40000</v>
      </c>
      <c r="W2" s="81">
        <f t="shared" ref="W2:W18" si="0">+D$11+D$12*V2+D$13*V2^2</f>
        <v>0.10231941256002762</v>
      </c>
    </row>
    <row r="3" spans="1:23" s="81" customFormat="1" ht="12.95" customHeight="1" thickBot="1" x14ac:dyDescent="0.25">
      <c r="A3" s="82" t="s">
        <v>10</v>
      </c>
      <c r="V3" s="81">
        <v>42500</v>
      </c>
      <c r="W3" s="81">
        <f t="shared" si="0"/>
        <v>0.11316037180408649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85">
        <v>0.3305978</v>
      </c>
      <c r="V4" s="81">
        <v>45000</v>
      </c>
      <c r="W4" s="81">
        <f t="shared" si="0"/>
        <v>0.124524398359195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V5" s="81">
        <v>47500</v>
      </c>
      <c r="W5" s="81">
        <f t="shared" si="0"/>
        <v>0.13641149222535315</v>
      </c>
    </row>
    <row r="6" spans="1:23" s="81" customFormat="1" ht="12.95" customHeight="1" x14ac:dyDescent="0.2">
      <c r="A6" s="83" t="s">
        <v>94</v>
      </c>
      <c r="V6" s="81">
        <v>50000</v>
      </c>
      <c r="W6" s="81">
        <f t="shared" si="0"/>
        <v>0.14882165340256098</v>
      </c>
    </row>
    <row r="7" spans="1:23" s="81" customFormat="1" ht="12.95" customHeight="1" x14ac:dyDescent="0.2">
      <c r="A7" s="81" t="s">
        <v>95</v>
      </c>
      <c r="C7" s="81">
        <f>+C4</f>
        <v>31138.231</v>
      </c>
      <c r="D7" s="82" t="s">
        <v>10</v>
      </c>
      <c r="V7" s="81">
        <v>52500</v>
      </c>
      <c r="W7" s="81">
        <f t="shared" si="0"/>
        <v>0.16175488189081844</v>
      </c>
    </row>
    <row r="8" spans="1:23" s="81" customFormat="1" ht="12.95" customHeight="1" x14ac:dyDescent="0.2">
      <c r="A8" s="81" t="s">
        <v>96</v>
      </c>
      <c r="C8" s="81">
        <v>0.33059899999999998</v>
      </c>
      <c r="D8" s="82" t="s">
        <v>10</v>
      </c>
      <c r="V8" s="81">
        <v>55000</v>
      </c>
      <c r="W8" s="81">
        <f t="shared" si="0"/>
        <v>0.17521117769012554</v>
      </c>
    </row>
    <row r="9" spans="1:23" s="81" customFormat="1" ht="12.95" customHeight="1" x14ac:dyDescent="0.2">
      <c r="A9" s="88" t="s">
        <v>146</v>
      </c>
      <c r="C9" s="89">
        <v>43</v>
      </c>
      <c r="F9" s="90" t="str">
        <f>"F"&amp;C9</f>
        <v>F43</v>
      </c>
      <c r="G9" s="82" t="str">
        <f>"G"&amp;C9</f>
        <v>G43</v>
      </c>
      <c r="V9" s="81">
        <v>57500</v>
      </c>
      <c r="W9" s="81">
        <f t="shared" si="0"/>
        <v>0.18919054080048228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0.20369297122188867</v>
      </c>
    </row>
    <row r="11" spans="1:23" s="81" customFormat="1" ht="12.95" customHeight="1" x14ac:dyDescent="0.2">
      <c r="A11" s="81" t="s">
        <v>109</v>
      </c>
      <c r="C11" s="82">
        <f ca="1">INTERCEPT(INDIRECT($G$9):G979,INDIRECT($F$9):F979)</f>
        <v>-3.618717840554006E-2</v>
      </c>
      <c r="D11" s="92">
        <f>+E11*F11</f>
        <v>1.2189578377870519E-6</v>
      </c>
      <c r="E11" s="93">
        <v>1.218957837787052</v>
      </c>
      <c r="F11" s="81">
        <v>9.9999999999999995E-7</v>
      </c>
      <c r="V11" s="81">
        <v>62500</v>
      </c>
      <c r="W11" s="81">
        <f t="shared" si="0"/>
        <v>0.21871846895434471</v>
      </c>
    </row>
    <row r="12" spans="1:23" s="81" customFormat="1" ht="12.95" customHeight="1" x14ac:dyDescent="0.2">
      <c r="A12" s="81" t="s">
        <v>110</v>
      </c>
      <c r="C12" s="82">
        <f ca="1">SLOPE(INDIRECT($G$9):G979,INDIRECT($F$9):F979)</f>
        <v>4.4501319830650399E-6</v>
      </c>
      <c r="D12" s="92">
        <f>+E12*F12</f>
        <v>8.8413944469587491E-7</v>
      </c>
      <c r="E12" s="94">
        <v>88.413944469587491</v>
      </c>
      <c r="F12" s="81">
        <v>1E-8</v>
      </c>
      <c r="V12" s="81">
        <v>65000</v>
      </c>
      <c r="W12" s="81">
        <f t="shared" si="0"/>
        <v>0.23426703399785043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4.1845384883971777E-11</v>
      </c>
      <c r="E13" s="95">
        <v>4.1845384883971777</v>
      </c>
      <c r="F13" s="96">
        <v>9.9999999999999994E-12</v>
      </c>
      <c r="V13" s="81">
        <v>67500</v>
      </c>
      <c r="W13" s="81">
        <f t="shared" si="0"/>
        <v>0.25033866635240576</v>
      </c>
    </row>
    <row r="14" spans="1:23" s="81" customFormat="1" ht="12.95" customHeight="1" x14ac:dyDescent="0.2">
      <c r="C14" s="81" t="s">
        <v>9</v>
      </c>
      <c r="D14" s="81">
        <f>2*D13*365.24/C8</f>
        <v>9.2460100454156568E-8</v>
      </c>
      <c r="E14" s="81">
        <f>SUM(T80:T303)</f>
        <v>2.0814533212682781E-2</v>
      </c>
      <c r="V14" s="81">
        <v>70000</v>
      </c>
      <c r="W14" s="81">
        <f t="shared" si="0"/>
        <v>0.26693336601801076</v>
      </c>
    </row>
    <row r="15" spans="1:23" s="81" customFormat="1" ht="12.95" customHeight="1" x14ac:dyDescent="0.2">
      <c r="A15" s="97" t="s">
        <v>111</v>
      </c>
      <c r="C15" s="98">
        <f ca="1">(C7+C11)+(C8+C12)*INT(MAX(F21:F3520))</f>
        <v>60430.32170141556</v>
      </c>
      <c r="E15" s="99" t="s">
        <v>148</v>
      </c>
      <c r="F15" s="87">
        <v>1</v>
      </c>
      <c r="V15" s="81">
        <v>72500</v>
      </c>
      <c r="W15" s="81">
        <f t="shared" si="0"/>
        <v>0.28405113299466533</v>
      </c>
    </row>
    <row r="16" spans="1:23" s="81" customFormat="1" ht="12.95" customHeight="1" x14ac:dyDescent="0.2">
      <c r="A16" s="83" t="s">
        <v>97</v>
      </c>
      <c r="C16" s="100">
        <f ca="1">+C8+C12</f>
        <v>0.33060345013198306</v>
      </c>
      <c r="E16" s="99" t="s">
        <v>141</v>
      </c>
      <c r="F16" s="101">
        <f ca="1">NOW()+15018.5+$C$5/24</f>
        <v>60680.826444560182</v>
      </c>
      <c r="V16" s="81">
        <v>75000</v>
      </c>
      <c r="W16" s="81">
        <f t="shared" si="0"/>
        <v>0.30169196728236969</v>
      </c>
    </row>
    <row r="17" spans="1:23" s="81" customFormat="1" ht="12.95" customHeight="1" thickBot="1" x14ac:dyDescent="0.25">
      <c r="A17" s="99" t="s">
        <v>137</v>
      </c>
      <c r="C17" s="81">
        <f>COUNT(C21:C2178)</f>
        <v>267</v>
      </c>
      <c r="E17" s="99" t="s">
        <v>149</v>
      </c>
      <c r="F17" s="101">
        <f ca="1">ROUND(2*(F16-$C$7)/$C$8,0)/2+F15</f>
        <v>89362</v>
      </c>
      <c r="V17" s="81">
        <v>77500</v>
      </c>
      <c r="W17" s="81">
        <f t="shared" si="0"/>
        <v>0.31985586888112361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60430.32170141556</v>
      </c>
      <c r="D18" s="85">
        <f ca="1">+C16</f>
        <v>0.33060345013198306</v>
      </c>
      <c r="E18" s="99" t="s">
        <v>142</v>
      </c>
      <c r="F18" s="82">
        <f ca="1">ROUND(2*(F16-$C$15)/$C$16,0)/2+F15</f>
        <v>758.5</v>
      </c>
      <c r="V18" s="81">
        <v>80000</v>
      </c>
      <c r="W18" s="81">
        <f t="shared" si="0"/>
        <v>0.33854283779092714</v>
      </c>
    </row>
    <row r="19" spans="1:23" s="81" customFormat="1" ht="12.95" customHeight="1" thickTop="1" x14ac:dyDescent="0.2">
      <c r="E19" s="99" t="s">
        <v>143</v>
      </c>
      <c r="F19" s="102">
        <f ca="1">+$C$15+$C$16*F18-15018.5-$C$5/24</f>
        <v>45662.980251674002</v>
      </c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</row>
    <row r="21" spans="1:23" s="81" customFormat="1" ht="12.95" customHeight="1" x14ac:dyDescent="0.2">
      <c r="A21" s="106" t="s">
        <v>172</v>
      </c>
      <c r="B21" s="106" t="s">
        <v>128</v>
      </c>
      <c r="C21" s="107">
        <v>28103.52</v>
      </c>
      <c r="D21" s="107" t="s">
        <v>658</v>
      </c>
      <c r="E21" s="81">
        <f>+(C21-C$7)/C$8</f>
        <v>-9179.4318797092528</v>
      </c>
      <c r="F21" s="81">
        <f>ROUND(2*E21,0)/2</f>
        <v>-9179.5</v>
      </c>
      <c r="G21" s="81">
        <f>+C21-(C$7+F21*C$8)</f>
        <v>2.252049999879091E-2</v>
      </c>
      <c r="I21" s="81">
        <f>G21</f>
        <v>2.252049999879091E-2</v>
      </c>
      <c r="O21" s="81">
        <f ca="1">+C$11+C$12*$F21</f>
        <v>-7.7037164944085593E-2</v>
      </c>
      <c r="Q21" s="108">
        <f>+C21-15018.5</f>
        <v>13085.02</v>
      </c>
    </row>
    <row r="22" spans="1:23" s="81" customFormat="1" ht="12.95" customHeight="1" x14ac:dyDescent="0.2">
      <c r="A22" s="109" t="s">
        <v>172</v>
      </c>
      <c r="B22" s="109" t="s">
        <v>128</v>
      </c>
      <c r="C22" s="110">
        <v>28104.48</v>
      </c>
      <c r="D22" s="110" t="s">
        <v>658</v>
      </c>
      <c r="E22" s="81">
        <f>+(C22-C$7)/C$8</f>
        <v>-9176.5280596735029</v>
      </c>
      <c r="F22" s="81">
        <f>ROUND(2*E22,0)/2</f>
        <v>-9176.5</v>
      </c>
      <c r="G22" s="81">
        <f>+C22-(C$7+F22*C$8)</f>
        <v>-9.2765000008512288E-3</v>
      </c>
      <c r="I22" s="81">
        <f>G22</f>
        <v>-9.2765000008512288E-3</v>
      </c>
      <c r="O22" s="81">
        <f ca="1">+C$11+C$12*$F22</f>
        <v>-7.7023814548136393E-2</v>
      </c>
      <c r="Q22" s="108">
        <f>+C22-15018.5</f>
        <v>13085.98</v>
      </c>
    </row>
    <row r="23" spans="1:23" s="81" customFormat="1" ht="12.95" customHeight="1" x14ac:dyDescent="0.2">
      <c r="A23" s="109" t="s">
        <v>172</v>
      </c>
      <c r="B23" s="109" t="s">
        <v>128</v>
      </c>
      <c r="C23" s="110">
        <v>28135.27</v>
      </c>
      <c r="D23" s="110" t="s">
        <v>658</v>
      </c>
      <c r="E23" s="81">
        <f>+(C23-C$7)/C$8</f>
        <v>-9083.3940816517879</v>
      </c>
      <c r="F23" s="81">
        <f>ROUND(2*E23,0)/2</f>
        <v>-9083.5</v>
      </c>
      <c r="G23" s="81">
        <f>+C23-(C$7+F23*C$8)</f>
        <v>3.5016500001802342E-2</v>
      </c>
      <c r="I23" s="81">
        <f>G23</f>
        <v>3.5016500001802342E-2</v>
      </c>
      <c r="O23" s="81">
        <f ca="1">+C$11+C$12*$F23</f>
        <v>-7.660995227371134E-2</v>
      </c>
      <c r="Q23" s="108">
        <f>+C23-15018.5</f>
        <v>13116.77</v>
      </c>
    </row>
    <row r="24" spans="1:23" s="81" customFormat="1" ht="12.95" customHeight="1" x14ac:dyDescent="0.2">
      <c r="A24" s="109" t="s">
        <v>172</v>
      </c>
      <c r="B24" s="109" t="s">
        <v>129</v>
      </c>
      <c r="C24" s="110">
        <v>28135.41</v>
      </c>
      <c r="D24" s="110" t="s">
        <v>658</v>
      </c>
      <c r="E24" s="81">
        <f>+(C24-C$7)/C$8</f>
        <v>-9082.9706078965755</v>
      </c>
      <c r="F24" s="81">
        <f>ROUND(2*E24,0)/2</f>
        <v>-9083</v>
      </c>
      <c r="G24" s="81">
        <f>+C24-(C$7+F24*C$8)</f>
        <v>9.7170000008190982E-3</v>
      </c>
      <c r="I24" s="81">
        <f>G24</f>
        <v>9.7170000008190982E-3</v>
      </c>
      <c r="O24" s="81">
        <f ca="1">+C$11+C$12*$F24</f>
        <v>-7.6607727207719828E-2</v>
      </c>
      <c r="Q24" s="108">
        <f>+C24-15018.5</f>
        <v>13116.91</v>
      </c>
    </row>
    <row r="25" spans="1:23" s="81" customFormat="1" ht="12.95" customHeight="1" x14ac:dyDescent="0.2">
      <c r="A25" s="109" t="s">
        <v>172</v>
      </c>
      <c r="B25" s="109" t="s">
        <v>129</v>
      </c>
      <c r="C25" s="110">
        <v>28136.38</v>
      </c>
      <c r="D25" s="110" t="s">
        <v>658</v>
      </c>
      <c r="E25" s="81">
        <f>+(C25-C$7)/C$8</f>
        <v>-9080.0365397354471</v>
      </c>
      <c r="F25" s="81">
        <f>ROUND(2*E25,0)/2</f>
        <v>-9080</v>
      </c>
      <c r="G25" s="81">
        <f>+C25-(C$7+F25*C$8)</f>
        <v>-1.2080000000423752E-2</v>
      </c>
      <c r="I25" s="81">
        <f>G25</f>
        <v>-1.2080000000423752E-2</v>
      </c>
      <c r="O25" s="81">
        <f ca="1">+C$11+C$12*$F25</f>
        <v>-7.6594376811770615E-2</v>
      </c>
      <c r="Q25" s="108">
        <f>+C25-15018.5</f>
        <v>13117.880000000001</v>
      </c>
    </row>
    <row r="26" spans="1:23" s="81" customFormat="1" ht="12.95" customHeight="1" x14ac:dyDescent="0.2">
      <c r="A26" s="109" t="s">
        <v>172</v>
      </c>
      <c r="B26" s="109" t="s">
        <v>128</v>
      </c>
      <c r="C26" s="110">
        <v>28137.55</v>
      </c>
      <c r="D26" s="110" t="s">
        <v>658</v>
      </c>
      <c r="E26" s="81">
        <f>+(C26-C$7)/C$8</f>
        <v>-9076.4975090668777</v>
      </c>
      <c r="F26" s="81">
        <f>ROUND(2*E26,0)/2</f>
        <v>-9076.5</v>
      </c>
      <c r="G26" s="81">
        <f>+C26-(C$7+F26*C$8)</f>
        <v>8.2349999865982682E-4</v>
      </c>
      <c r="I26" s="81">
        <f>G26</f>
        <v>8.2349999865982682E-4</v>
      </c>
      <c r="O26" s="81">
        <f ca="1">+C$11+C$12*$F26</f>
        <v>-7.6578801349829889E-2</v>
      </c>
      <c r="Q26" s="108">
        <f>+C26-15018.5</f>
        <v>13119.05</v>
      </c>
    </row>
    <row r="27" spans="1:23" s="81" customFormat="1" ht="12.95" customHeight="1" x14ac:dyDescent="0.2">
      <c r="A27" s="109" t="s">
        <v>172</v>
      </c>
      <c r="B27" s="109" t="s">
        <v>129</v>
      </c>
      <c r="C27" s="110">
        <v>28153.25</v>
      </c>
      <c r="D27" s="110" t="s">
        <v>658</v>
      </c>
      <c r="E27" s="81">
        <f>+(C27-C$7)/C$8</f>
        <v>-9029.0079522321612</v>
      </c>
      <c r="F27" s="81">
        <f>ROUND(2*E27,0)/2</f>
        <v>-9029</v>
      </c>
      <c r="G27" s="81">
        <f>+C27-(C$7+F27*C$8)</f>
        <v>-2.6289999987056945E-3</v>
      </c>
      <c r="I27" s="81">
        <f>G27</f>
        <v>-2.6289999987056945E-3</v>
      </c>
      <c r="O27" s="81">
        <f ca="1">+C$11+C$12*$F27</f>
        <v>-7.6367420080634296E-2</v>
      </c>
      <c r="Q27" s="108">
        <f>+C27-15018.5</f>
        <v>13134.75</v>
      </c>
    </row>
    <row r="28" spans="1:23" s="81" customFormat="1" ht="12.95" customHeight="1" x14ac:dyDescent="0.2">
      <c r="A28" s="109" t="s">
        <v>172</v>
      </c>
      <c r="B28" s="109" t="s">
        <v>129</v>
      </c>
      <c r="C28" s="110">
        <v>28161.19</v>
      </c>
      <c r="D28" s="110" t="s">
        <v>658</v>
      </c>
      <c r="E28" s="81">
        <f>+(C28-C$7)/C$8</f>
        <v>-9004.9909406864554</v>
      </c>
      <c r="F28" s="81">
        <f>ROUND(2*E28,0)/2</f>
        <v>-9005</v>
      </c>
      <c r="G28" s="81">
        <f>+C28-(C$7+F28*C$8)</f>
        <v>2.9949999989185017E-3</v>
      </c>
      <c r="I28" s="81">
        <f>G28</f>
        <v>2.9949999989185017E-3</v>
      </c>
      <c r="O28" s="81">
        <f ca="1">+C$11+C$12*$F28</f>
        <v>-7.6260616913040744E-2</v>
      </c>
      <c r="Q28" s="108">
        <f>+C28-15018.5</f>
        <v>13142.689999999999</v>
      </c>
    </row>
    <row r="29" spans="1:23" s="81" customFormat="1" ht="12.95" customHeight="1" x14ac:dyDescent="0.2">
      <c r="A29" s="109" t="s">
        <v>172</v>
      </c>
      <c r="B29" s="109" t="s">
        <v>128</v>
      </c>
      <c r="C29" s="110">
        <v>28161.39</v>
      </c>
      <c r="D29" s="110" t="s">
        <v>658</v>
      </c>
      <c r="E29" s="81">
        <f>+(C29-C$7)/C$8</f>
        <v>-9004.3859781790034</v>
      </c>
      <c r="F29" s="81">
        <f>ROUND(2*E29,0)/2</f>
        <v>-9004.5</v>
      </c>
      <c r="G29" s="81">
        <f>+C29-(C$7+F29*C$8)</f>
        <v>3.769549999924493E-2</v>
      </c>
      <c r="I29" s="81">
        <f>G29</f>
        <v>3.769549999924493E-2</v>
      </c>
      <c r="O29" s="81">
        <f ca="1">+C$11+C$12*$F29</f>
        <v>-7.6258391847049217E-2</v>
      </c>
      <c r="Q29" s="108">
        <f>+C29-15018.5</f>
        <v>13142.89</v>
      </c>
    </row>
    <row r="30" spans="1:23" s="81" customFormat="1" ht="12.95" customHeight="1" x14ac:dyDescent="0.2">
      <c r="A30" s="109" t="s">
        <v>172</v>
      </c>
      <c r="B30" s="109" t="s">
        <v>129</v>
      </c>
      <c r="C30" s="110">
        <v>28163.17</v>
      </c>
      <c r="D30" s="110" t="s">
        <v>658</v>
      </c>
      <c r="E30" s="81">
        <f>+(C30-C$7)/C$8</f>
        <v>-8999.0018118627158</v>
      </c>
      <c r="F30" s="81">
        <f>ROUND(2*E30,0)/2</f>
        <v>-8999</v>
      </c>
      <c r="G30" s="81">
        <f>+C30-(C$7+F30*C$8)</f>
        <v>-5.9900000269408338E-4</v>
      </c>
      <c r="I30" s="81">
        <f>G30</f>
        <v>-5.9900000269408338E-4</v>
      </c>
      <c r="O30" s="81">
        <f ca="1">+C$11+C$12*$F30</f>
        <v>-7.6233916121142359E-2</v>
      </c>
      <c r="Q30" s="108">
        <f>+C30-15018.5</f>
        <v>13144.669999999998</v>
      </c>
    </row>
    <row r="31" spans="1:23" s="81" customFormat="1" ht="12.95" customHeight="1" x14ac:dyDescent="0.2">
      <c r="A31" s="109" t="s">
        <v>172</v>
      </c>
      <c r="B31" s="109" t="s">
        <v>128</v>
      </c>
      <c r="C31" s="110">
        <v>28163.35</v>
      </c>
      <c r="D31" s="110" t="s">
        <v>658</v>
      </c>
      <c r="E31" s="81">
        <f>+(C31-C$7)/C$8</f>
        <v>-8998.4573456060098</v>
      </c>
      <c r="F31" s="81">
        <f>ROUND(2*E31,0)/2</f>
        <v>-8998.5</v>
      </c>
      <c r="G31" s="81">
        <f>+C31-(C$7+F31*C$8)</f>
        <v>1.4101499997195788E-2</v>
      </c>
      <c r="I31" s="81">
        <f>G31</f>
        <v>1.4101499997195788E-2</v>
      </c>
      <c r="O31" s="81">
        <f ca="1">+C$11+C$12*$F31</f>
        <v>-7.6231691055150819E-2</v>
      </c>
      <c r="Q31" s="108">
        <f>+C31-15018.5</f>
        <v>13144.849999999999</v>
      </c>
    </row>
    <row r="32" spans="1:23" s="81" customFormat="1" ht="12.95" customHeight="1" x14ac:dyDescent="0.2">
      <c r="A32" s="109" t="s">
        <v>172</v>
      </c>
      <c r="B32" s="109" t="s">
        <v>129</v>
      </c>
      <c r="C32" s="110">
        <v>28163.5</v>
      </c>
      <c r="D32" s="110" t="s">
        <v>658</v>
      </c>
      <c r="E32" s="81">
        <f>+(C32-C$7)/C$8</f>
        <v>-8998.0036237254189</v>
      </c>
      <c r="F32" s="81">
        <f>ROUND(2*E32,0)/2</f>
        <v>-8998</v>
      </c>
      <c r="G32" s="81">
        <f>+C32-(C$7+F32*C$8)</f>
        <v>-1.1979999981122091E-3</v>
      </c>
      <c r="I32" s="81">
        <f>G32</f>
        <v>-1.1979999981122091E-3</v>
      </c>
      <c r="O32" s="81">
        <f ca="1">+C$11+C$12*$F32</f>
        <v>-7.6229465989159292E-2</v>
      </c>
      <c r="Q32" s="108">
        <f>+C32-15018.5</f>
        <v>13145</v>
      </c>
    </row>
    <row r="33" spans="1:17" s="81" customFormat="1" ht="12.95" customHeight="1" x14ac:dyDescent="0.2">
      <c r="A33" s="109" t="s">
        <v>172</v>
      </c>
      <c r="B33" s="109" t="s">
        <v>128</v>
      </c>
      <c r="C33" s="110">
        <v>28176.23</v>
      </c>
      <c r="D33" s="110" t="s">
        <v>658</v>
      </c>
      <c r="E33" s="81">
        <f>+(C33-C$7)/C$8</f>
        <v>-8959.4977601263181</v>
      </c>
      <c r="F33" s="81">
        <f>ROUND(2*E33,0)/2</f>
        <v>-8959.5</v>
      </c>
      <c r="G33" s="81">
        <f>+C33-(C$7+F33*C$8)</f>
        <v>7.4049999966518953E-4</v>
      </c>
      <c r="I33" s="81">
        <f>G33</f>
        <v>7.4049999966518953E-4</v>
      </c>
      <c r="O33" s="81">
        <f ca="1">+C$11+C$12*$F33</f>
        <v>-7.6058135907811283E-2</v>
      </c>
      <c r="Q33" s="108">
        <f>+C33-15018.5</f>
        <v>13157.73</v>
      </c>
    </row>
    <row r="34" spans="1:17" s="81" customFormat="1" ht="12.95" customHeight="1" x14ac:dyDescent="0.2">
      <c r="A34" s="109" t="s">
        <v>172</v>
      </c>
      <c r="B34" s="109" t="s">
        <v>128</v>
      </c>
      <c r="C34" s="110">
        <v>28179.19</v>
      </c>
      <c r="D34" s="110" t="s">
        <v>658</v>
      </c>
      <c r="E34" s="81">
        <f>+(C34-C$7)/C$8</f>
        <v>-8950.5443150160809</v>
      </c>
      <c r="F34" s="81">
        <f>ROUND(2*E34,0)/2</f>
        <v>-8950.5</v>
      </c>
      <c r="G34" s="81">
        <f>+C34-(C$7+F34*C$8)</f>
        <v>-1.4650500001152977E-2</v>
      </c>
      <c r="I34" s="81">
        <f>G34</f>
        <v>-1.4650500001152977E-2</v>
      </c>
      <c r="O34" s="81">
        <f ca="1">+C$11+C$12*$F34</f>
        <v>-7.6018084719963699E-2</v>
      </c>
      <c r="Q34" s="108">
        <f>+C34-15018.5</f>
        <v>13160.689999999999</v>
      </c>
    </row>
    <row r="35" spans="1:17" s="81" customFormat="1" ht="12.95" customHeight="1" x14ac:dyDescent="0.2">
      <c r="A35" s="109" t="s">
        <v>172</v>
      </c>
      <c r="B35" s="109" t="s">
        <v>128</v>
      </c>
      <c r="C35" s="110">
        <v>28181.18</v>
      </c>
      <c r="D35" s="110" t="s">
        <v>658</v>
      </c>
      <c r="E35" s="81">
        <f>+(C35-C$7)/C$8</f>
        <v>-8944.5249380669629</v>
      </c>
      <c r="F35" s="81">
        <f>ROUND(2*E35,0)/2</f>
        <v>-8944.5</v>
      </c>
      <c r="G35" s="81">
        <f>+C35-(C$7+F35*C$8)</f>
        <v>-8.2445000007282943E-3</v>
      </c>
      <c r="I35" s="81">
        <f>G35</f>
        <v>-8.2445000007282943E-3</v>
      </c>
      <c r="O35" s="81">
        <f ca="1">+C$11+C$12*$F35</f>
        <v>-7.5991383928065315E-2</v>
      </c>
      <c r="Q35" s="108">
        <f>+C35-15018.5</f>
        <v>13162.68</v>
      </c>
    </row>
    <row r="36" spans="1:17" s="81" customFormat="1" ht="12.95" customHeight="1" x14ac:dyDescent="0.2">
      <c r="A36" s="109" t="s">
        <v>172</v>
      </c>
      <c r="B36" s="109" t="s">
        <v>128</v>
      </c>
      <c r="C36" s="110">
        <v>28184.14</v>
      </c>
      <c r="D36" s="110" t="s">
        <v>658</v>
      </c>
      <c r="E36" s="81">
        <f>+(C36-C$7)/C$8</f>
        <v>-8935.5714929567257</v>
      </c>
      <c r="F36" s="81">
        <f>ROUND(2*E36,0)/2</f>
        <v>-8935.5</v>
      </c>
      <c r="G36" s="81">
        <f>+C36-(C$7+F36*C$8)</f>
        <v>-2.3635500001546461E-2</v>
      </c>
      <c r="I36" s="81">
        <f>G36</f>
        <v>-2.3635500001546461E-2</v>
      </c>
      <c r="O36" s="81">
        <f ca="1">+C$11+C$12*$F36</f>
        <v>-7.5951332740217731E-2</v>
      </c>
      <c r="Q36" s="108">
        <f>+C36-15018.5</f>
        <v>13165.64</v>
      </c>
    </row>
    <row r="37" spans="1:17" s="81" customFormat="1" ht="12.95" customHeight="1" x14ac:dyDescent="0.2">
      <c r="A37" s="109" t="s">
        <v>172</v>
      </c>
      <c r="B37" s="109" t="s">
        <v>128</v>
      </c>
      <c r="C37" s="110">
        <v>28190.13</v>
      </c>
      <c r="D37" s="110" t="s">
        <v>658</v>
      </c>
      <c r="E37" s="81">
        <f>+(C37-C$7)/C$8</f>
        <v>-8917.4528658586351</v>
      </c>
      <c r="F37" s="81">
        <f>ROUND(2*E37,0)/2</f>
        <v>-8917.5</v>
      </c>
      <c r="G37" s="81">
        <f>+C37-(C$7+F37*C$8)</f>
        <v>1.5582500000164146E-2</v>
      </c>
      <c r="I37" s="81">
        <f>G37</f>
        <v>1.5582500000164146E-2</v>
      </c>
      <c r="O37" s="81">
        <f ca="1">+C$11+C$12*$F37</f>
        <v>-7.5871230364522563E-2</v>
      </c>
      <c r="Q37" s="108">
        <f>+C37-15018.5</f>
        <v>13171.630000000001</v>
      </c>
    </row>
    <row r="38" spans="1:17" s="81" customFormat="1" ht="12.95" customHeight="1" x14ac:dyDescent="0.2">
      <c r="A38" s="109" t="s">
        <v>172</v>
      </c>
      <c r="B38" s="109" t="s">
        <v>129</v>
      </c>
      <c r="C38" s="110">
        <v>28198.23</v>
      </c>
      <c r="D38" s="110" t="s">
        <v>658</v>
      </c>
      <c r="E38" s="81">
        <f>+(C38-C$7)/C$8</f>
        <v>-8892.9518843069709</v>
      </c>
      <c r="F38" s="81">
        <f>ROUND(2*E38,0)/2</f>
        <v>-8893</v>
      </c>
      <c r="G38" s="81">
        <f>+C38-(C$7+F38*C$8)</f>
        <v>1.5907000000879634E-2</v>
      </c>
      <c r="I38" s="81">
        <f>G38</f>
        <v>1.5907000000879634E-2</v>
      </c>
      <c r="O38" s="81">
        <f ca="1">+C$11+C$12*$F38</f>
        <v>-7.5762202130937456E-2</v>
      </c>
      <c r="Q38" s="108">
        <f>+C38-15018.5</f>
        <v>13179.73</v>
      </c>
    </row>
    <row r="39" spans="1:17" s="81" customFormat="1" ht="12.95" customHeight="1" x14ac:dyDescent="0.2">
      <c r="A39" s="109" t="s">
        <v>172</v>
      </c>
      <c r="B39" s="109" t="s">
        <v>129</v>
      </c>
      <c r="C39" s="110">
        <v>28201.5</v>
      </c>
      <c r="D39" s="110" t="s">
        <v>658</v>
      </c>
      <c r="E39" s="81">
        <f>+(C39-C$7)/C$8</f>
        <v>-8883.0607473101845</v>
      </c>
      <c r="F39" s="81">
        <f>ROUND(2*E39,0)/2</f>
        <v>-8883</v>
      </c>
      <c r="G39" s="81">
        <f>+C39-(C$7+F39*C$8)</f>
        <v>-2.0082999999431195E-2</v>
      </c>
      <c r="I39" s="81">
        <f>G39</f>
        <v>-2.0082999999431195E-2</v>
      </c>
      <c r="O39" s="81">
        <f ca="1">+C$11+C$12*$F39</f>
        <v>-7.5717700811106819E-2</v>
      </c>
      <c r="Q39" s="108">
        <f>+C39-15018.5</f>
        <v>13183</v>
      </c>
    </row>
    <row r="40" spans="1:17" s="81" customFormat="1" ht="12.95" customHeight="1" x14ac:dyDescent="0.2">
      <c r="A40" s="109" t="s">
        <v>172</v>
      </c>
      <c r="B40" s="109" t="s">
        <v>129</v>
      </c>
      <c r="C40" s="110">
        <v>28210.11</v>
      </c>
      <c r="D40" s="110" t="s">
        <v>658</v>
      </c>
      <c r="E40" s="81">
        <f>+(C40-C$7)/C$8</f>
        <v>-8857.017111364521</v>
      </c>
      <c r="F40" s="81">
        <f>ROUND(2*E40,0)/2</f>
        <v>-8857</v>
      </c>
      <c r="G40" s="81">
        <f>+C40-(C$7+F40*C$8)</f>
        <v>-5.6569999978819396E-3</v>
      </c>
      <c r="I40" s="81">
        <f>G40</f>
        <v>-5.6569999978819396E-3</v>
      </c>
      <c r="O40" s="81">
        <f ca="1">+C$11+C$12*$F40</f>
        <v>-7.560199737954712E-2</v>
      </c>
      <c r="Q40" s="108">
        <f>+C40-15018.5</f>
        <v>13191.61</v>
      </c>
    </row>
    <row r="41" spans="1:17" s="81" customFormat="1" ht="12.95" customHeight="1" x14ac:dyDescent="0.2">
      <c r="A41" s="109" t="s">
        <v>172</v>
      </c>
      <c r="B41" s="109" t="s">
        <v>128</v>
      </c>
      <c r="C41" s="110">
        <v>28213.26</v>
      </c>
      <c r="D41" s="110" t="s">
        <v>658</v>
      </c>
      <c r="E41" s="81">
        <f>+(C41-C$7)/C$8</f>
        <v>-8847.4889518722121</v>
      </c>
      <c r="F41" s="81">
        <f>ROUND(2*E41,0)/2</f>
        <v>-8847.5</v>
      </c>
      <c r="G41" s="81">
        <f>+C41-(C$7+F41*C$8)</f>
        <v>3.6524999995890539E-3</v>
      </c>
      <c r="I41" s="81">
        <f>G41</f>
        <v>3.6524999995890539E-3</v>
      </c>
      <c r="O41" s="81">
        <f ca="1">+C$11+C$12*$F41</f>
        <v>-7.5559721125707996E-2</v>
      </c>
      <c r="Q41" s="108">
        <f>+C41-15018.5</f>
        <v>13194.759999999998</v>
      </c>
    </row>
    <row r="42" spans="1:17" s="81" customFormat="1" ht="12.95" customHeight="1" x14ac:dyDescent="0.2">
      <c r="A42" s="111" t="s">
        <v>121</v>
      </c>
      <c r="B42" s="111"/>
      <c r="C42" s="112">
        <v>30677.047999999999</v>
      </c>
      <c r="D42" s="113"/>
      <c r="E42" s="81">
        <f>+(C42-C$7)/C$8</f>
        <v>-1394.9921203633432</v>
      </c>
      <c r="F42" s="81">
        <f>ROUND(2*E42,0)/2</f>
        <v>-1395</v>
      </c>
      <c r="G42" s="81">
        <f>+C42-(C$7+F42*C$8)</f>
        <v>2.6049999978567939E-3</v>
      </c>
      <c r="J42" s="81">
        <f>G42</f>
        <v>2.6049999978567939E-3</v>
      </c>
      <c r="N42" s="81">
        <f>G42</f>
        <v>2.6049999978567939E-3</v>
      </c>
      <c r="Q42" s="108">
        <f>+C42-15018.5</f>
        <v>15658.547999999999</v>
      </c>
    </row>
    <row r="43" spans="1:17" s="81" customFormat="1" ht="12.95" customHeight="1" x14ac:dyDescent="0.2">
      <c r="A43" s="111" t="s">
        <v>105</v>
      </c>
      <c r="B43" s="111"/>
      <c r="C43" s="113">
        <v>31138.231</v>
      </c>
      <c r="D43" s="113" t="s">
        <v>107</v>
      </c>
      <c r="E43" s="81">
        <f>+(C43-C$7)/C$8</f>
        <v>0</v>
      </c>
      <c r="F43" s="111">
        <f>ROUND(2*E43,0)/2</f>
        <v>0</v>
      </c>
      <c r="G43" s="81">
        <f>+C43-(C$7+F43*C$8)</f>
        <v>0</v>
      </c>
      <c r="H43" s="81">
        <f>G43</f>
        <v>0</v>
      </c>
      <c r="Q43" s="108">
        <f>+C43-15018.5</f>
        <v>16119.731</v>
      </c>
    </row>
    <row r="44" spans="1:17" s="81" customFormat="1" ht="12.95" customHeight="1" x14ac:dyDescent="0.2">
      <c r="A44" s="109" t="s">
        <v>172</v>
      </c>
      <c r="B44" s="109" t="s">
        <v>129</v>
      </c>
      <c r="C44" s="110">
        <v>31138.237000000001</v>
      </c>
      <c r="D44" s="110" t="s">
        <v>658</v>
      </c>
      <c r="E44" s="81">
        <f>+(C44-C$7)/C$8</f>
        <v>1.8148875227155439E-2</v>
      </c>
      <c r="F44" s="111">
        <f>ROUND(2*E44,0)/2</f>
        <v>0</v>
      </c>
      <c r="G44" s="81">
        <f>+C44-(C$7+F44*C$8)</f>
        <v>6.0000000012223609E-3</v>
      </c>
      <c r="I44" s="81">
        <f>G44</f>
        <v>6.0000000012223609E-3</v>
      </c>
      <c r="O44" s="81">
        <f ca="1">+C$11+C$12*$F44</f>
        <v>-3.618717840554006E-2</v>
      </c>
      <c r="Q44" s="108">
        <f>+C44-15018.5</f>
        <v>16119.737000000001</v>
      </c>
    </row>
    <row r="45" spans="1:17" s="81" customFormat="1" ht="12.95" customHeight="1" x14ac:dyDescent="0.2">
      <c r="A45" s="109" t="s">
        <v>172</v>
      </c>
      <c r="B45" s="109" t="s">
        <v>129</v>
      </c>
      <c r="C45" s="110">
        <v>31143.205000000002</v>
      </c>
      <c r="D45" s="110" t="s">
        <v>658</v>
      </c>
      <c r="E45" s="81">
        <f>+(C45-C$7)/C$8</f>
        <v>15.045417560252691</v>
      </c>
      <c r="F45" s="111">
        <f>ROUND(2*E45,0)/2</f>
        <v>15</v>
      </c>
      <c r="G45" s="81">
        <f>+C45-(C$7+F45*C$8)</f>
        <v>1.5015000000857981E-2</v>
      </c>
      <c r="I45" s="81">
        <f>G45</f>
        <v>1.5015000000857981E-2</v>
      </c>
      <c r="O45" s="81">
        <f ca="1">+C$11+C$12*$F45</f>
        <v>-3.6120426425794085E-2</v>
      </c>
      <c r="Q45" s="108">
        <f>+C45-15018.5</f>
        <v>16124.705000000002</v>
      </c>
    </row>
    <row r="46" spans="1:17" s="81" customFormat="1" ht="12.95" customHeight="1" x14ac:dyDescent="0.2">
      <c r="A46" s="109" t="s">
        <v>172</v>
      </c>
      <c r="B46" s="109" t="s">
        <v>129</v>
      </c>
      <c r="C46" s="110">
        <v>31149.142</v>
      </c>
      <c r="D46" s="110" t="s">
        <v>658</v>
      </c>
      <c r="E46" s="81">
        <f>+(C46-C$7)/C$8</f>
        <v>33.003729593858601</v>
      </c>
      <c r="F46" s="111">
        <f>ROUND(2*E46,0)/2</f>
        <v>33</v>
      </c>
      <c r="G46" s="81">
        <f>+C46-(C$7+F46*C$8)</f>
        <v>1.2329999990470242E-3</v>
      </c>
      <c r="I46" s="81">
        <f>G46</f>
        <v>1.2329999990470242E-3</v>
      </c>
      <c r="O46" s="81">
        <f ca="1">+C$11+C$12*$F46</f>
        <v>-3.6040324050098917E-2</v>
      </c>
      <c r="Q46" s="108">
        <f>+C46-15018.5</f>
        <v>16130.642</v>
      </c>
    </row>
    <row r="47" spans="1:17" s="81" customFormat="1" ht="12.95" customHeight="1" x14ac:dyDescent="0.2">
      <c r="A47" s="109" t="s">
        <v>172</v>
      </c>
      <c r="B47" s="109" t="s">
        <v>129</v>
      </c>
      <c r="C47" s="110">
        <v>31150.133999999998</v>
      </c>
      <c r="D47" s="110" t="s">
        <v>658</v>
      </c>
      <c r="E47" s="81">
        <f>+(C47-C$7)/C$8</f>
        <v>36.004343630798729</v>
      </c>
      <c r="F47" s="111">
        <f>ROUND(2*E47,0)/2</f>
        <v>36</v>
      </c>
      <c r="G47" s="81">
        <f>+C47-(C$7+F47*C$8)</f>
        <v>1.4359999986481853E-3</v>
      </c>
      <c r="I47" s="81">
        <f>G47</f>
        <v>1.4359999986481853E-3</v>
      </c>
      <c r="O47" s="81">
        <f ca="1">+C$11+C$12*$F47</f>
        <v>-3.6026973654149717E-2</v>
      </c>
      <c r="Q47" s="108">
        <f>+C47-15018.5</f>
        <v>16131.633999999998</v>
      </c>
    </row>
    <row r="48" spans="1:17" s="81" customFormat="1" ht="12.95" customHeight="1" x14ac:dyDescent="0.2">
      <c r="A48" s="109" t="s">
        <v>172</v>
      </c>
      <c r="B48" s="109" t="s">
        <v>128</v>
      </c>
      <c r="C48" s="110">
        <v>31150.292000000001</v>
      </c>
      <c r="D48" s="110" t="s">
        <v>658</v>
      </c>
      <c r="E48" s="81">
        <f>+(C48-C$7)/C$8</f>
        <v>36.482264011692457</v>
      </c>
      <c r="F48" s="111">
        <f>ROUND(2*E48,0)/2</f>
        <v>36.5</v>
      </c>
      <c r="G48" s="81">
        <f>+C48-(C$7+F48*C$8)</f>
        <v>-5.8634999986679759E-3</v>
      </c>
      <c r="I48" s="81">
        <f>G48</f>
        <v>-5.8634999986679759E-3</v>
      </c>
      <c r="O48" s="81">
        <f ca="1">+C$11+C$12*$F48</f>
        <v>-3.6024748588158184E-2</v>
      </c>
      <c r="Q48" s="108">
        <f>+C48-15018.5</f>
        <v>16131.792000000001</v>
      </c>
    </row>
    <row r="49" spans="1:17" s="81" customFormat="1" ht="12.95" customHeight="1" x14ac:dyDescent="0.2">
      <c r="A49" s="109" t="s">
        <v>172</v>
      </c>
      <c r="B49" s="109" t="s">
        <v>128</v>
      </c>
      <c r="C49" s="110">
        <v>31154.25</v>
      </c>
      <c r="D49" s="110" t="s">
        <v>658</v>
      </c>
      <c r="E49" s="81">
        <f>+(C49-C$7)/C$8</f>
        <v>48.454472034096398</v>
      </c>
      <c r="F49" s="111">
        <f>ROUND(2*E49,0)/2</f>
        <v>48.5</v>
      </c>
      <c r="G49" s="81">
        <f>+C49-(C$7+F49*C$8)</f>
        <v>-1.5051499998662621E-2</v>
      </c>
      <c r="I49" s="81">
        <f>G49</f>
        <v>-1.5051499998662621E-2</v>
      </c>
      <c r="O49" s="81">
        <f ca="1">+C$11+C$12*$F49</f>
        <v>-3.5971347004361408E-2</v>
      </c>
      <c r="Q49" s="108">
        <f>+C49-15018.5</f>
        <v>16135.75</v>
      </c>
    </row>
    <row r="50" spans="1:17" s="81" customFormat="1" ht="12.95" customHeight="1" x14ac:dyDescent="0.2">
      <c r="A50" s="109" t="s">
        <v>172</v>
      </c>
      <c r="B50" s="109" t="s">
        <v>128</v>
      </c>
      <c r="C50" s="110">
        <v>31156.239000000001</v>
      </c>
      <c r="D50" s="110" t="s">
        <v>658</v>
      </c>
      <c r="E50" s="81">
        <f>+(C50-C$7)/C$8</f>
        <v>54.470824170676956</v>
      </c>
      <c r="F50" s="111">
        <f>ROUND(2*E50,0)/2</f>
        <v>54.5</v>
      </c>
      <c r="G50" s="81">
        <f>+C50-(C$7+F50*C$8)</f>
        <v>-9.6454999984416645E-3</v>
      </c>
      <c r="I50" s="81">
        <f>G50</f>
        <v>-9.6454999984416645E-3</v>
      </c>
      <c r="O50" s="81">
        <f ca="1">+C$11+C$12*$F50</f>
        <v>-3.5944646212463016E-2</v>
      </c>
      <c r="Q50" s="108">
        <f>+C50-15018.5</f>
        <v>16137.739000000001</v>
      </c>
    </row>
    <row r="51" spans="1:17" s="81" customFormat="1" ht="12.95" customHeight="1" x14ac:dyDescent="0.2">
      <c r="A51" s="109" t="s">
        <v>172</v>
      </c>
      <c r="B51" s="109" t="s">
        <v>129</v>
      </c>
      <c r="C51" s="110">
        <v>31156.39</v>
      </c>
      <c r="D51" s="110" t="s">
        <v>658</v>
      </c>
      <c r="E51" s="81">
        <f>+(C51-C$7)/C$8</f>
        <v>54.927570863794664</v>
      </c>
      <c r="F51" s="111">
        <f>ROUND(2*E51,0)/2</f>
        <v>55</v>
      </c>
      <c r="G51" s="81">
        <f>+C51-(C$7+F51*C$8)</f>
        <v>-2.3945000000821892E-2</v>
      </c>
      <c r="I51" s="81">
        <f>G51</f>
        <v>-2.3945000000821892E-2</v>
      </c>
      <c r="O51" s="81">
        <f ca="1">+C$11+C$12*$F51</f>
        <v>-3.5942421146471483E-2</v>
      </c>
      <c r="Q51" s="108">
        <f>+C51-15018.5</f>
        <v>16137.89</v>
      </c>
    </row>
    <row r="52" spans="1:17" s="81" customFormat="1" ht="12.95" customHeight="1" x14ac:dyDescent="0.2">
      <c r="A52" s="114" t="s">
        <v>172</v>
      </c>
      <c r="B52" s="114" t="s">
        <v>128</v>
      </c>
      <c r="C52" s="115">
        <v>31157.238000000001</v>
      </c>
      <c r="D52" s="115" t="s">
        <v>658</v>
      </c>
      <c r="E52" s="81">
        <f>+(C52-C$7)/C$8</f>
        <v>57.492611895382105</v>
      </c>
      <c r="F52" s="111">
        <f>ROUND(2*E52,0)/2</f>
        <v>57.5</v>
      </c>
      <c r="G52" s="81">
        <f>+C52-(C$7+F52*C$8)</f>
        <v>-2.4424999974144157E-3</v>
      </c>
      <c r="I52" s="81">
        <f>G52</f>
        <v>-2.4424999974144157E-3</v>
      </c>
      <c r="O52" s="81">
        <f ca="1">+C$11+C$12*$F52</f>
        <v>-3.5931295816513824E-2</v>
      </c>
      <c r="Q52" s="108">
        <f>+C52-15018.5</f>
        <v>16138.738000000001</v>
      </c>
    </row>
    <row r="53" spans="1:17" s="81" customFormat="1" ht="12.95" customHeight="1" x14ac:dyDescent="0.2">
      <c r="A53" s="114" t="s">
        <v>172</v>
      </c>
      <c r="B53" s="114" t="s">
        <v>128</v>
      </c>
      <c r="C53" s="115">
        <v>31158.226999999999</v>
      </c>
      <c r="D53" s="115" t="s">
        <v>658</v>
      </c>
      <c r="E53" s="81">
        <f>+(C53-C$7)/C$8</f>
        <v>60.484151494708655</v>
      </c>
      <c r="F53" s="111">
        <f>ROUND(2*E53,0)/2</f>
        <v>60.5</v>
      </c>
      <c r="G53" s="81">
        <f>+C53-(C$7+F53*C$8)</f>
        <v>-5.2395000020624138E-3</v>
      </c>
      <c r="I53" s="81">
        <f>G53</f>
        <v>-5.2395000020624138E-3</v>
      </c>
      <c r="O53" s="81">
        <f ca="1">+C$11+C$12*$F53</f>
        <v>-3.5917945420564625E-2</v>
      </c>
      <c r="Q53" s="108">
        <f>+C53-15018.5</f>
        <v>16139.726999999999</v>
      </c>
    </row>
    <row r="54" spans="1:17" s="81" customFormat="1" ht="12.95" customHeight="1" x14ac:dyDescent="0.2">
      <c r="A54" s="114" t="s">
        <v>172</v>
      </c>
      <c r="B54" s="114" t="s">
        <v>129</v>
      </c>
      <c r="C54" s="115">
        <v>31162.374</v>
      </c>
      <c r="D54" s="115" t="s">
        <v>658</v>
      </c>
      <c r="E54" s="81">
        <f>+(C54-C$7)/C$8</f>
        <v>73.028049086657944</v>
      </c>
      <c r="F54" s="111">
        <f>ROUND(2*E54,0)/2</f>
        <v>73</v>
      </c>
      <c r="G54" s="81">
        <f>+C54-(C$7+F54*C$8)</f>
        <v>9.2729999996663537E-3</v>
      </c>
      <c r="I54" s="81">
        <f>G54</f>
        <v>9.2729999996663537E-3</v>
      </c>
      <c r="O54" s="81">
        <f ca="1">+C$11+C$12*$F54</f>
        <v>-3.5862318770776315E-2</v>
      </c>
      <c r="Q54" s="108">
        <f>+C54-15018.5</f>
        <v>16143.874</v>
      </c>
    </row>
    <row r="55" spans="1:17" s="81" customFormat="1" ht="12.95" customHeight="1" x14ac:dyDescent="0.2">
      <c r="A55" s="114" t="s">
        <v>172</v>
      </c>
      <c r="B55" s="114" t="s">
        <v>129</v>
      </c>
      <c r="C55" s="115">
        <v>31164.342000000001</v>
      </c>
      <c r="D55" s="115" t="s">
        <v>658</v>
      </c>
      <c r="E55" s="81">
        <f>+(C55-C$7)/C$8</f>
        <v>78.980880159954467</v>
      </c>
      <c r="F55" s="111">
        <f>ROUND(2*E55,0)/2</f>
        <v>79</v>
      </c>
      <c r="G55" s="81">
        <f>+C55-(C$7+F55*C$8)</f>
        <v>-6.3210000007529743E-3</v>
      </c>
      <c r="I55" s="81">
        <f>G55</f>
        <v>-6.3210000007529743E-3</v>
      </c>
      <c r="O55" s="81">
        <f ca="1">+C$11+C$12*$F55</f>
        <v>-3.5835617978877923E-2</v>
      </c>
      <c r="Q55" s="108">
        <f>+C55-15018.5</f>
        <v>16145.842000000001</v>
      </c>
    </row>
    <row r="56" spans="1:17" s="81" customFormat="1" ht="12.95" customHeight="1" x14ac:dyDescent="0.2">
      <c r="A56" s="114" t="s">
        <v>172</v>
      </c>
      <c r="B56" s="114" t="s">
        <v>129</v>
      </c>
      <c r="C56" s="115">
        <v>31165.360000000001</v>
      </c>
      <c r="D56" s="115" t="s">
        <v>658</v>
      </c>
      <c r="E56" s="81">
        <f>+(C56-C$7)/C$8</f>
        <v>82.06013932286794</v>
      </c>
      <c r="F56" s="111">
        <f>ROUND(2*E56,0)/2</f>
        <v>82</v>
      </c>
      <c r="G56" s="81">
        <f>+C56-(C$7+F56*C$8)</f>
        <v>1.9882000000507105E-2</v>
      </c>
      <c r="I56" s="81">
        <f>G56</f>
        <v>1.9882000000507105E-2</v>
      </c>
      <c r="O56" s="81">
        <f ca="1">+C$11+C$12*$F56</f>
        <v>-3.5822267582928724E-2</v>
      </c>
      <c r="Q56" s="108">
        <f>+C56-15018.5</f>
        <v>16146.86</v>
      </c>
    </row>
    <row r="57" spans="1:17" s="81" customFormat="1" ht="12.95" customHeight="1" x14ac:dyDescent="0.2">
      <c r="A57" s="114" t="s">
        <v>172</v>
      </c>
      <c r="B57" s="114" t="s">
        <v>128</v>
      </c>
      <c r="C57" s="115">
        <v>31170.134999999998</v>
      </c>
      <c r="D57" s="115" t="s">
        <v>658</v>
      </c>
      <c r="E57" s="81">
        <f>+(C57-C$7)/C$8</f>
        <v>96.50361918819668</v>
      </c>
      <c r="F57" s="111">
        <f>ROUND(2*E57,0)/2</f>
        <v>96.5</v>
      </c>
      <c r="G57" s="81">
        <f>+C57-(C$7+F57*C$8)</f>
        <v>1.1964999976044055E-3</v>
      </c>
      <c r="I57" s="81">
        <f>G57</f>
        <v>1.1964999976044055E-3</v>
      </c>
      <c r="O57" s="81">
        <f ca="1">+C$11+C$12*$F57</f>
        <v>-3.5757740669174282E-2</v>
      </c>
      <c r="Q57" s="108">
        <f>+C57-15018.5</f>
        <v>16151.634999999998</v>
      </c>
    </row>
    <row r="58" spans="1:17" s="81" customFormat="1" ht="12.95" customHeight="1" x14ac:dyDescent="0.2">
      <c r="A58" s="114" t="s">
        <v>172</v>
      </c>
      <c r="B58" s="114" t="s">
        <v>129</v>
      </c>
      <c r="C58" s="115">
        <v>31176.244999999999</v>
      </c>
      <c r="D58" s="115" t="s">
        <v>658</v>
      </c>
      <c r="E58" s="81">
        <f>+(C58-C$7)/C$8</f>
        <v>114.9852237907532</v>
      </c>
      <c r="F58" s="111">
        <f>ROUND(2*E58,0)/2</f>
        <v>115</v>
      </c>
      <c r="G58" s="81">
        <f>+C58-(C$7+F58*C$8)</f>
        <v>-4.885000002104789E-3</v>
      </c>
      <c r="I58" s="81">
        <f>G58</f>
        <v>-4.885000002104789E-3</v>
      </c>
      <c r="O58" s="81">
        <f ca="1">+C$11+C$12*$F58</f>
        <v>-3.567541322748758E-2</v>
      </c>
      <c r="Q58" s="108">
        <f>+C58-15018.5</f>
        <v>16157.744999999999</v>
      </c>
    </row>
    <row r="59" spans="1:17" s="81" customFormat="1" ht="12.95" customHeight="1" x14ac:dyDescent="0.2">
      <c r="A59" s="114" t="s">
        <v>172</v>
      </c>
      <c r="B59" s="114" t="s">
        <v>129</v>
      </c>
      <c r="C59" s="115">
        <v>31178.232</v>
      </c>
      <c r="D59" s="115" t="s">
        <v>658</v>
      </c>
      <c r="E59" s="81">
        <f>+(C59-C$7)/C$8</f>
        <v>120.99552630225804</v>
      </c>
      <c r="F59" s="111">
        <f>ROUND(2*E59,0)/2</f>
        <v>121</v>
      </c>
      <c r="G59" s="81">
        <f>+C59-(C$7+F59*C$8)</f>
        <v>-1.4789999986533076E-3</v>
      </c>
      <c r="I59" s="81">
        <f>G59</f>
        <v>-1.4789999986533076E-3</v>
      </c>
      <c r="O59" s="81">
        <f ca="1">+C$11+C$12*$F59</f>
        <v>-3.5648712435589189E-2</v>
      </c>
      <c r="Q59" s="108">
        <f>+C59-15018.5</f>
        <v>16159.732</v>
      </c>
    </row>
    <row r="60" spans="1:17" s="81" customFormat="1" ht="12.95" customHeight="1" x14ac:dyDescent="0.2">
      <c r="A60" s="114" t="s">
        <v>172</v>
      </c>
      <c r="B60" s="114" t="s">
        <v>129</v>
      </c>
      <c r="C60" s="115">
        <v>31179.231</v>
      </c>
      <c r="D60" s="115" t="s">
        <v>658</v>
      </c>
      <c r="E60" s="81">
        <f>+(C60-C$7)/C$8</f>
        <v>124.01731402696319</v>
      </c>
      <c r="F60" s="111">
        <f>ROUND(2*E60,0)/2</f>
        <v>124</v>
      </c>
      <c r="G60" s="81">
        <f>+C60-(C$7+F60*C$8)</f>
        <v>5.7239999987359624E-3</v>
      </c>
      <c r="I60" s="81">
        <f>G60</f>
        <v>5.7239999987359624E-3</v>
      </c>
      <c r="O60" s="81">
        <f ca="1">+C$11+C$12*$F60</f>
        <v>-3.5635362039639996E-2</v>
      </c>
      <c r="Q60" s="108">
        <f>+C60-15018.5</f>
        <v>16160.731</v>
      </c>
    </row>
    <row r="61" spans="1:17" s="81" customFormat="1" ht="12.95" customHeight="1" x14ac:dyDescent="0.2">
      <c r="A61" s="114" t="s">
        <v>172</v>
      </c>
      <c r="B61" s="114" t="s">
        <v>129</v>
      </c>
      <c r="C61" s="115">
        <v>31186.172999999999</v>
      </c>
      <c r="D61" s="115" t="s">
        <v>658</v>
      </c>
      <c r="E61" s="81">
        <f>+(C61-C$7)/C$8</f>
        <v>145.01556266050139</v>
      </c>
      <c r="F61" s="111">
        <f>ROUND(2*E61,0)/2</f>
        <v>145</v>
      </c>
      <c r="G61" s="81">
        <f>+C61-(C$7+F61*C$8)</f>
        <v>5.1449999991746154E-3</v>
      </c>
      <c r="I61" s="81">
        <f>G61</f>
        <v>5.1449999991746154E-3</v>
      </c>
      <c r="O61" s="81">
        <f ca="1">+C$11+C$12*$F61</f>
        <v>-3.5541909267995629E-2</v>
      </c>
      <c r="Q61" s="108">
        <f>+C61-15018.5</f>
        <v>16167.672999999999</v>
      </c>
    </row>
    <row r="62" spans="1:17" s="81" customFormat="1" ht="12.95" customHeight="1" x14ac:dyDescent="0.2">
      <c r="A62" s="81" t="s">
        <v>122</v>
      </c>
      <c r="C62" s="58">
        <v>31204.677</v>
      </c>
      <c r="D62" s="116" t="s">
        <v>107</v>
      </c>
      <c r="E62" s="81">
        <f>+(C62-C$7)/C$8</f>
        <v>200.98669384964842</v>
      </c>
      <c r="F62" s="111">
        <f>ROUND(2*E62,0)/2</f>
        <v>201</v>
      </c>
      <c r="G62" s="81">
        <f>+C62-(C$7+F62*C$8)</f>
        <v>-4.399000001285458E-3</v>
      </c>
      <c r="J62" s="81">
        <f>G62</f>
        <v>-4.399000001285458E-3</v>
      </c>
      <c r="N62" s="81">
        <f>G62</f>
        <v>-4.399000001285458E-3</v>
      </c>
      <c r="Q62" s="108">
        <f>+C62-15018.5</f>
        <v>16186.177</v>
      </c>
    </row>
    <row r="63" spans="1:17" s="81" customFormat="1" ht="12.95" customHeight="1" x14ac:dyDescent="0.2">
      <c r="A63" s="114" t="s">
        <v>172</v>
      </c>
      <c r="B63" s="114" t="s">
        <v>129</v>
      </c>
      <c r="C63" s="115">
        <v>31216.245999999999</v>
      </c>
      <c r="D63" s="115" t="s">
        <v>658</v>
      </c>
      <c r="E63" s="81">
        <f>+(C63-C$7)/C$8</f>
        <v>235.98075009301124</v>
      </c>
      <c r="F63" s="111">
        <f>ROUND(2*E63,0)/2</f>
        <v>236</v>
      </c>
      <c r="G63" s="81">
        <f>+C63-(C$7+F63*C$8)</f>
        <v>-6.3640000007580966E-3</v>
      </c>
      <c r="I63" s="81">
        <f>G63</f>
        <v>-6.3640000007580966E-3</v>
      </c>
      <c r="O63" s="81">
        <f ca="1">+C$11+C$12*$F63</f>
        <v>-3.5136947257536709E-2</v>
      </c>
      <c r="Q63" s="108">
        <f>+C63-15018.5</f>
        <v>16197.745999999999</v>
      </c>
    </row>
    <row r="64" spans="1:17" s="81" customFormat="1" ht="12.95" customHeight="1" x14ac:dyDescent="0.2">
      <c r="A64" s="114" t="s">
        <v>172</v>
      </c>
      <c r="B64" s="114" t="s">
        <v>129</v>
      </c>
      <c r="C64" s="115">
        <v>31219.223999999998</v>
      </c>
      <c r="D64" s="115" t="s">
        <v>658</v>
      </c>
      <c r="E64" s="81">
        <f>+(C64-C$7)/C$8</f>
        <v>244.98864182891836</v>
      </c>
      <c r="F64" s="111">
        <f>ROUND(2*E64,0)/2</f>
        <v>245</v>
      </c>
      <c r="G64" s="81">
        <f>+C64-(C$7+F64*C$8)</f>
        <v>-3.7550000015471596E-3</v>
      </c>
      <c r="I64" s="81">
        <f>G64</f>
        <v>-3.7550000015471596E-3</v>
      </c>
      <c r="O64" s="81">
        <f ca="1">+C$11+C$12*$F64</f>
        <v>-3.5096896069689125E-2</v>
      </c>
      <c r="Q64" s="108">
        <f>+C64-15018.5</f>
        <v>16200.723999999998</v>
      </c>
    </row>
    <row r="65" spans="1:20" s="81" customFormat="1" ht="12.95" customHeight="1" x14ac:dyDescent="0.2">
      <c r="A65" s="114" t="s">
        <v>172</v>
      </c>
      <c r="B65" s="114" t="s">
        <v>129</v>
      </c>
      <c r="C65" s="115">
        <v>31224.195</v>
      </c>
      <c r="D65" s="115" t="s">
        <v>658</v>
      </c>
      <c r="E65" s="81">
        <f>+(C65-C$7)/C$8</f>
        <v>260.02498495155749</v>
      </c>
      <c r="F65" s="111">
        <f>ROUND(2*E65,0)/2</f>
        <v>260</v>
      </c>
      <c r="G65" s="81">
        <f>+C65-(C$7+F65*C$8)</f>
        <v>8.2599999986996409E-3</v>
      </c>
      <c r="I65" s="81">
        <f>G65</f>
        <v>8.2599999986996409E-3</v>
      </c>
      <c r="O65" s="81">
        <f ca="1">+C$11+C$12*$F65</f>
        <v>-3.5030144089943149E-2</v>
      </c>
      <c r="Q65" s="108">
        <f>+C65-15018.5</f>
        <v>16205.695</v>
      </c>
    </row>
    <row r="66" spans="1:20" s="81" customFormat="1" ht="12.95" customHeight="1" x14ac:dyDescent="0.2">
      <c r="A66" s="114" t="s">
        <v>172</v>
      </c>
      <c r="B66" s="114" t="s">
        <v>128</v>
      </c>
      <c r="C66" s="115">
        <v>31411.473000000002</v>
      </c>
      <c r="D66" s="115" t="s">
        <v>658</v>
      </c>
      <c r="E66" s="81">
        <f>+(C66-C$7)/C$8</f>
        <v>826.50582730135909</v>
      </c>
      <c r="F66" s="111">
        <f>ROUND(2*E66,0)/2</f>
        <v>826.5</v>
      </c>
      <c r="G66" s="81">
        <f>+C66-(C$7+F66*C$8)</f>
        <v>1.9265000009909272E-3</v>
      </c>
      <c r="I66" s="81">
        <f>G66</f>
        <v>1.9265000009909272E-3</v>
      </c>
      <c r="O66" s="81">
        <f ca="1">+C$11+C$12*$F66</f>
        <v>-3.2509144321536808E-2</v>
      </c>
      <c r="Q66" s="108">
        <f>+C66-15018.5</f>
        <v>16392.973000000002</v>
      </c>
    </row>
    <row r="67" spans="1:20" s="81" customFormat="1" ht="12.95" customHeight="1" x14ac:dyDescent="0.2">
      <c r="A67" s="81" t="s">
        <v>121</v>
      </c>
      <c r="C67" s="58">
        <v>31497.927</v>
      </c>
      <c r="D67" s="116"/>
      <c r="E67" s="81">
        <f>+(C67-C$7)/C$8</f>
        <v>1088.0129703961595</v>
      </c>
      <c r="F67" s="111">
        <f>ROUND(2*E67,0)/2</f>
        <v>1088</v>
      </c>
      <c r="G67" s="81">
        <f>+C67-(C$7+F67*C$8)</f>
        <v>4.2880000000877772E-3</v>
      </c>
      <c r="J67" s="81">
        <f>G67</f>
        <v>4.2880000000877772E-3</v>
      </c>
      <c r="N67" s="81">
        <f>G67</f>
        <v>4.2880000000877772E-3</v>
      </c>
      <c r="Q67" s="108">
        <f>+C67-15018.5</f>
        <v>16479.427</v>
      </c>
    </row>
    <row r="68" spans="1:20" s="81" customFormat="1" ht="12.95" customHeight="1" x14ac:dyDescent="0.2">
      <c r="A68" s="81" t="s">
        <v>121</v>
      </c>
      <c r="C68" s="58">
        <v>31937.615000000002</v>
      </c>
      <c r="D68" s="116"/>
      <c r="E68" s="81">
        <f>+(C68-C$7)/C$8</f>
        <v>2417.9867452714675</v>
      </c>
      <c r="F68" s="111">
        <f>ROUND(2*E68,0)/2</f>
        <v>2418</v>
      </c>
      <c r="G68" s="81">
        <f>+C68-(C$7+F68*C$8)</f>
        <v>-4.3819999991683289E-3</v>
      </c>
      <c r="J68" s="81">
        <f>G68</f>
        <v>-4.3819999991683289E-3</v>
      </c>
      <c r="N68" s="81">
        <f>G68</f>
        <v>-4.3819999991683289E-3</v>
      </c>
      <c r="Q68" s="108">
        <f>+C68-15018.5</f>
        <v>16919.115000000002</v>
      </c>
    </row>
    <row r="69" spans="1:20" s="81" customFormat="1" ht="12.95" customHeight="1" x14ac:dyDescent="0.2">
      <c r="A69" s="81" t="s">
        <v>121</v>
      </c>
      <c r="C69" s="58">
        <v>32675.856</v>
      </c>
      <c r="D69" s="116"/>
      <c r="E69" s="81">
        <f>+(C69-C$7)/C$8</f>
        <v>4651.0273775782753</v>
      </c>
      <c r="F69" s="111">
        <f>ROUND(2*E69,0)/2</f>
        <v>4651</v>
      </c>
      <c r="G69" s="81">
        <f>+C69-(C$7+F69*C$8)</f>
        <v>9.0510000009089708E-3</v>
      </c>
      <c r="J69" s="81">
        <f>G69</f>
        <v>9.0510000009089708E-3</v>
      </c>
      <c r="N69" s="81">
        <f>G69</f>
        <v>9.0510000009089708E-3</v>
      </c>
      <c r="Q69" s="108">
        <f>+C69-15018.5</f>
        <v>17657.356</v>
      </c>
    </row>
    <row r="70" spans="1:20" s="81" customFormat="1" ht="12.95" customHeight="1" x14ac:dyDescent="0.2">
      <c r="A70" s="81" t="s">
        <v>123</v>
      </c>
      <c r="C70" s="116">
        <v>33009.417999999998</v>
      </c>
      <c r="D70" s="116">
        <v>6.0000000000000001E-3</v>
      </c>
      <c r="E70" s="81">
        <f>+(C70-C$7)/C$8</f>
        <v>5659.98989712612</v>
      </c>
      <c r="F70" s="111">
        <f>ROUND(2*E70,0)/2</f>
        <v>5660</v>
      </c>
      <c r="G70" s="81">
        <f>+C70-(C$7+F70*C$8)</f>
        <v>-3.3400000029359944E-3</v>
      </c>
      <c r="J70" s="81">
        <f>G70</f>
        <v>-3.3400000029359944E-3</v>
      </c>
      <c r="Q70" s="108">
        <f>+C70-15018.5</f>
        <v>17990.917999999998</v>
      </c>
    </row>
    <row r="71" spans="1:20" s="81" customFormat="1" ht="12.95" customHeight="1" x14ac:dyDescent="0.2">
      <c r="A71" s="81" t="s">
        <v>121</v>
      </c>
      <c r="C71" s="58">
        <v>33382.658000000003</v>
      </c>
      <c r="D71" s="116"/>
      <c r="E71" s="81">
        <f>+(C71-C$7)/C$8</f>
        <v>6788.9709285267154</v>
      </c>
      <c r="F71" s="111">
        <f>ROUND(2*E71,0)/2</f>
        <v>6789</v>
      </c>
      <c r="G71" s="81">
        <f>+C71-(C$7+F71*C$8)</f>
        <v>-9.6109999940381385E-3</v>
      </c>
      <c r="J71" s="81">
        <f>G71</f>
        <v>-9.6109999940381385E-3</v>
      </c>
      <c r="N71" s="81">
        <f>G71</f>
        <v>-9.6109999940381385E-3</v>
      </c>
      <c r="Q71" s="108">
        <f>+C71-15018.5</f>
        <v>18364.158000000003</v>
      </c>
    </row>
    <row r="72" spans="1:20" s="81" customFormat="1" ht="12.95" customHeight="1" x14ac:dyDescent="0.2">
      <c r="A72" s="81" t="s">
        <v>122</v>
      </c>
      <c r="B72" s="20" t="s">
        <v>128</v>
      </c>
      <c r="C72" s="58">
        <v>34847.707999999999</v>
      </c>
      <c r="D72" s="116" t="s">
        <v>107</v>
      </c>
      <c r="E72" s="81">
        <f>+(C72-C$7)/C$8</f>
        <v>11220.472536214565</v>
      </c>
      <c r="F72" s="111">
        <f>ROUND(2*E72,0)/2</f>
        <v>11220.5</v>
      </c>
      <c r="G72" s="81">
        <f>+C72-(C$7+F72*C$8)</f>
        <v>-9.0794999996433035E-3</v>
      </c>
      <c r="J72" s="81">
        <f>G72</f>
        <v>-9.0794999996433035E-3</v>
      </c>
      <c r="N72" s="81">
        <f>G72</f>
        <v>-9.0794999996433035E-3</v>
      </c>
      <c r="Q72" s="108">
        <f>+C72-15018.5</f>
        <v>19829.207999999999</v>
      </c>
    </row>
    <row r="73" spans="1:20" s="81" customFormat="1" ht="12.95" customHeight="1" x14ac:dyDescent="0.2">
      <c r="A73" s="81" t="s">
        <v>121</v>
      </c>
      <c r="C73" s="58">
        <v>35242.608</v>
      </c>
      <c r="D73" s="116"/>
      <c r="E73" s="81">
        <f>+(C73-C$7)/C$8</f>
        <v>12414.971007171833</v>
      </c>
      <c r="F73" s="111">
        <f>ROUND(2*E73,0)/2</f>
        <v>12415</v>
      </c>
      <c r="G73" s="81">
        <f>+C73-(C$7+F73*C$8)</f>
        <v>-9.5849999997881241E-3</v>
      </c>
      <c r="J73" s="81">
        <f>G73</f>
        <v>-9.5849999997881241E-3</v>
      </c>
      <c r="N73" s="81">
        <f>G73</f>
        <v>-9.5849999997881241E-3</v>
      </c>
      <c r="Q73" s="108">
        <f>+C73-15018.5</f>
        <v>20224.108</v>
      </c>
    </row>
    <row r="74" spans="1:20" s="81" customFormat="1" ht="12.95" customHeight="1" x14ac:dyDescent="0.2">
      <c r="A74" s="81" t="s">
        <v>124</v>
      </c>
      <c r="C74" s="116">
        <v>41762.334000000003</v>
      </c>
      <c r="D74" s="116"/>
      <c r="E74" s="81">
        <f>+(C74-C$7)/C$8</f>
        <v>32135.919951361026</v>
      </c>
      <c r="F74" s="111">
        <f>ROUND(2*E74,0)/2</f>
        <v>32136</v>
      </c>
      <c r="G74" s="81">
        <f>+C74-(C$7+F74*C$8)</f>
        <v>-2.6463999995030463E-2</v>
      </c>
      <c r="I74" s="81">
        <f>G74</f>
        <v>-2.6463999995030463E-2</v>
      </c>
      <c r="Q74" s="108">
        <f>+C74-15018.5</f>
        <v>26743.834000000003</v>
      </c>
    </row>
    <row r="75" spans="1:20" s="81" customFormat="1" ht="12.95" customHeight="1" x14ac:dyDescent="0.2">
      <c r="A75" s="81" t="s">
        <v>124</v>
      </c>
      <c r="C75" s="116">
        <v>41764.307000000001</v>
      </c>
      <c r="D75" s="116"/>
      <c r="E75" s="81">
        <f>+(C75-C$7)/C$8</f>
        <v>32141.887906496999</v>
      </c>
      <c r="F75" s="111">
        <f>ROUND(2*E75,0)/2</f>
        <v>32142</v>
      </c>
      <c r="G75" s="81">
        <f>+C75-(C$7+F75*C$8)</f>
        <v>-3.7058000001707114E-2</v>
      </c>
      <c r="I75" s="81">
        <f>G75</f>
        <v>-3.7058000001707114E-2</v>
      </c>
      <c r="Q75" s="108">
        <f>+C75-15018.5</f>
        <v>26745.807000000001</v>
      </c>
    </row>
    <row r="76" spans="1:20" s="81" customFormat="1" ht="12.95" customHeight="1" x14ac:dyDescent="0.2">
      <c r="A76" s="81" t="s">
        <v>125</v>
      </c>
      <c r="C76" s="116">
        <v>41795.379999999997</v>
      </c>
      <c r="D76" s="116"/>
      <c r="E76" s="81">
        <f>+(C76-C$7)/C$8</f>
        <v>32235.877906466743</v>
      </c>
      <c r="F76" s="111">
        <f>ROUND(2*E76,0)/2</f>
        <v>32236</v>
      </c>
      <c r="G76" s="81">
        <f>+C76-(C$7+F76*C$8)</f>
        <v>-4.0364000000408851E-2</v>
      </c>
      <c r="I76" s="81">
        <f>G76</f>
        <v>-4.0364000000408851E-2</v>
      </c>
      <c r="Q76" s="108">
        <f>+C76-15018.5</f>
        <v>26776.879999999997</v>
      </c>
    </row>
    <row r="77" spans="1:20" s="81" customFormat="1" ht="12.95" customHeight="1" x14ac:dyDescent="0.2">
      <c r="A77" s="81" t="s">
        <v>126</v>
      </c>
      <c r="C77" s="116">
        <v>42089.281000000003</v>
      </c>
      <c r="D77" s="116"/>
      <c r="E77" s="81">
        <f>+(C77-C$7)/C$8</f>
        <v>33124.873335975011</v>
      </c>
      <c r="F77" s="111">
        <f>ROUND(2*E77,0)/2</f>
        <v>33125</v>
      </c>
      <c r="G77" s="81">
        <f>+C77-(C$7+F77*C$8)</f>
        <v>-4.1874999995343387E-2</v>
      </c>
      <c r="I77" s="81">
        <f>G77</f>
        <v>-4.1874999995343387E-2</v>
      </c>
      <c r="Q77" s="108">
        <f>+C77-15018.5</f>
        <v>27070.781000000003</v>
      </c>
    </row>
    <row r="78" spans="1:20" s="81" customFormat="1" ht="12.95" customHeight="1" x14ac:dyDescent="0.2">
      <c r="A78" s="81" t="s">
        <v>126</v>
      </c>
      <c r="C78" s="116">
        <v>42109.447</v>
      </c>
      <c r="D78" s="116"/>
      <c r="E78" s="81">
        <f>+(C78-C$7)/C$8</f>
        <v>33185.87170560105</v>
      </c>
      <c r="F78" s="111">
        <f>ROUND(2*E78,0)/2</f>
        <v>33186</v>
      </c>
      <c r="G78" s="81">
        <f>+C78-(C$7+F78*C$8)</f>
        <v>-4.2413999995915219E-2</v>
      </c>
      <c r="I78" s="81">
        <f>G78</f>
        <v>-4.2413999995915219E-2</v>
      </c>
      <c r="Q78" s="108">
        <f>+C78-15018.5</f>
        <v>27090.947</v>
      </c>
    </row>
    <row r="79" spans="1:20" s="81" customFormat="1" ht="12.95" customHeight="1" thickBot="1" x14ac:dyDescent="0.25">
      <c r="A79" s="117" t="s">
        <v>126</v>
      </c>
      <c r="B79" s="118"/>
      <c r="C79" s="119">
        <v>42132.411999999997</v>
      </c>
      <c r="D79" s="119"/>
      <c r="E79" s="118">
        <f>+(C79-C$7)/C$8</f>
        <v>33255.336525518826</v>
      </c>
      <c r="F79" s="120">
        <f>ROUND(2*E79,0)/2</f>
        <v>33255.5</v>
      </c>
      <c r="G79" s="118">
        <f>+C79-(C$7+F79*C$8)</f>
        <v>-5.4044500000600237E-2</v>
      </c>
      <c r="H79" s="118"/>
      <c r="I79" s="118">
        <f>G79</f>
        <v>-5.4044500000600237E-2</v>
      </c>
      <c r="J79" s="118"/>
      <c r="K79" s="118"/>
      <c r="L79" s="118"/>
      <c r="M79" s="118"/>
      <c r="N79" s="118"/>
      <c r="O79" s="118"/>
      <c r="P79" s="118"/>
      <c r="Q79" s="121">
        <f>+C79-15018.5</f>
        <v>27113.911999999997</v>
      </c>
    </row>
    <row r="80" spans="1:20" s="81" customFormat="1" ht="12.95" customHeight="1" x14ac:dyDescent="0.2">
      <c r="A80" s="10" t="s">
        <v>127</v>
      </c>
      <c r="B80" s="20" t="s">
        <v>128</v>
      </c>
      <c r="C80" s="58">
        <v>45021.34</v>
      </c>
      <c r="D80" s="21"/>
      <c r="E80" s="81">
        <f>+(C80-C$7)/C$8</f>
        <v>41993.802159111183</v>
      </c>
      <c r="F80" s="122">
        <f>ROUND(2*E80,0)/2-0.5</f>
        <v>41993.5</v>
      </c>
      <c r="G80" s="81">
        <f>+C80-(C$7+F80*C$8)</f>
        <v>9.989349999523256E-2</v>
      </c>
      <c r="J80" s="81">
        <f>G80</f>
        <v>9.989349999523256E-2</v>
      </c>
      <c r="N80" s="81">
        <f>G80</f>
        <v>9.989349999523256E-2</v>
      </c>
      <c r="O80" s="81">
        <f ca="1">+C$11+C$12*$F80</f>
        <v>0.15068943902530169</v>
      </c>
      <c r="P80" s="81">
        <f>+D$11+D$12*F80+D$13*F80^2</f>
        <v>0.11092174185182108</v>
      </c>
      <c r="Q80" s="108">
        <f>+C80-15018.5</f>
        <v>30002.839999999997</v>
      </c>
      <c r="R80" s="81">
        <f>+(G80-P80)^2</f>
        <v>1.2162211844741093E-4</v>
      </c>
      <c r="S80" s="81">
        <v>1</v>
      </c>
      <c r="T80" s="81">
        <f>S80*R80</f>
        <v>1.2162211844741093E-4</v>
      </c>
    </row>
    <row r="81" spans="1:20" s="81" customFormat="1" ht="12.95" customHeight="1" x14ac:dyDescent="0.2">
      <c r="A81" s="10" t="s">
        <v>127</v>
      </c>
      <c r="B81" s="20" t="s">
        <v>129</v>
      </c>
      <c r="C81" s="58">
        <v>45021.506000000001</v>
      </c>
      <c r="D81" s="21"/>
      <c r="E81" s="81">
        <f>+(C81-C$7)/C$8</f>
        <v>41994.304277992378</v>
      </c>
      <c r="F81" s="122">
        <f>ROUND(2*E81,0)/2-0.5</f>
        <v>41994</v>
      </c>
      <c r="G81" s="81">
        <f>+C81-(C$7+F81*C$8)</f>
        <v>0.10059400000318419</v>
      </c>
      <c r="J81" s="81">
        <f>G81</f>
        <v>0.10059400000318419</v>
      </c>
      <c r="N81" s="81">
        <f>G81</f>
        <v>0.10059400000318419</v>
      </c>
      <c r="O81" s="81">
        <f ca="1">+C$11+C$12*$F81</f>
        <v>0.15069166409129323</v>
      </c>
      <c r="P81" s="81">
        <f>+D$11+D$12*F81+D$13*F81^2</f>
        <v>0.11092394116617491</v>
      </c>
      <c r="Q81" s="108">
        <f>+C81-15018.5</f>
        <v>30003.006000000001</v>
      </c>
      <c r="R81" s="81">
        <f>+(G81-P81)^2</f>
        <v>1.0670768443084993E-4</v>
      </c>
      <c r="S81" s="81">
        <v>1</v>
      </c>
      <c r="T81" s="81">
        <f>S81*R81</f>
        <v>1.0670768443084993E-4</v>
      </c>
    </row>
    <row r="82" spans="1:20" s="81" customFormat="1" ht="12.95" customHeight="1" x14ac:dyDescent="0.2">
      <c r="A82" s="19" t="s">
        <v>122</v>
      </c>
      <c r="C82" s="58">
        <v>46115.138500000001</v>
      </c>
      <c r="D82" s="116" t="s">
        <v>107</v>
      </c>
      <c r="E82" s="81">
        <f>+(C82-C$7)/C$8</f>
        <v>45302.337575128789</v>
      </c>
      <c r="F82" s="122">
        <f>ROUND(2*E82,0)/2-0.5</f>
        <v>45302</v>
      </c>
      <c r="G82" s="81">
        <f>+C82-(C$7+F82*C$8)</f>
        <v>0.11160200000449549</v>
      </c>
      <c r="K82" s="81">
        <f>G82</f>
        <v>0.11160200000449549</v>
      </c>
      <c r="N82" s="81">
        <f>G82</f>
        <v>0.11160200000449549</v>
      </c>
      <c r="O82" s="81">
        <f ca="1">+C$11+C$12*$F82</f>
        <v>0.16541270069127237</v>
      </c>
      <c r="P82" s="81">
        <f>+D$11+D$12*F82+D$13*F82^2</f>
        <v>0.12593258249912248</v>
      </c>
      <c r="Q82" s="108">
        <f>+C82-15018.5</f>
        <v>31096.638500000001</v>
      </c>
      <c r="R82" s="81">
        <f>+(G82-P82)^2</f>
        <v>2.0536559463530944E-4</v>
      </c>
      <c r="S82" s="81">
        <v>1</v>
      </c>
      <c r="T82" s="81">
        <f>S82*R82</f>
        <v>2.0536559463530944E-4</v>
      </c>
    </row>
    <row r="83" spans="1:20" s="81" customFormat="1" ht="12.95" customHeight="1" x14ac:dyDescent="0.2">
      <c r="A83" s="19" t="s">
        <v>122</v>
      </c>
      <c r="B83" s="20" t="s">
        <v>128</v>
      </c>
      <c r="C83" s="58">
        <v>46115.304300000003</v>
      </c>
      <c r="D83" s="116" t="s">
        <v>107</v>
      </c>
      <c r="E83" s="81">
        <f>+(C83-C$7)/C$8</f>
        <v>45302.839089047469</v>
      </c>
      <c r="F83" s="122">
        <f>ROUND(2*E83,0)/2-0.5</f>
        <v>45302.5</v>
      </c>
      <c r="G83" s="81">
        <f>+C83-(C$7+F83*C$8)</f>
        <v>0.11210250000294764</v>
      </c>
      <c r="K83" s="81">
        <f>G83</f>
        <v>0.11210250000294764</v>
      </c>
      <c r="N83" s="81">
        <f>G83</f>
        <v>0.11210250000294764</v>
      </c>
      <c r="O83" s="81">
        <f ca="1">+C$11+C$12*$F83</f>
        <v>0.16541492575726391</v>
      </c>
      <c r="P83" s="81">
        <f>+D$11+D$12*F83+D$13*F83^2</f>
        <v>0.12593492025893219</v>
      </c>
      <c r="Q83" s="108">
        <f>+C83-15018.5</f>
        <v>31096.804300000003</v>
      </c>
      <c r="R83" s="81">
        <f>+(G83-P83)^2</f>
        <v>1.9133585013817172E-4</v>
      </c>
      <c r="S83" s="81">
        <v>1</v>
      </c>
      <c r="T83" s="81">
        <f>S83*R83</f>
        <v>1.9133585013817172E-4</v>
      </c>
    </row>
    <row r="84" spans="1:20" s="81" customFormat="1" ht="12.95" customHeight="1" x14ac:dyDescent="0.2">
      <c r="A84" s="19" t="s">
        <v>122</v>
      </c>
      <c r="C84" s="58">
        <v>46117.123500000002</v>
      </c>
      <c r="D84" s="116" t="s">
        <v>107</v>
      </c>
      <c r="E84" s="81">
        <f>+(C84-C$7)/C$8</f>
        <v>45308.341828015218</v>
      </c>
      <c r="F84" s="122">
        <f>ROUND(2*E84,0)/2-0.5</f>
        <v>45308</v>
      </c>
      <c r="G84" s="81">
        <f>+C84-(C$7+F84*C$8)</f>
        <v>0.11300800000026356</v>
      </c>
      <c r="K84" s="81">
        <f>G84</f>
        <v>0.11300800000026356</v>
      </c>
      <c r="N84" s="81">
        <f>G84</f>
        <v>0.11300800000026356</v>
      </c>
      <c r="O84" s="81">
        <f ca="1">+C$11+C$12*$F84</f>
        <v>0.16543940148317077</v>
      </c>
      <c r="P84" s="81">
        <f>+D$11+D$12*F84+D$13*F84^2</f>
        <v>0.12596063699773669</v>
      </c>
      <c r="Q84" s="108">
        <f>+C84-15018.5</f>
        <v>31098.623500000002</v>
      </c>
      <c r="R84" s="81">
        <f>+(G84-P84)^2</f>
        <v>1.6777080518830953E-4</v>
      </c>
      <c r="S84" s="81">
        <v>1</v>
      </c>
      <c r="T84" s="81">
        <f>S84*R84</f>
        <v>1.6777080518830953E-4</v>
      </c>
    </row>
    <row r="85" spans="1:20" s="81" customFormat="1" ht="12.95" customHeight="1" x14ac:dyDescent="0.2">
      <c r="A85" s="19" t="s">
        <v>122</v>
      </c>
      <c r="B85" s="11" t="s">
        <v>128</v>
      </c>
      <c r="C85" s="123">
        <v>46117.2886</v>
      </c>
      <c r="D85" s="10" t="s">
        <v>107</v>
      </c>
      <c r="E85" s="81">
        <f>+(C85-C$7)/C$8</f>
        <v>45308.841224565112</v>
      </c>
      <c r="F85" s="122">
        <f>ROUND(2*E85,0)/2-0.5</f>
        <v>45308.5</v>
      </c>
      <c r="G85" s="81">
        <f>+C85-(C$7+F85*C$8)</f>
        <v>0.11280850000184728</v>
      </c>
      <c r="K85" s="81">
        <f>G85</f>
        <v>0.11280850000184728</v>
      </c>
      <c r="N85" s="81">
        <f>G85</f>
        <v>0.11280850000184728</v>
      </c>
      <c r="O85" s="81">
        <f ca="1">+C$11+C$12*$F85</f>
        <v>0.16544162654916231</v>
      </c>
      <c r="P85" s="81">
        <f>+D$11+D$12*F85+D$13*F85^2</f>
        <v>0.12596297500861869</v>
      </c>
      <c r="Q85" s="108">
        <f>+C85-15018.5</f>
        <v>31098.7886</v>
      </c>
      <c r="R85" s="81">
        <f>+(G85-P85)^2</f>
        <v>1.7304021270377382E-4</v>
      </c>
      <c r="S85" s="81">
        <v>1</v>
      </c>
      <c r="T85" s="81">
        <f>S85*R85</f>
        <v>1.7304021270377382E-4</v>
      </c>
    </row>
    <row r="86" spans="1:20" s="81" customFormat="1" ht="12.95" customHeight="1" x14ac:dyDescent="0.2">
      <c r="A86" s="114" t="s">
        <v>288</v>
      </c>
      <c r="B86" s="114" t="s">
        <v>129</v>
      </c>
      <c r="C86" s="115">
        <v>49060.686000000002</v>
      </c>
      <c r="D86" s="115" t="s">
        <v>658</v>
      </c>
      <c r="E86" s="81">
        <f>+(C86-C$7)/C$8</f>
        <v>54212.066582173582</v>
      </c>
      <c r="F86" s="122">
        <f>ROUND(2*E86,0)/2-0.5</f>
        <v>54211.5</v>
      </c>
      <c r="G86" s="81">
        <f>+C86-(C$7+F86*C$8)</f>
        <v>0.18731150000530761</v>
      </c>
      <c r="I86" s="81">
        <f>G86</f>
        <v>0.18731150000530761</v>
      </c>
      <c r="O86" s="81">
        <f ca="1">+C$11+C$12*$F86</f>
        <v>0.20506115159439034</v>
      </c>
      <c r="P86" s="81">
        <f>+D$11+D$12*F86+D$13*F86^2</f>
        <v>0.17091059090536759</v>
      </c>
      <c r="Q86" s="108">
        <f>+C86-15018.5</f>
        <v>34042.186000000002</v>
      </c>
      <c r="R86" s="81">
        <f>+(G86-P86)^2</f>
        <v>2.6898981930449536E-4</v>
      </c>
      <c r="S86" s="81">
        <v>0.1</v>
      </c>
      <c r="T86" s="81">
        <f>S86*R86</f>
        <v>2.6898981930449537E-5</v>
      </c>
    </row>
    <row r="87" spans="1:20" s="81" customFormat="1" ht="12.95" customHeight="1" x14ac:dyDescent="0.2">
      <c r="A87" s="114" t="s">
        <v>288</v>
      </c>
      <c r="B87" s="114" t="s">
        <v>129</v>
      </c>
      <c r="C87" s="115">
        <v>49064.639999999999</v>
      </c>
      <c r="D87" s="115" t="s">
        <v>658</v>
      </c>
      <c r="E87" s="81">
        <f>+(C87-C$7)/C$8</f>
        <v>54224.02669094583</v>
      </c>
      <c r="F87" s="122">
        <f>ROUND(2*E87,0)/2-0.5</f>
        <v>54223.5</v>
      </c>
      <c r="G87" s="81">
        <f>+C87-(C$7+F87*C$8)</f>
        <v>0.17412350000086008</v>
      </c>
      <c r="I87" s="81">
        <f>G87</f>
        <v>0.17412350000086008</v>
      </c>
      <c r="O87" s="81">
        <f ca="1">+C$11+C$12*$F87</f>
        <v>0.20511455317818714</v>
      </c>
      <c r="P87" s="81">
        <f>+D$11+D$12*F87+D$13*F87^2</f>
        <v>0.17097565063042264</v>
      </c>
      <c r="Q87" s="108">
        <f>+C87-15018.5</f>
        <v>34046.14</v>
      </c>
      <c r="R87" s="81">
        <f>+(G87-P87)^2</f>
        <v>9.9089556589633808E-6</v>
      </c>
      <c r="S87" s="81">
        <v>0.1</v>
      </c>
      <c r="T87" s="81">
        <f>S87*R87</f>
        <v>9.9089556589633812E-7</v>
      </c>
    </row>
    <row r="88" spans="1:20" s="81" customFormat="1" ht="12.95" customHeight="1" x14ac:dyDescent="0.2">
      <c r="A88" s="114" t="s">
        <v>288</v>
      </c>
      <c r="B88" s="114" t="s">
        <v>129</v>
      </c>
      <c r="C88" s="115">
        <v>49754.620999999999</v>
      </c>
      <c r="D88" s="115" t="s">
        <v>658</v>
      </c>
      <c r="E88" s="81">
        <f>+(C88-C$7)/C$8</f>
        <v>56311.089870205295</v>
      </c>
      <c r="F88" s="122">
        <f>ROUND(2*E88,0)/2-0.5</f>
        <v>56310.5</v>
      </c>
      <c r="G88" s="81">
        <f>+C88-(C$7+F88*C$8)</f>
        <v>0.19501049999962561</v>
      </c>
      <c r="I88" s="81">
        <f>G88</f>
        <v>0.19501049999962561</v>
      </c>
      <c r="O88" s="81">
        <f ca="1">+C$11+C$12*$F88</f>
        <v>0.21440197862684388</v>
      </c>
      <c r="P88" s="81">
        <f>+D$11+D$12*F88+D$13*F88^2</f>
        <v>0.18247392958326336</v>
      </c>
      <c r="Q88" s="108">
        <f>+C88-15018.5</f>
        <v>34736.120999999999</v>
      </c>
      <c r="R88" s="81">
        <f>+(G88-P88)^2</f>
        <v>1.5716559780440907E-4</v>
      </c>
      <c r="S88" s="81">
        <v>0.1</v>
      </c>
      <c r="T88" s="81">
        <f>S88*R88</f>
        <v>1.5716559780440907E-5</v>
      </c>
    </row>
    <row r="89" spans="1:20" s="81" customFormat="1" ht="12.95" customHeight="1" x14ac:dyDescent="0.2">
      <c r="A89" s="114" t="s">
        <v>288</v>
      </c>
      <c r="B89" s="114" t="s">
        <v>129</v>
      </c>
      <c r="C89" s="115">
        <v>50152.667000000001</v>
      </c>
      <c r="D89" s="115" t="s">
        <v>658</v>
      </c>
      <c r="E89" s="81">
        <f>+(C89-C$7)/C$8</f>
        <v>57515.104401404729</v>
      </c>
      <c r="F89" s="122">
        <f>ROUND(2*E89,0)/2-0.5</f>
        <v>57514.5</v>
      </c>
      <c r="G89" s="81">
        <f>+C89-(C$7+F89*C$8)</f>
        <v>0.19981450000341283</v>
      </c>
      <c r="I89" s="81">
        <f>G89</f>
        <v>0.19981450000341283</v>
      </c>
      <c r="O89" s="81">
        <f ca="1">+C$11+C$12*$F89</f>
        <v>0.21975993753445419</v>
      </c>
      <c r="P89" s="81">
        <f>+D$11+D$12*F89+D$13*F89^2</f>
        <v>0.18927314679971657</v>
      </c>
      <c r="Q89" s="108">
        <f>+C89-15018.5</f>
        <v>35134.167000000001</v>
      </c>
      <c r="R89" s="81">
        <f>+(G89-P89)^2</f>
        <v>1.1112012736507735E-4</v>
      </c>
      <c r="S89" s="81">
        <v>0.1</v>
      </c>
      <c r="T89" s="81">
        <f>S89*R89</f>
        <v>1.1112012736507735E-5</v>
      </c>
    </row>
    <row r="90" spans="1:20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>+(C90-C$7)/C$8</f>
        <v>57589.612491265856</v>
      </c>
      <c r="F90" s="122">
        <f>ROUND(2*E90,0)/2-0.5</f>
        <v>57589</v>
      </c>
      <c r="G90" s="81">
        <f>+C90-(C$7+F90*C$8)</f>
        <v>0.20248900000296999</v>
      </c>
      <c r="K90" s="81">
        <f>G90</f>
        <v>0.20248900000296999</v>
      </c>
      <c r="O90" s="81">
        <f ca="1">+C$11+C$12*$F90</f>
        <v>0.22009147236719254</v>
      </c>
      <c r="P90" s="81">
        <f>+D$11+D$12*F90+D$13*F90^2</f>
        <v>0.18969784818264132</v>
      </c>
      <c r="Q90" s="108">
        <f>+C90-15018.5</f>
        <v>35158.799299999999</v>
      </c>
      <c r="R90" s="81">
        <f>+(G90-P90)^2</f>
        <v>1.6361356489069738E-4</v>
      </c>
      <c r="S90" s="81">
        <v>1</v>
      </c>
      <c r="T90" s="81">
        <f>S90*R90</f>
        <v>1.6361356489069738E-4</v>
      </c>
    </row>
    <row r="91" spans="1:20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>+(C91-C$7)/C$8</f>
        <v>58509.555080323909</v>
      </c>
      <c r="F91" s="122">
        <f>ROUND(2*E91,0)/2-0.5</f>
        <v>58509</v>
      </c>
      <c r="G91" s="81">
        <f>+C91-(C$7+F91*C$8)</f>
        <v>0.18350900000223191</v>
      </c>
      <c r="K91" s="81">
        <f>G91</f>
        <v>0.18350900000223191</v>
      </c>
      <c r="O91" s="81">
        <f ca="1">+C$11+C$12*$F91</f>
        <v>0.22418559379161238</v>
      </c>
      <c r="P91" s="81">
        <f>+D$11+D$12*F91+D$13*F91^2</f>
        <v>0.19498076872648015</v>
      </c>
      <c r="Q91" s="108">
        <f>+C91-15018.5</f>
        <v>35462.931400000001</v>
      </c>
      <c r="R91" s="81">
        <f>+(G91-P91)^2</f>
        <v>1.3160147766264003E-4</v>
      </c>
      <c r="S91" s="81">
        <v>1</v>
      </c>
      <c r="T91" s="81">
        <f>S91*R91</f>
        <v>1.3160147766264003E-4</v>
      </c>
    </row>
    <row r="92" spans="1:20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>+(C92-C$7)/C$8</f>
        <v>58509.601964918234</v>
      </c>
      <c r="F92" s="122">
        <f>ROUND(2*E92,0)/2-0.5</f>
        <v>58509</v>
      </c>
      <c r="G92" s="81">
        <f>+C92-(C$7+F92*C$8)</f>
        <v>0.19900900000357069</v>
      </c>
      <c r="K92" s="81">
        <f>G92</f>
        <v>0.19900900000357069</v>
      </c>
      <c r="O92" s="81">
        <f ca="1">+C$11+C$12*$F92</f>
        <v>0.22418559379161238</v>
      </c>
      <c r="P92" s="81">
        <f>+D$11+D$12*F92+D$13*F92^2</f>
        <v>0.19498076872648015</v>
      </c>
      <c r="Q92" s="108">
        <f>+C92-15018.5</f>
        <v>35462.946900000003</v>
      </c>
      <c r="R92" s="81">
        <f>+(G92-P92)^2</f>
        <v>1.6226647221730468E-5</v>
      </c>
      <c r="S92" s="81">
        <v>1</v>
      </c>
      <c r="T92" s="81">
        <f>S92*R92</f>
        <v>1.6226647221730468E-5</v>
      </c>
    </row>
    <row r="93" spans="1:20" s="81" customFormat="1" ht="12.95" customHeight="1" x14ac:dyDescent="0.2">
      <c r="A93" s="114" t="s">
        <v>288</v>
      </c>
      <c r="B93" s="114" t="s">
        <v>129</v>
      </c>
      <c r="C93" s="115">
        <v>50523.608</v>
      </c>
      <c r="D93" s="115" t="s">
        <v>658</v>
      </c>
      <c r="E93" s="81">
        <f>+(C93-C$7)/C$8</f>
        <v>58637.131388782189</v>
      </c>
      <c r="F93" s="122">
        <f>ROUND(2*E93,0)/2-0.5</f>
        <v>58636.5</v>
      </c>
      <c r="G93" s="81">
        <f>+C93-(C$7+F93*C$8)</f>
        <v>0.20873649999703048</v>
      </c>
      <c r="I93" s="81">
        <f>G93</f>
        <v>0.20873649999703048</v>
      </c>
      <c r="O93" s="81">
        <f ca="1">+C$11+C$12*$F93</f>
        <v>0.22475298561945314</v>
      </c>
      <c r="P93" s="81">
        <f>+D$11+D$12*F93+D$13*F93^2</f>
        <v>0.19571850131888183</v>
      </c>
      <c r="Q93" s="108">
        <f>+C93-15018.5</f>
        <v>35505.108</v>
      </c>
      <c r="R93" s="81">
        <f>+(G93-P93)^2</f>
        <v>1.6946828958428004E-4</v>
      </c>
      <c r="S93" s="81">
        <v>0.1</v>
      </c>
      <c r="T93" s="81">
        <f>S93*R93</f>
        <v>1.6946828958428004E-5</v>
      </c>
    </row>
    <row r="94" spans="1:20" s="81" customFormat="1" ht="12.95" customHeight="1" x14ac:dyDescent="0.2">
      <c r="A94" s="114" t="s">
        <v>309</v>
      </c>
      <c r="B94" s="114" t="s">
        <v>128</v>
      </c>
      <c r="C94" s="115">
        <v>50853.046000000002</v>
      </c>
      <c r="D94" s="115" t="s">
        <v>657</v>
      </c>
      <c r="E94" s="81">
        <f>+(C94-C$7)/C$8</f>
        <v>59633.61958142645</v>
      </c>
      <c r="F94" s="122">
        <f>ROUND(2*E94,0)/2-0.5</f>
        <v>59633</v>
      </c>
      <c r="G94" s="81">
        <f>+C94-(C$7+F94*C$8)</f>
        <v>0.20483300000341842</v>
      </c>
      <c r="K94" s="81">
        <f>G94</f>
        <v>0.20483300000341842</v>
      </c>
      <c r="O94" s="81">
        <f ca="1">+C$11+C$12*$F94</f>
        <v>0.22918754214057749</v>
      </c>
      <c r="P94" s="81">
        <f>+D$11+D$12*F94+D$13*F94^2</f>
        <v>0.2015312574084398</v>
      </c>
      <c r="Q94" s="108">
        <f>+C94-15018.5</f>
        <v>35834.546000000002</v>
      </c>
      <c r="R94" s="81">
        <f>+(G94-P94)^2</f>
        <v>1.0901504163496141E-5</v>
      </c>
      <c r="S94" s="81">
        <v>1</v>
      </c>
      <c r="T94" s="81">
        <f>S94*R94</f>
        <v>1.0901504163496141E-5</v>
      </c>
    </row>
    <row r="95" spans="1:20" s="81" customFormat="1" ht="12.95" customHeight="1" x14ac:dyDescent="0.2">
      <c r="A95" s="114" t="s">
        <v>309</v>
      </c>
      <c r="B95" s="114" t="s">
        <v>128</v>
      </c>
      <c r="C95" s="115">
        <v>50854.038999999997</v>
      </c>
      <c r="D95" s="115" t="s">
        <v>657</v>
      </c>
      <c r="E95" s="81">
        <f>+(C95-C$7)/C$8</f>
        <v>59636.62322027592</v>
      </c>
      <c r="F95" s="122">
        <f>ROUND(2*E95,0)/2-0.5</f>
        <v>59636</v>
      </c>
      <c r="G95" s="81">
        <f>+C95-(C$7+F95*C$8)</f>
        <v>0.20603599999594735</v>
      </c>
      <c r="K95" s="81">
        <f>G95</f>
        <v>0.20603599999594735</v>
      </c>
      <c r="O95" s="81">
        <f ca="1">+C$11+C$12*$F95</f>
        <v>0.22920089253652667</v>
      </c>
      <c r="P95" s="81">
        <f>+D$11+D$12*F95+D$13*F95^2</f>
        <v>0.20154888239840307</v>
      </c>
      <c r="Q95" s="108">
        <f>+C95-15018.5</f>
        <v>35835.538999999997</v>
      </c>
      <c r="R95" s="81">
        <f>+(G95-P95)^2</f>
        <v>2.0134224334191523E-5</v>
      </c>
      <c r="S95" s="81">
        <v>1</v>
      </c>
      <c r="T95" s="81">
        <f>S95*R95</f>
        <v>2.0134224334191523E-5</v>
      </c>
    </row>
    <row r="96" spans="1:20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>+(C96-C$7)/C$8</f>
        <v>59653.122967704068</v>
      </c>
      <c r="F96" s="122">
        <f>ROUND(2*E96,0)/2-0.5</f>
        <v>59652.5</v>
      </c>
      <c r="G96" s="81">
        <f>+C96-(C$7+F96*C$8)</f>
        <v>0.20595249999314547</v>
      </c>
      <c r="K96" s="81">
        <f>G96</f>
        <v>0.20595249999314547</v>
      </c>
      <c r="O96" s="81">
        <f ca="1">+C$11+C$12*$F96</f>
        <v>0.22927431971424725</v>
      </c>
      <c r="P96" s="81">
        <f>+D$11+D$12*F96+D$13*F96^2</f>
        <v>0.20164583330695363</v>
      </c>
      <c r="Q96" s="108">
        <f>+C96-15018.5</f>
        <v>35840.993799999997</v>
      </c>
      <c r="R96" s="81">
        <f>+(G96-P96)^2</f>
        <v>1.8547377945954607E-5</v>
      </c>
      <c r="S96" s="81">
        <v>1</v>
      </c>
      <c r="T96" s="81">
        <f>S96*R96</f>
        <v>1.8547377945954607E-5</v>
      </c>
    </row>
    <row r="97" spans="1:20" s="81" customFormat="1" ht="12.95" customHeight="1" x14ac:dyDescent="0.2">
      <c r="A97" s="114" t="s">
        <v>316</v>
      </c>
      <c r="B97" s="114" t="s">
        <v>129</v>
      </c>
      <c r="C97" s="115">
        <v>50879.9902</v>
      </c>
      <c r="D97" s="115" t="s">
        <v>660</v>
      </c>
      <c r="E97" s="81">
        <f>+(C97-C$7)/C$8</f>
        <v>59715.120735392433</v>
      </c>
      <c r="F97" s="122">
        <f>ROUND(2*E97,0)/2-0.5</f>
        <v>59714.5</v>
      </c>
      <c r="G97" s="81">
        <f>+C97-(C$7+F97*C$8)</f>
        <v>0.20521450000524055</v>
      </c>
      <c r="J97" s="81">
        <f>G97</f>
        <v>0.20521450000524055</v>
      </c>
      <c r="O97" s="81">
        <f ca="1">+C$11+C$12*$F97</f>
        <v>0.22955022789719728</v>
      </c>
      <c r="P97" s="81">
        <f>+D$11+D$12*F97+D$13*F97^2</f>
        <v>0.20201033735208637</v>
      </c>
      <c r="Q97" s="108">
        <f>+C97-15018.5</f>
        <v>35861.4902</v>
      </c>
      <c r="R97" s="81">
        <f>+(G97-P97)^2</f>
        <v>1.0266658307868034E-5</v>
      </c>
      <c r="S97" s="81">
        <v>1</v>
      </c>
      <c r="T97" s="81">
        <f>S97*R97</f>
        <v>1.0266658307868034E-5</v>
      </c>
    </row>
    <row r="98" spans="1:20" s="81" customFormat="1" ht="12.95" customHeight="1" x14ac:dyDescent="0.2">
      <c r="A98" s="114" t="s">
        <v>288</v>
      </c>
      <c r="B98" s="114" t="s">
        <v>129</v>
      </c>
      <c r="C98" s="115">
        <v>50921.654000000002</v>
      </c>
      <c r="D98" s="115" t="s">
        <v>658</v>
      </c>
      <c r="E98" s="81">
        <f>+(C98-C$7)/C$8</f>
        <v>59841.145919981624</v>
      </c>
      <c r="F98" s="122">
        <f>ROUND(2*E98,0)/2-0.5</f>
        <v>59840.5</v>
      </c>
      <c r="G98" s="81">
        <f>+C98-(C$7+F98*C$8)</f>
        <v>0.21354050000809366</v>
      </c>
      <c r="I98" s="81">
        <f>G98</f>
        <v>0.21354050000809366</v>
      </c>
      <c r="O98" s="81">
        <f ca="1">+C$11+C$12*$F98</f>
        <v>0.23011094452706346</v>
      </c>
      <c r="P98" s="81">
        <f>+D$11+D$12*F98+D$13*F98^2</f>
        <v>0.20275209487083323</v>
      </c>
      <c r="Q98" s="108">
        <f>+C98-15018.5</f>
        <v>35903.154000000002</v>
      </c>
      <c r="R98" s="81">
        <f>+(G98-P98)^2</f>
        <v>1.1638968540566716E-4</v>
      </c>
      <c r="S98" s="81">
        <v>0.1</v>
      </c>
      <c r="T98" s="81">
        <f>S98*R98</f>
        <v>1.1638968540566717E-5</v>
      </c>
    </row>
    <row r="99" spans="1:20" s="81" customFormat="1" ht="12.95" customHeight="1" x14ac:dyDescent="0.2">
      <c r="A99" s="114" t="s">
        <v>288</v>
      </c>
      <c r="B99" s="114" t="s">
        <v>129</v>
      </c>
      <c r="C99" s="115">
        <v>50926.623</v>
      </c>
      <c r="D99" s="115" t="s">
        <v>658</v>
      </c>
      <c r="E99" s="81">
        <f>+(C99-C$7)/C$8</f>
        <v>59856.176213479172</v>
      </c>
      <c r="F99" s="122">
        <f>ROUND(2*E99,0)/2-0.5</f>
        <v>59855.5</v>
      </c>
      <c r="G99" s="81">
        <f>+C99-(C$7+F99*C$8)</f>
        <v>0.22355550000065705</v>
      </c>
      <c r="I99" s="81">
        <f>G99</f>
        <v>0.22355550000065705</v>
      </c>
      <c r="O99" s="81">
        <f ca="1">+C$11+C$12*$F99</f>
        <v>0.23017769650680944</v>
      </c>
      <c r="P99" s="81">
        <f>+D$11+D$12*F99+D$13*F99^2</f>
        <v>0.20284048784033978</v>
      </c>
      <c r="Q99" s="108">
        <f>+C99-15018.5</f>
        <v>35908.123</v>
      </c>
      <c r="R99" s="81">
        <f>+(G99-P99)^2</f>
        <v>4.2911172880209211E-4</v>
      </c>
      <c r="S99" s="81">
        <v>0.1</v>
      </c>
      <c r="T99" s="81">
        <f>S99*R99</f>
        <v>4.2911172880209215E-5</v>
      </c>
    </row>
    <row r="100" spans="1:20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>+(C100-C$7)/C$8</f>
        <v>59940.128070562823</v>
      </c>
      <c r="F100" s="122">
        <f>ROUND(2*E100,0)/2-0.5</f>
        <v>59939.5</v>
      </c>
      <c r="G100" s="81">
        <f>+C100-(C$7+F100*C$8)</f>
        <v>0.20763950000400655</v>
      </c>
      <c r="K100" s="81">
        <f>G100</f>
        <v>0.20763950000400655</v>
      </c>
      <c r="O100" s="81">
        <f ca="1">+C$11+C$12*$F100</f>
        <v>0.23055150759338691</v>
      </c>
      <c r="P100" s="81">
        <f>+D$11+D$12*F100+D$13*F100^2</f>
        <v>0.20333583645579698</v>
      </c>
      <c r="Q100" s="108">
        <f>+C100-15018.5</f>
        <v>35935.877399999998</v>
      </c>
      <c r="R100" s="81">
        <f>+(G100-P100)^2</f>
        <v>1.8521519936187821E-5</v>
      </c>
      <c r="S100" s="81">
        <v>1</v>
      </c>
      <c r="T100" s="81">
        <f>S100*R100</f>
        <v>1.8521519936187821E-5</v>
      </c>
    </row>
    <row r="101" spans="1:20" s="81" customFormat="1" ht="12.95" customHeight="1" x14ac:dyDescent="0.2">
      <c r="A101" s="114" t="s">
        <v>327</v>
      </c>
      <c r="B101" s="114" t="s">
        <v>128</v>
      </c>
      <c r="C101" s="115">
        <v>51475.287100000001</v>
      </c>
      <c r="D101" s="115" t="s">
        <v>660</v>
      </c>
      <c r="E101" s="81">
        <f>+(C101-C$7)/C$8</f>
        <v>61515.782261894332</v>
      </c>
      <c r="F101" s="126">
        <f>ROUND(2*E101,0)/2-1</f>
        <v>61515</v>
      </c>
      <c r="O101" s="81">
        <f ca="1">+C$11+C$12*$F101</f>
        <v>0.23756269053270587</v>
      </c>
      <c r="P101" s="81">
        <f>+D$11+D$12*F101+D$13*F101^2</f>
        <v>0.21273597802602931</v>
      </c>
      <c r="Q101" s="108">
        <f>+C101-15018.5</f>
        <v>36456.787100000001</v>
      </c>
      <c r="R101" s="81">
        <f>+(G101-P101)^2</f>
        <v>4.5256596346691227E-2</v>
      </c>
    </row>
    <row r="102" spans="1:20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>+(C102-C$7)/C$8</f>
        <v>62018.165209211169</v>
      </c>
      <c r="F102" s="122">
        <f>ROUND(2*E102,0)/2-0.5</f>
        <v>62017.5</v>
      </c>
      <c r="G102" s="81">
        <f>+C102-(C$7+F102*C$8)</f>
        <v>0.21991749999870081</v>
      </c>
      <c r="K102" s="81">
        <f>G102</f>
        <v>0.21991749999870081</v>
      </c>
      <c r="O102" s="81">
        <f ca="1">+C$11+C$12*$F102</f>
        <v>0.23979888185419604</v>
      </c>
      <c r="P102" s="81">
        <f>+D$11+D$12*F102+D$13*F102^2</f>
        <v>0.21577781376359906</v>
      </c>
      <c r="Q102" s="108">
        <f>+C102-15018.5</f>
        <v>36622.874400000001</v>
      </c>
      <c r="R102" s="81">
        <f>+(G102-P102)^2</f>
        <v>1.7137002125090877E-5</v>
      </c>
      <c r="S102" s="81">
        <v>1</v>
      </c>
      <c r="T102" s="81">
        <f>S102*R102</f>
        <v>1.7137002125090877E-5</v>
      </c>
    </row>
    <row r="103" spans="1:20" s="81" customFormat="1" ht="12.95" customHeight="1" x14ac:dyDescent="0.2">
      <c r="A103" s="114" t="s">
        <v>335</v>
      </c>
      <c r="B103" s="114" t="s">
        <v>128</v>
      </c>
      <c r="C103" s="115">
        <v>51915.118999999999</v>
      </c>
      <c r="D103" s="115" t="s">
        <v>660</v>
      </c>
      <c r="E103" s="81">
        <f>+(C103-C$7)/C$8</f>
        <v>62846.191307293731</v>
      </c>
      <c r="F103" s="122">
        <f>ROUND(2*E103,0)/2-0.5</f>
        <v>62845.5</v>
      </c>
      <c r="G103" s="81">
        <f>+C103-(C$7+F103*C$8)</f>
        <v>0.2285455000019283</v>
      </c>
      <c r="J103" s="81">
        <f>G103</f>
        <v>0.2285455000019283</v>
      </c>
      <c r="O103" s="81">
        <f ca="1">+C$11+C$12*$F103</f>
        <v>0.24348359113617388</v>
      </c>
      <c r="P103" s="81">
        <f>+D$11+D$12*F103+D$13*F103^2</f>
        <v>0.22083613178621861</v>
      </c>
      <c r="Q103" s="108">
        <f>+C103-15018.5</f>
        <v>36896.618999999999</v>
      </c>
      <c r="R103" s="81">
        <f>+(G103-P103)^2</f>
        <v>5.9434358285394876E-5</v>
      </c>
      <c r="S103" s="81">
        <v>1</v>
      </c>
      <c r="T103" s="81">
        <f>S103*R103</f>
        <v>5.9434358285394876E-5</v>
      </c>
    </row>
    <row r="104" spans="1:20" s="81" customFormat="1" ht="12.95" customHeight="1" x14ac:dyDescent="0.2">
      <c r="A104" s="114" t="s">
        <v>335</v>
      </c>
      <c r="B104" s="114" t="s">
        <v>128</v>
      </c>
      <c r="C104" s="115">
        <v>51915.277499999997</v>
      </c>
      <c r="D104" s="115" t="s">
        <v>660</v>
      </c>
      <c r="E104" s="81">
        <f>+(C104-C$7)/C$8</f>
        <v>62846.670740080881</v>
      </c>
      <c r="F104" s="122">
        <f>ROUND(2*E104,0)/2-0.5</f>
        <v>62846</v>
      </c>
      <c r="G104" s="81">
        <f>+C104-(C$7+F104*C$8)</f>
        <v>0.22174599999561906</v>
      </c>
      <c r="J104" s="81">
        <f>G104</f>
        <v>0.22174599999561906</v>
      </c>
      <c r="O104" s="81">
        <f ca="1">+C$11+C$12*$F104</f>
        <v>0.24348581620216544</v>
      </c>
      <c r="P104" s="81">
        <f>+D$11+D$12*F104+D$13*F104^2</f>
        <v>0.22083920366053805</v>
      </c>
      <c r="Q104" s="108">
        <f>+C104-15018.5</f>
        <v>36896.777499999997</v>
      </c>
      <c r="R104" s="81">
        <f>+(G104-P104)^2</f>
        <v>8.2227959331634408E-7</v>
      </c>
      <c r="S104" s="81">
        <v>1</v>
      </c>
      <c r="T104" s="81">
        <f>S104*R104</f>
        <v>8.2227959331634408E-7</v>
      </c>
    </row>
    <row r="105" spans="1:20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>+(C105-C$7)/C$8</f>
        <v>62880.685362024698</v>
      </c>
      <c r="F105" s="122">
        <f>ROUND(2*E105,0)/2-0.5</f>
        <v>62880</v>
      </c>
      <c r="G105" s="81">
        <f>+C105-(C$7+F105*C$8)</f>
        <v>0.2265800000022864</v>
      </c>
      <c r="K105" s="81">
        <f>G105</f>
        <v>0.2265800000022864</v>
      </c>
      <c r="O105" s="81">
        <f ca="1">+C$11+C$12*$F105</f>
        <v>0.24363712068958968</v>
      </c>
      <c r="P105" s="81">
        <f>+D$11+D$12*F105+D$13*F105^2</f>
        <v>0.22104814019889507</v>
      </c>
      <c r="Q105" s="108">
        <f>+C105-15018.5</f>
        <v>36908.022700000001</v>
      </c>
      <c r="R105" s="81">
        <f>+(G105-P105)^2</f>
        <v>3.0601472884376717E-5</v>
      </c>
      <c r="S105" s="81">
        <v>1</v>
      </c>
      <c r="T105" s="81">
        <f>S105*R105</f>
        <v>3.0601472884376717E-5</v>
      </c>
    </row>
    <row r="106" spans="1:20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>+(C106-C$7)/C$8</f>
        <v>62906.180145735467</v>
      </c>
      <c r="F106" s="122">
        <f>ROUND(2*E106,0)/2-0.5</f>
        <v>62905.5</v>
      </c>
      <c r="G106" s="81">
        <f>+C106-(C$7+F106*C$8)</f>
        <v>0.22485549999692012</v>
      </c>
      <c r="L106" s="81">
        <f>G106</f>
        <v>0.22485549999692012</v>
      </c>
      <c r="O106" s="81">
        <f ca="1">+C$11+C$12*$F106</f>
        <v>0.24375059905515781</v>
      </c>
      <c r="P106" s="81">
        <f>+D$11+D$12*F106+D$13*F106^2</f>
        <v>0.22120490609257304</v>
      </c>
      <c r="Q106" s="108">
        <f>+C106-15018.5</f>
        <v>36916.451249999998</v>
      </c>
      <c r="R106" s="81">
        <f>+(G106-P106)^2</f>
        <v>1.3326835854456036E-5</v>
      </c>
      <c r="S106" s="81">
        <v>1</v>
      </c>
      <c r="T106" s="81">
        <f>S106*R106</f>
        <v>1.3326835854456036E-5</v>
      </c>
    </row>
    <row r="107" spans="1:20" s="81" customFormat="1" ht="12.95" customHeight="1" x14ac:dyDescent="0.2">
      <c r="A107" s="114" t="s">
        <v>346</v>
      </c>
      <c r="B107" s="114" t="s">
        <v>128</v>
      </c>
      <c r="C107" s="115">
        <v>51934.951300000001</v>
      </c>
      <c r="D107" s="115" t="s">
        <v>660</v>
      </c>
      <c r="E107" s="81">
        <f>+(C107-C$7)/C$8</f>
        <v>62906.180296976105</v>
      </c>
      <c r="F107" s="122">
        <f>ROUND(2*E107,0)/2-0.5</f>
        <v>62905.5</v>
      </c>
      <c r="G107" s="81">
        <f>+C107-(C$7+F107*C$8)</f>
        <v>0.22490549999929499</v>
      </c>
      <c r="J107" s="81">
        <f>G107</f>
        <v>0.22490549999929499</v>
      </c>
      <c r="O107" s="81">
        <f ca="1">+C$11+C$12*$F107</f>
        <v>0.24375059905515781</v>
      </c>
      <c r="P107" s="81">
        <f>+D$11+D$12*F107+D$13*F107^2</f>
        <v>0.22120490609257304</v>
      </c>
      <c r="Q107" s="108">
        <f>+C107-15018.5</f>
        <v>36916.451300000001</v>
      </c>
      <c r="R107" s="81">
        <f>+(G107-P107)^2</f>
        <v>1.3694395262467621E-5</v>
      </c>
      <c r="S107" s="81">
        <v>1</v>
      </c>
      <c r="T107" s="81">
        <f>S107*R107</f>
        <v>1.3694395262467621E-5</v>
      </c>
    </row>
    <row r="108" spans="1:20" s="81" customFormat="1" ht="12.95" customHeight="1" x14ac:dyDescent="0.2">
      <c r="A108" s="114" t="s">
        <v>335</v>
      </c>
      <c r="B108" s="114" t="s">
        <v>128</v>
      </c>
      <c r="C108" s="115">
        <v>51939.0841</v>
      </c>
      <c r="D108" s="115" t="s">
        <v>660</v>
      </c>
      <c r="E108" s="81">
        <f>+(C108-C$7)/C$8</f>
        <v>62918.681242230021</v>
      </c>
      <c r="F108" s="122">
        <f>ROUND(2*E108,0)/2-0.5</f>
        <v>62918</v>
      </c>
      <c r="G108" s="81">
        <f>+C108-(C$7+F108*C$8)</f>
        <v>0.22521799999958603</v>
      </c>
      <c r="J108" s="81">
        <f>G108</f>
        <v>0.22521799999958603</v>
      </c>
      <c r="O108" s="81">
        <f ca="1">+C$11+C$12*$F108</f>
        <v>0.24380622570494612</v>
      </c>
      <c r="P108" s="81">
        <f>+D$11+D$12*F108+D$13*F108^2</f>
        <v>0.22128177199544358</v>
      </c>
      <c r="Q108" s="108">
        <f>+C108-15018.5</f>
        <v>36920.5841</v>
      </c>
      <c r="R108" s="81">
        <f>+(G108-P108)^2</f>
        <v>1.5493890900595259E-5</v>
      </c>
      <c r="S108" s="81">
        <v>1</v>
      </c>
      <c r="T108" s="81">
        <f>S108*R108</f>
        <v>1.5493890900595259E-5</v>
      </c>
    </row>
    <row r="109" spans="1:20" s="81" customFormat="1" ht="12.95" customHeight="1" x14ac:dyDescent="0.2">
      <c r="A109" s="114" t="s">
        <v>335</v>
      </c>
      <c r="B109" s="114" t="s">
        <v>128</v>
      </c>
      <c r="C109" s="115">
        <v>51940.078699999998</v>
      </c>
      <c r="D109" s="115" t="s">
        <v>660</v>
      </c>
      <c r="E109" s="81">
        <f>+(C109-C$7)/C$8</f>
        <v>62921.689720779556</v>
      </c>
      <c r="F109" s="122">
        <f>ROUND(2*E109,0)/2-0.5</f>
        <v>62921</v>
      </c>
      <c r="G109" s="81">
        <f>+C109-(C$7+F109*C$8)</f>
        <v>0.22802100000262726</v>
      </c>
      <c r="J109" s="81">
        <f>G109</f>
        <v>0.22802100000262726</v>
      </c>
      <c r="O109" s="81">
        <f ca="1">+C$11+C$12*$F109</f>
        <v>0.2438195761008953</v>
      </c>
      <c r="P109" s="81">
        <f>+D$11+D$12*F109+D$13*F109^2</f>
        <v>0.22130022175794295</v>
      </c>
      <c r="Q109" s="108">
        <f>+C109-15018.5</f>
        <v>36921.578699999998</v>
      </c>
      <c r="R109" s="81">
        <f>+(G109-P109)^2</f>
        <v>4.5168860214221928E-5</v>
      </c>
      <c r="S109" s="81">
        <v>1</v>
      </c>
      <c r="T109" s="81">
        <f>S109*R109</f>
        <v>4.5168860214221928E-5</v>
      </c>
    </row>
    <row r="110" spans="1:20" s="81" customFormat="1" ht="12.95" customHeight="1" x14ac:dyDescent="0.2">
      <c r="A110" s="114" t="s">
        <v>288</v>
      </c>
      <c r="B110" s="114" t="s">
        <v>128</v>
      </c>
      <c r="C110" s="115">
        <v>51957.760999999999</v>
      </c>
      <c r="D110" s="115" t="s">
        <v>658</v>
      </c>
      <c r="E110" s="81">
        <f>+(C110-C$7)/C$8</f>
        <v>62975.175363506845</v>
      </c>
      <c r="F110" s="122">
        <f>ROUND(2*E110,0)/2-0.5</f>
        <v>62974.5</v>
      </c>
      <c r="G110" s="81">
        <f>+C110-(C$7+F110*C$8)</f>
        <v>0.22327450000011595</v>
      </c>
      <c r="I110" s="81">
        <f>G110</f>
        <v>0.22327450000011595</v>
      </c>
      <c r="O110" s="81">
        <f ca="1">+C$11+C$12*$F110</f>
        <v>0.24405765816198929</v>
      </c>
      <c r="P110" s="81">
        <f>+D$11+D$12*F110+D$13*F110^2</f>
        <v>0.22162936901065147</v>
      </c>
      <c r="Q110" s="108">
        <f>+C110-15018.5</f>
        <v>36939.260999999999</v>
      </c>
      <c r="R110" s="81">
        <f>+(G110-P110)^2</f>
        <v>2.70645597249637E-6</v>
      </c>
      <c r="S110" s="81">
        <v>0.1</v>
      </c>
      <c r="T110" s="81">
        <f>S110*R110</f>
        <v>2.7064559724963699E-7</v>
      </c>
    </row>
    <row r="111" spans="1:20" s="81" customFormat="1" ht="12.95" customHeight="1" x14ac:dyDescent="0.2">
      <c r="A111" s="114" t="s">
        <v>288</v>
      </c>
      <c r="B111" s="114" t="s">
        <v>128</v>
      </c>
      <c r="C111" s="115">
        <v>51958.764999999999</v>
      </c>
      <c r="D111" s="115" t="s">
        <v>658</v>
      </c>
      <c r="E111" s="81">
        <f>+(C111-C$7)/C$8</f>
        <v>62978.212275294245</v>
      </c>
      <c r="F111" s="122">
        <f>ROUND(2*E111,0)/2-0.5</f>
        <v>62977.5</v>
      </c>
      <c r="G111" s="81">
        <f>+C111-(C$7+F111*C$8)</f>
        <v>0.23547749999852385</v>
      </c>
      <c r="I111" s="81">
        <f>G111</f>
        <v>0.23547749999852385</v>
      </c>
      <c r="O111" s="81">
        <f ca="1">+C$11+C$12*$F111</f>
        <v>0.24407100855793848</v>
      </c>
      <c r="P111" s="81">
        <f>+D$11+D$12*F111+D$13*F111^2</f>
        <v>0.22164783295873627</v>
      </c>
      <c r="Q111" s="108">
        <f>+C111-15018.5</f>
        <v>36940.264999999999</v>
      </c>
      <c r="R111" s="81">
        <f>+(G111-P111)^2</f>
        <v>1.9125969043138697E-4</v>
      </c>
      <c r="S111" s="81">
        <v>0.1</v>
      </c>
      <c r="T111" s="81">
        <f>S111*R111</f>
        <v>1.9125969043138698E-5</v>
      </c>
    </row>
    <row r="112" spans="1:20" s="81" customFormat="1" ht="12.95" customHeight="1" x14ac:dyDescent="0.2">
      <c r="A112" s="114" t="s">
        <v>288</v>
      </c>
      <c r="B112" s="114" t="s">
        <v>128</v>
      </c>
      <c r="C112" s="115">
        <v>52017.607000000004</v>
      </c>
      <c r="D112" s="115" t="s">
        <v>658</v>
      </c>
      <c r="E112" s="81">
        <f>+(C112-C$7)/C$8</f>
        <v>63156.198294610709</v>
      </c>
      <c r="F112" s="122">
        <f>ROUND(2*E112,0)/2-0.5</f>
        <v>63155.5</v>
      </c>
      <c r="G112" s="81">
        <f>+C112-(C$7+F112*C$8)</f>
        <v>0.23085550000541843</v>
      </c>
      <c r="I112" s="81">
        <f>G112</f>
        <v>0.23085550000541843</v>
      </c>
      <c r="O112" s="81">
        <f ca="1">+C$11+C$12*$F112</f>
        <v>0.24486313205092405</v>
      </c>
      <c r="P112" s="81">
        <f>+D$11+D$12*F112+D$13*F112^2</f>
        <v>0.22274470871971158</v>
      </c>
      <c r="Q112" s="108">
        <f>+C112-15018.5</f>
        <v>36999.107000000004</v>
      </c>
      <c r="R112" s="81">
        <f>+(G112-P112)^2</f>
        <v>6.5784935280298229E-5</v>
      </c>
      <c r="S112" s="81">
        <v>0.1</v>
      </c>
      <c r="T112" s="81">
        <f>S112*R112</f>
        <v>6.5784935280298232E-6</v>
      </c>
    </row>
    <row r="113" spans="1:20" s="81" customFormat="1" ht="12.95" customHeight="1" x14ac:dyDescent="0.2">
      <c r="A113" s="114" t="s">
        <v>288</v>
      </c>
      <c r="B113" s="114" t="s">
        <v>128</v>
      </c>
      <c r="C113" s="115">
        <v>52021.5697</v>
      </c>
      <c r="D113" s="115" t="s">
        <v>657</v>
      </c>
      <c r="E113" s="81">
        <f>+(C113-C$7)/C$8</f>
        <v>63168.184719252029</v>
      </c>
      <c r="F113" s="122">
        <f>ROUND(2*E113,0)/2-0.5</f>
        <v>63167.5</v>
      </c>
      <c r="G113" s="81">
        <f>+C113-(C$7+F113*C$8)</f>
        <v>0.2263675000067451</v>
      </c>
      <c r="K113" s="81">
        <f>G113</f>
        <v>0.2263675000067451</v>
      </c>
      <c r="O113" s="81">
        <f ca="1">+C$11+C$12*$F113</f>
        <v>0.24491653363472085</v>
      </c>
      <c r="P113" s="81">
        <f>+D$11+D$12*F113+D$13*F113^2</f>
        <v>0.2228187508077043</v>
      </c>
      <c r="Q113" s="108">
        <f>+C113-15018.5</f>
        <v>37003.0697</v>
      </c>
      <c r="R113" s="81">
        <f>+(G113-P113)^2</f>
        <v>1.259362087769273E-5</v>
      </c>
      <c r="S113" s="81">
        <v>1</v>
      </c>
      <c r="T113" s="81">
        <f>S113*R113</f>
        <v>1.259362087769273E-5</v>
      </c>
    </row>
    <row r="114" spans="1:20" s="81" customFormat="1" ht="12.95" customHeight="1" x14ac:dyDescent="0.2">
      <c r="A114" s="114" t="s">
        <v>288</v>
      </c>
      <c r="B114" s="114" t="s">
        <v>128</v>
      </c>
      <c r="C114" s="115">
        <v>52223.909</v>
      </c>
      <c r="D114" s="115" t="s">
        <v>658</v>
      </c>
      <c r="E114" s="81">
        <f>+(C114-C$7)/C$8</f>
        <v>63780.223170669</v>
      </c>
      <c r="F114" s="122">
        <f>ROUND(2*E114,0)/2-0.5</f>
        <v>63779.5</v>
      </c>
      <c r="G114" s="81">
        <f>+C114-(C$7+F114*C$8)</f>
        <v>0.23907950000284472</v>
      </c>
      <c r="I114" s="81">
        <f>G114</f>
        <v>0.23907950000284472</v>
      </c>
      <c r="O114" s="81">
        <f ca="1">+C$11+C$12*$F114</f>
        <v>0.24764001440835667</v>
      </c>
      <c r="P114" s="81">
        <f>+D$11+D$12*F114+D$13*F114^2</f>
        <v>0.22661087754567594</v>
      </c>
      <c r="Q114" s="108">
        <f>+C114-15018.5</f>
        <v>37205.409</v>
      </c>
      <c r="R114" s="81">
        <f>+(G114-P114)^2</f>
        <v>1.5546654597941383E-4</v>
      </c>
      <c r="S114" s="81">
        <v>0.1</v>
      </c>
      <c r="T114" s="81">
        <f>S114*R114</f>
        <v>1.5546654597941383E-5</v>
      </c>
    </row>
    <row r="115" spans="1:20" s="81" customFormat="1" ht="12.95" customHeight="1" x14ac:dyDescent="0.2">
      <c r="A115" s="114" t="s">
        <v>375</v>
      </c>
      <c r="B115" s="114" t="s">
        <v>128</v>
      </c>
      <c r="C115" s="115">
        <v>52297.1325</v>
      </c>
      <c r="D115" s="115" t="s">
        <v>660</v>
      </c>
      <c r="E115" s="81">
        <f>+(C115-C$7)/C$8</f>
        <v>64001.710531489814</v>
      </c>
      <c r="F115" s="122">
        <f>ROUND(2*E115,0)/2-0.5</f>
        <v>64001</v>
      </c>
      <c r="G115" s="81">
        <f>+C115-(C$7+F115*C$8)</f>
        <v>0.23490099999617087</v>
      </c>
      <c r="J115" s="81">
        <f>G115</f>
        <v>0.23490099999617087</v>
      </c>
      <c r="O115" s="81">
        <f ca="1">+C$11+C$12*$F115</f>
        <v>0.24862571864260555</v>
      </c>
      <c r="P115" s="81">
        <f>+D$11+D$12*F115+D$13*F115^2</f>
        <v>0.2279910802936774</v>
      </c>
      <c r="Q115" s="108">
        <f>+C115-15018.5</f>
        <v>37278.6325</v>
      </c>
      <c r="R115" s="81">
        <f>+(G115-P115)^2</f>
        <v>4.7746990294907397E-5</v>
      </c>
      <c r="S115" s="81">
        <v>1</v>
      </c>
      <c r="T115" s="81">
        <f>S115*R115</f>
        <v>4.7746990294907397E-5</v>
      </c>
    </row>
    <row r="116" spans="1:20" s="81" customFormat="1" ht="12.95" customHeight="1" x14ac:dyDescent="0.2">
      <c r="A116" s="114" t="s">
        <v>379</v>
      </c>
      <c r="B116" s="114" t="s">
        <v>128</v>
      </c>
      <c r="C116" s="115">
        <v>52313.1538</v>
      </c>
      <c r="D116" s="115" t="s">
        <v>660</v>
      </c>
      <c r="E116" s="81">
        <f>+(C116-C$7)/C$8</f>
        <v>64050.17196059275</v>
      </c>
      <c r="F116" s="122">
        <f>ROUND(2*E116,0)/2-0.5</f>
        <v>64049.5</v>
      </c>
      <c r="G116" s="81">
        <f>+C116-(C$7+F116*C$8)</f>
        <v>0.22214949999761302</v>
      </c>
      <c r="J116" s="81">
        <f>G116</f>
        <v>0.22214949999761302</v>
      </c>
      <c r="O116" s="81">
        <f ca="1">+C$11+C$12*$F116</f>
        <v>0.24884155004378419</v>
      </c>
      <c r="P116" s="81">
        <f>+D$11+D$12*F116+D$13*F116^2</f>
        <v>0.22829383969591377</v>
      </c>
      <c r="Q116" s="108">
        <f>+C116-15018.5</f>
        <v>37294.6538</v>
      </c>
      <c r="R116" s="81">
        <f>+(G116-P116)^2</f>
        <v>3.7752910328114539E-5</v>
      </c>
      <c r="S116" s="81">
        <v>1</v>
      </c>
      <c r="T116" s="81">
        <f>S116*R116</f>
        <v>3.7752910328114539E-5</v>
      </c>
    </row>
    <row r="117" spans="1:20" s="81" customFormat="1" ht="12.95" customHeight="1" x14ac:dyDescent="0.2">
      <c r="A117" s="114" t="s">
        <v>375</v>
      </c>
      <c r="B117" s="114" t="s">
        <v>128</v>
      </c>
      <c r="C117" s="115">
        <v>52321.100200000001</v>
      </c>
      <c r="D117" s="115" t="s">
        <v>660</v>
      </c>
      <c r="E117" s="81">
        <f>+(C117-C$7)/C$8</f>
        <v>64074.208330938694</v>
      </c>
      <c r="F117" s="122">
        <f>ROUND(2*E117,0)/2-0.5</f>
        <v>64073.5</v>
      </c>
      <c r="G117" s="81">
        <f>+C117-(C$7+F117*C$8)</f>
        <v>0.23417350000090664</v>
      </c>
      <c r="J117" s="81">
        <f>G117</f>
        <v>0.23417350000090664</v>
      </c>
      <c r="O117" s="81">
        <f ca="1">+C$11+C$12*$F117</f>
        <v>0.24894835321137779</v>
      </c>
      <c r="P117" s="81">
        <f>+D$11+D$12*F117+D$13*F117^2</f>
        <v>0.22844373159252621</v>
      </c>
      <c r="Q117" s="108">
        <f>+C117-15018.5</f>
        <v>37302.600200000001</v>
      </c>
      <c r="R117" s="81">
        <f>+(G117-P117)^2</f>
        <v>3.2830246013674482E-5</v>
      </c>
      <c r="S117" s="81">
        <v>1</v>
      </c>
      <c r="T117" s="81">
        <f>S117*R117</f>
        <v>3.2830246013674482E-5</v>
      </c>
    </row>
    <row r="118" spans="1:20" s="81" customFormat="1" ht="12.95" customHeight="1" x14ac:dyDescent="0.2">
      <c r="A118" s="114" t="s">
        <v>288</v>
      </c>
      <c r="B118" s="114" t="s">
        <v>128</v>
      </c>
      <c r="C118" s="115">
        <v>52334.655500000001</v>
      </c>
      <c r="D118" s="115" t="s">
        <v>657</v>
      </c>
      <c r="E118" s="81">
        <f>+(C118-C$7)/C$8</f>
        <v>64115.210572324788</v>
      </c>
      <c r="F118" s="122">
        <f>ROUND(2*E118,0)/2-0.5</f>
        <v>64114.5</v>
      </c>
      <c r="G118" s="81">
        <f>+C118-(C$7+F118*C$8)</f>
        <v>0.23491449999710312</v>
      </c>
      <c r="K118" s="81">
        <f>G118</f>
        <v>0.23491449999710312</v>
      </c>
      <c r="O118" s="81">
        <f ca="1">+C$11+C$12*$F118</f>
        <v>0.24913080862268341</v>
      </c>
      <c r="P118" s="81">
        <f>+D$11+D$12*F118+D$13*F118^2</f>
        <v>0.22869990843385651</v>
      </c>
      <c r="Q118" s="108">
        <f>+C118-15018.5</f>
        <v>37316.155500000001</v>
      </c>
      <c r="R118" s="81">
        <f>+(G118-P118)^2</f>
        <v>3.8621148297975911E-5</v>
      </c>
      <c r="S118" s="81">
        <v>1</v>
      </c>
      <c r="T118" s="81">
        <f>S118*R118</f>
        <v>3.8621148297975911E-5</v>
      </c>
    </row>
    <row r="119" spans="1:20" s="81" customFormat="1" ht="12.95" customHeight="1" x14ac:dyDescent="0.2">
      <c r="A119" s="114" t="s">
        <v>288</v>
      </c>
      <c r="B119" s="114" t="s">
        <v>128</v>
      </c>
      <c r="C119" s="115">
        <v>52370.691099999996</v>
      </c>
      <c r="D119" s="115" t="s">
        <v>657</v>
      </c>
      <c r="E119" s="81">
        <f>+(C119-C$7)/C$8</f>
        <v>64224.211506991851</v>
      </c>
      <c r="F119" s="122">
        <f>ROUND(2*E119,0)/2-0.5</f>
        <v>64223.5</v>
      </c>
      <c r="G119" s="81">
        <f>+C119-(C$7+F119*C$8)</f>
        <v>0.23522349999984726</v>
      </c>
      <c r="K119" s="81">
        <f>G119</f>
        <v>0.23522349999984726</v>
      </c>
      <c r="O119" s="81">
        <f ca="1">+C$11+C$12*$F119</f>
        <v>0.2496158730088375</v>
      </c>
      <c r="P119" s="81">
        <f>+D$11+D$12*F119+D$13*F119^2</f>
        <v>0.22938164811089942</v>
      </c>
      <c r="Q119" s="108">
        <f>+C119-15018.5</f>
        <v>37352.191099999996</v>
      </c>
      <c r="R119" s="81">
        <f>+(G119-P119)^2</f>
        <v>3.4127233492403459E-5</v>
      </c>
      <c r="S119" s="81">
        <v>1</v>
      </c>
      <c r="T119" s="81">
        <f>S119*R119</f>
        <v>3.4127233492403459E-5</v>
      </c>
    </row>
    <row r="120" spans="1:20" s="81" customFormat="1" ht="12.95" customHeight="1" x14ac:dyDescent="0.2">
      <c r="A120" s="114" t="s">
        <v>288</v>
      </c>
      <c r="B120" s="114" t="s">
        <v>128</v>
      </c>
      <c r="C120" s="115">
        <v>52386.559500000003</v>
      </c>
      <c r="D120" s="115" t="s">
        <v>657</v>
      </c>
      <c r="E120" s="81">
        <f>+(C120-C$7)/C$8</f>
        <v>64272.210442257856</v>
      </c>
      <c r="F120" s="122">
        <f>ROUND(2*E120,0)/2-0.5</f>
        <v>64271.5</v>
      </c>
      <c r="G120" s="81">
        <f>+C120-(C$7+F120*C$8)</f>
        <v>0.23487150000437396</v>
      </c>
      <c r="K120" s="81">
        <f>G120</f>
        <v>0.23487150000437396</v>
      </c>
      <c r="O120" s="81">
        <f ca="1">+C$11+C$12*$F120</f>
        <v>0.24982947934402464</v>
      </c>
      <c r="P120" s="81">
        <f>+D$11+D$12*F120+D$13*F120^2</f>
        <v>0.22968217909531682</v>
      </c>
      <c r="Q120" s="108">
        <f>+C120-15018.5</f>
        <v>37368.059500000003</v>
      </c>
      <c r="R120" s="81">
        <f>+(G120-P120)^2</f>
        <v>2.6929051497177544E-5</v>
      </c>
      <c r="S120" s="81">
        <v>1</v>
      </c>
      <c r="T120" s="81">
        <f>S120*R120</f>
        <v>2.6929051497177544E-5</v>
      </c>
    </row>
    <row r="121" spans="1:20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>+(C121-C$7)/C$8</f>
        <v>64920.722019321292</v>
      </c>
      <c r="F121" s="122">
        <f>ROUND(2*E121,0)/2-0.5</f>
        <v>64920</v>
      </c>
      <c r="G121" s="81">
        <f>+C121-(C$7+F121*C$8)</f>
        <v>0.23869886559987208</v>
      </c>
      <c r="L121" s="81">
        <f>G121</f>
        <v>0.23869886559987208</v>
      </c>
      <c r="O121" s="81">
        <f ca="1">+C$11+C$12*$F121</f>
        <v>0.25271538993504228</v>
      </c>
      <c r="P121" s="81">
        <f>+D$11+D$12*F121+D$13*F121^2</f>
        <v>0.23376137864994467</v>
      </c>
      <c r="Q121" s="108">
        <f>+C121-15018.5</f>
        <v>37582.456778865599</v>
      </c>
      <c r="R121" s="81">
        <f>+(G121-P121)^2</f>
        <v>2.4378777380703432E-5</v>
      </c>
      <c r="S121" s="81">
        <v>1</v>
      </c>
      <c r="T121" s="81">
        <f>S121*R121</f>
        <v>2.4378777380703432E-5</v>
      </c>
    </row>
    <row r="122" spans="1:20" s="81" customFormat="1" ht="12.95" customHeight="1" x14ac:dyDescent="0.2">
      <c r="A122" s="114" t="s">
        <v>395</v>
      </c>
      <c r="B122" s="114" t="s">
        <v>128</v>
      </c>
      <c r="C122" s="115">
        <v>52600.9568</v>
      </c>
      <c r="D122" s="115" t="s">
        <v>660</v>
      </c>
      <c r="E122" s="81">
        <f>+(C122-C$7)/C$8</f>
        <v>64920.722083248897</v>
      </c>
      <c r="F122" s="122">
        <f>ROUND(2*E122,0)/2-0.5</f>
        <v>64920</v>
      </c>
      <c r="G122" s="81">
        <f>+C122-(C$7+F122*C$8)</f>
        <v>0.23872000000119442</v>
      </c>
      <c r="J122" s="81">
        <f>G122</f>
        <v>0.23872000000119442</v>
      </c>
      <c r="O122" s="81">
        <f ca="1">+C$11+C$12*$F122</f>
        <v>0.25271538993504228</v>
      </c>
      <c r="P122" s="81">
        <f>+D$11+D$12*F122+D$13*F122^2</f>
        <v>0.23376137864994467</v>
      </c>
      <c r="Q122" s="108">
        <f>+C122-15018.5</f>
        <v>37582.4568</v>
      </c>
      <c r="R122" s="81">
        <f>+(G122-P122)^2</f>
        <v>2.4587925705069877E-5</v>
      </c>
      <c r="S122" s="81">
        <v>1</v>
      </c>
      <c r="T122" s="81">
        <f>S122*R122</f>
        <v>2.4587925705069877E-5</v>
      </c>
    </row>
    <row r="123" spans="1:20" s="81" customFormat="1" ht="12.95" customHeight="1" x14ac:dyDescent="0.2">
      <c r="A123" s="114" t="s">
        <v>288</v>
      </c>
      <c r="B123" s="114" t="s">
        <v>128</v>
      </c>
      <c r="C123" s="115">
        <v>52607.8992</v>
      </c>
      <c r="D123" s="115" t="s">
        <v>657</v>
      </c>
      <c r="E123" s="81">
        <f>+(C123-C$7)/C$8</f>
        <v>64941.721541807448</v>
      </c>
      <c r="F123" s="122">
        <f>ROUND(2*E123,0)/2-0.5</f>
        <v>64941</v>
      </c>
      <c r="G123" s="81">
        <f>+C123-(C$7+F123*C$8)</f>
        <v>0.23854099999880418</v>
      </c>
      <c r="K123" s="81">
        <f>G123</f>
        <v>0.23854099999880418</v>
      </c>
      <c r="O123" s="81">
        <f ca="1">+C$11+C$12*$F123</f>
        <v>0.25280884270668669</v>
      </c>
      <c r="P123" s="81">
        <f>+D$11+D$12*F123+D$13*F123^2</f>
        <v>0.23389406133233809</v>
      </c>
      <c r="Q123" s="108">
        <f>+C123-15018.5</f>
        <v>37589.3992</v>
      </c>
      <c r="R123" s="81">
        <f>+(G123-P123)^2</f>
        <v>2.1594038969897679E-5</v>
      </c>
      <c r="S123" s="81">
        <v>1</v>
      </c>
      <c r="T123" s="81">
        <f>S123*R123</f>
        <v>2.1594038969897679E-5</v>
      </c>
    </row>
    <row r="124" spans="1:20" s="81" customFormat="1" ht="12.95" customHeight="1" x14ac:dyDescent="0.2">
      <c r="A124" s="114" t="s">
        <v>288</v>
      </c>
      <c r="B124" s="114" t="s">
        <v>128</v>
      </c>
      <c r="C124" s="115">
        <v>52732.703600000001</v>
      </c>
      <c r="D124" s="115" t="s">
        <v>657</v>
      </c>
      <c r="E124" s="81">
        <f>+(C124-C$7)/C$8</f>
        <v>65319.231455630543</v>
      </c>
      <c r="F124" s="122">
        <f>ROUND(2*E124,0)/2-0.5</f>
        <v>65318.5</v>
      </c>
      <c r="G124" s="81">
        <f>+C124-(C$7+F124*C$8)</f>
        <v>0.24181850000604754</v>
      </c>
      <c r="K124" s="81">
        <f>G124</f>
        <v>0.24181850000604754</v>
      </c>
      <c r="O124" s="81">
        <f ca="1">+C$11+C$12*$F124</f>
        <v>0.2544887675302937</v>
      </c>
      <c r="P124" s="81">
        <f>+D$11+D$12*F124+D$13*F124^2</f>
        <v>0.23628548546210165</v>
      </c>
      <c r="Q124" s="108">
        <f>+C124-15018.5</f>
        <v>37714.203600000001</v>
      </c>
      <c r="R124" s="81">
        <f>+(G124-P124)^2</f>
        <v>3.0614249943516759E-5</v>
      </c>
      <c r="S124" s="81">
        <v>1</v>
      </c>
      <c r="T124" s="81">
        <f>S124*R124</f>
        <v>3.0614249943516759E-5</v>
      </c>
    </row>
    <row r="125" spans="1:20" s="81" customFormat="1" ht="12.95" customHeight="1" x14ac:dyDescent="0.2">
      <c r="A125" s="114" t="s">
        <v>288</v>
      </c>
      <c r="B125" s="114" t="s">
        <v>128</v>
      </c>
      <c r="C125" s="115">
        <v>52735.678</v>
      </c>
      <c r="D125" s="115" t="s">
        <v>657</v>
      </c>
      <c r="E125" s="81">
        <f>+(C125-C$7)/C$8</f>
        <v>65328.228458041318</v>
      </c>
      <c r="F125" s="122">
        <f>ROUND(2*E125,0)/2-0.5</f>
        <v>65327.5</v>
      </c>
      <c r="G125" s="81">
        <f>+C125-(C$7+F125*C$8)</f>
        <v>0.24082750000525266</v>
      </c>
      <c r="K125" s="81">
        <f>G125</f>
        <v>0.24082750000525266</v>
      </c>
      <c r="O125" s="81">
        <f ca="1">+C$11+C$12*$F125</f>
        <v>0.25452881871814137</v>
      </c>
      <c r="P125" s="81">
        <f>+D$11+D$12*F125+D$13*F125^2</f>
        <v>0.23634264510648587</v>
      </c>
      <c r="Q125" s="108">
        <f>+C125-15018.5</f>
        <v>37717.178</v>
      </c>
      <c r="R125" s="81">
        <f>+(G125-P125)^2</f>
        <v>2.0113923462992505E-5</v>
      </c>
      <c r="S125" s="81">
        <v>1</v>
      </c>
      <c r="T125" s="81">
        <f>S125*R125</f>
        <v>2.0113923462992505E-5</v>
      </c>
    </row>
    <row r="126" spans="1:20" s="81" customFormat="1" ht="12.95" customHeight="1" x14ac:dyDescent="0.2">
      <c r="A126" s="114" t="s">
        <v>379</v>
      </c>
      <c r="B126" s="114" t="s">
        <v>128</v>
      </c>
      <c r="C126" s="115">
        <v>52969.248599999999</v>
      </c>
      <c r="D126" s="115" t="s">
        <v>660</v>
      </c>
      <c r="E126" s="81">
        <f>+(C126-C$7)/C$8</f>
        <v>66034.735737252689</v>
      </c>
      <c r="F126" s="122">
        <f>ROUND(2*E126,0)/2-0.5</f>
        <v>66034</v>
      </c>
      <c r="G126" s="81">
        <f>+C126-(C$7+F126*C$8)</f>
        <v>0.24323400000139372</v>
      </c>
      <c r="J126" s="81">
        <f>G126</f>
        <v>0.24323400000139372</v>
      </c>
      <c r="O126" s="81">
        <f ca="1">+C$11+C$12*$F126</f>
        <v>0.25767283696417675</v>
      </c>
      <c r="P126" s="81">
        <f>+D$11+D$12*F126+D$13*F126^2</f>
        <v>0.24085083006409044</v>
      </c>
      <c r="Q126" s="108">
        <f>+C126-15018.5</f>
        <v>37950.748599999999</v>
      </c>
      <c r="R126" s="81">
        <f>+(G126-P126)^2</f>
        <v>5.6794989500661247E-6</v>
      </c>
      <c r="S126" s="81">
        <v>1</v>
      </c>
      <c r="T126" s="81">
        <f>S126*R126</f>
        <v>5.6794989500661247E-6</v>
      </c>
    </row>
    <row r="127" spans="1:20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>+(C127-C$7)/C$8</f>
        <v>66088.239562625342</v>
      </c>
      <c r="F127" s="122">
        <f>ROUND(2*E127,0)/2-0.5</f>
        <v>66087.5</v>
      </c>
      <c r="G127" s="81">
        <f>+C127-(C$7+F127*C$8)</f>
        <v>0.24449866438226309</v>
      </c>
      <c r="K127" s="81">
        <f>G127</f>
        <v>0.24449866438226309</v>
      </c>
      <c r="O127" s="81">
        <f ca="1">+C$11+C$12*$F127</f>
        <v>0.25791091902527075</v>
      </c>
      <c r="P127" s="81">
        <f>+D$11+D$12*F127+D$13*F127^2</f>
        <v>0.24119391563789536</v>
      </c>
      <c r="Q127" s="108">
        <f>+C127-15018.5</f>
        <v>37968.436911164375</v>
      </c>
      <c r="R127" s="81">
        <f>+(G127-P127)^2</f>
        <v>1.0921364263400091E-5</v>
      </c>
      <c r="S127" s="81">
        <v>1</v>
      </c>
      <c r="T127" s="81">
        <f>S127*R127</f>
        <v>1.0921364263400091E-5</v>
      </c>
    </row>
    <row r="128" spans="1:20" s="81" customFormat="1" ht="12.95" customHeight="1" x14ac:dyDescent="0.2">
      <c r="A128" s="114" t="s">
        <v>411</v>
      </c>
      <c r="B128" s="114" t="s">
        <v>128</v>
      </c>
      <c r="C128" s="115">
        <v>52986.936999999998</v>
      </c>
      <c r="D128" s="115" t="s">
        <v>660</v>
      </c>
      <c r="E128" s="81">
        <f>+(C128-C$7)/C$8</f>
        <v>66088.239831336454</v>
      </c>
      <c r="F128" s="122">
        <f>ROUND(2*E128,0)/2-0.5</f>
        <v>66087.5</v>
      </c>
      <c r="G128" s="81">
        <f>+C128-(C$7+F128*C$8)</f>
        <v>0.24458750000485452</v>
      </c>
      <c r="J128" s="81">
        <f>G128</f>
        <v>0.24458750000485452</v>
      </c>
      <c r="O128" s="81">
        <f ca="1">+C$11+C$12*$F128</f>
        <v>0.25791091902527075</v>
      </c>
      <c r="P128" s="81">
        <f>+D$11+D$12*F128+D$13*F128^2</f>
        <v>0.24119391563789536</v>
      </c>
      <c r="Q128" s="108">
        <f>+C128-15018.5</f>
        <v>37968.436999999998</v>
      </c>
      <c r="R128" s="81">
        <f>+(G128-P128)^2</f>
        <v>1.1516414855669621E-5</v>
      </c>
      <c r="S128" s="81">
        <v>1</v>
      </c>
      <c r="T128" s="81">
        <f>S128*R128</f>
        <v>1.1516414855669621E-5</v>
      </c>
    </row>
    <row r="129" spans="1:20" s="81" customFormat="1" ht="12.95" customHeight="1" x14ac:dyDescent="0.2">
      <c r="A129" s="114" t="s">
        <v>415</v>
      </c>
      <c r="B129" s="114" t="s">
        <v>128</v>
      </c>
      <c r="C129" s="115">
        <v>53032.064200000001</v>
      </c>
      <c r="D129" s="115" t="s">
        <v>660</v>
      </c>
      <c r="E129" s="81">
        <f>+(C129-C$7)/C$8</f>
        <v>66224.741151667127</v>
      </c>
      <c r="F129" s="122">
        <f>ROUND(2*E129,0)/2-0.5</f>
        <v>66224</v>
      </c>
      <c r="G129" s="81">
        <f>+C129-(C$7+F129*C$8)</f>
        <v>0.24502400000346825</v>
      </c>
      <c r="J129" s="81">
        <f>G129</f>
        <v>0.24502400000346825</v>
      </c>
      <c r="O129" s="81">
        <f ca="1">+C$11+C$12*$F129</f>
        <v>0.25851836204095913</v>
      </c>
      <c r="P129" s="81">
        <f>+D$11+D$12*F129+D$13*F129^2</f>
        <v>0.2420703500722397</v>
      </c>
      <c r="Q129" s="108">
        <f>+C129-15018.5</f>
        <v>38013.564200000001</v>
      </c>
      <c r="R129" s="81">
        <f>+(G129-P129)^2</f>
        <v>8.7240479162463676E-6</v>
      </c>
      <c r="S129" s="81">
        <v>1</v>
      </c>
      <c r="T129" s="81">
        <f>S129*R129</f>
        <v>8.7240479162463676E-6</v>
      </c>
    </row>
    <row r="130" spans="1:20" s="81" customFormat="1" ht="12.95" customHeight="1" x14ac:dyDescent="0.2">
      <c r="A130" s="114" t="s">
        <v>415</v>
      </c>
      <c r="B130" s="114" t="s">
        <v>128</v>
      </c>
      <c r="C130" s="115">
        <v>53032.064299999998</v>
      </c>
      <c r="D130" s="115" t="s">
        <v>660</v>
      </c>
      <c r="E130" s="81">
        <f>+(C130-C$7)/C$8</f>
        <v>66224.741454148374</v>
      </c>
      <c r="F130" s="122">
        <f>ROUND(2*E130,0)/2-0.5</f>
        <v>66224</v>
      </c>
      <c r="G130" s="81">
        <f>+C130-(C$7+F130*C$8)</f>
        <v>0.24512400000094203</v>
      </c>
      <c r="J130" s="81">
        <f>G130</f>
        <v>0.24512400000094203</v>
      </c>
      <c r="O130" s="81">
        <f ca="1">+C$11+C$12*$F130</f>
        <v>0.25851836204095913</v>
      </c>
      <c r="P130" s="81">
        <f>+D$11+D$12*F130+D$13*F130^2</f>
        <v>0.2420703500722397</v>
      </c>
      <c r="Q130" s="108">
        <f>+C130-15018.5</f>
        <v>38013.564299999998</v>
      </c>
      <c r="R130" s="81">
        <f>+(G130-P130)^2</f>
        <v>9.3247778870637375E-6</v>
      </c>
      <c r="S130" s="81">
        <v>1</v>
      </c>
      <c r="T130" s="81">
        <f>S130*R130</f>
        <v>9.3247778870637375E-6</v>
      </c>
    </row>
    <row r="131" spans="1:20" s="81" customFormat="1" ht="12.95" customHeight="1" x14ac:dyDescent="0.2">
      <c r="A131" s="114" t="s">
        <v>415</v>
      </c>
      <c r="B131" s="114" t="s">
        <v>128</v>
      </c>
      <c r="C131" s="115">
        <v>53032.064599999998</v>
      </c>
      <c r="D131" s="115" t="s">
        <v>660</v>
      </c>
      <c r="E131" s="81">
        <f>+(C131-C$7)/C$8</f>
        <v>66224.742361592143</v>
      </c>
      <c r="F131" s="122">
        <f>ROUND(2*E131,0)/2-0.5</f>
        <v>66224</v>
      </c>
      <c r="G131" s="81">
        <f>+C131-(C$7+F131*C$8)</f>
        <v>0.24542400000063935</v>
      </c>
      <c r="J131" s="81">
        <f>G131</f>
        <v>0.24542400000063935</v>
      </c>
      <c r="O131" s="81">
        <f ca="1">+C$11+C$12*$F131</f>
        <v>0.25851836204095913</v>
      </c>
      <c r="P131" s="81">
        <f>+D$11+D$12*F131+D$13*F131^2</f>
        <v>0.2420703500722397</v>
      </c>
      <c r="Q131" s="108">
        <f>+C131-15018.5</f>
        <v>38013.564599999998</v>
      </c>
      <c r="R131" s="81">
        <f>+(G131-P131)^2</f>
        <v>1.1246967842254971E-5</v>
      </c>
      <c r="S131" s="81">
        <v>1</v>
      </c>
      <c r="T131" s="81">
        <f>S131*R131</f>
        <v>1.1246967842254971E-5</v>
      </c>
    </row>
    <row r="132" spans="1:20" s="81" customFormat="1" ht="12.95" customHeight="1" x14ac:dyDescent="0.2">
      <c r="A132" s="114" t="s">
        <v>415</v>
      </c>
      <c r="B132" s="114" t="s">
        <v>128</v>
      </c>
      <c r="C132" s="115">
        <v>53032.228799999997</v>
      </c>
      <c r="D132" s="115" t="s">
        <v>660</v>
      </c>
      <c r="E132" s="81">
        <f>+(C132-C$7)/C$8</f>
        <v>66225.239035810751</v>
      </c>
      <c r="F132" s="122">
        <f>ROUND(2*E132,0)/2-0.5</f>
        <v>66224.5</v>
      </c>
      <c r="G132" s="81">
        <f>+C132-(C$7+F132*C$8)</f>
        <v>0.24432450000313111</v>
      </c>
      <c r="J132" s="81">
        <f>G132</f>
        <v>0.24432450000313111</v>
      </c>
      <c r="O132" s="81">
        <f ca="1">+C$11+C$12*$F132</f>
        <v>0.25852058710695069</v>
      </c>
      <c r="P132" s="81">
        <f>+D$11+D$12*F132+D$13*F132^2</f>
        <v>0.24207356332119193</v>
      </c>
      <c r="Q132" s="108">
        <f>+C132-15018.5</f>
        <v>38013.728799999997</v>
      </c>
      <c r="R132" s="81">
        <f>+(G132-P132)^2</f>
        <v>5.0667159460993681E-6</v>
      </c>
      <c r="S132" s="81">
        <v>1</v>
      </c>
      <c r="T132" s="81">
        <f>S132*R132</f>
        <v>5.0667159460993681E-6</v>
      </c>
    </row>
    <row r="133" spans="1:20" s="81" customFormat="1" ht="12.95" customHeight="1" x14ac:dyDescent="0.2">
      <c r="A133" s="114" t="s">
        <v>415</v>
      </c>
      <c r="B133" s="114" t="s">
        <v>128</v>
      </c>
      <c r="C133" s="115">
        <v>53032.229200000002</v>
      </c>
      <c r="D133" s="115" t="s">
        <v>660</v>
      </c>
      <c r="E133" s="81">
        <f>+(C133-C$7)/C$8</f>
        <v>66225.240245735782</v>
      </c>
      <c r="F133" s="122">
        <f>ROUND(2*E133,0)/2-0.5</f>
        <v>66224.5</v>
      </c>
      <c r="G133" s="81">
        <f>+C133-(C$7+F133*C$8)</f>
        <v>0.24472450000757817</v>
      </c>
      <c r="J133" s="81">
        <f>G133</f>
        <v>0.24472450000757817</v>
      </c>
      <c r="O133" s="81">
        <f ca="1">+C$11+C$12*$F133</f>
        <v>0.25852058710695069</v>
      </c>
      <c r="P133" s="81">
        <f>+D$11+D$12*F133+D$13*F133^2</f>
        <v>0.24207356332119193</v>
      </c>
      <c r="Q133" s="108">
        <f>+C133-15018.5</f>
        <v>38013.729200000002</v>
      </c>
      <c r="R133" s="81">
        <f>+(G133-P133)^2</f>
        <v>7.0274653152284902E-6</v>
      </c>
      <c r="S133" s="81">
        <v>1</v>
      </c>
      <c r="T133" s="81">
        <f>S133*R133</f>
        <v>7.0274653152284902E-6</v>
      </c>
    </row>
    <row r="134" spans="1:20" s="81" customFormat="1" ht="12.95" customHeight="1" x14ac:dyDescent="0.2">
      <c r="A134" s="114" t="s">
        <v>426</v>
      </c>
      <c r="B134" s="114" t="s">
        <v>128</v>
      </c>
      <c r="C134" s="115">
        <v>53049.751199999999</v>
      </c>
      <c r="D134" s="115" t="s">
        <v>657</v>
      </c>
      <c r="E134" s="81">
        <f>+(C134-C$7)/C$8</f>
        <v>66278.24101101335</v>
      </c>
      <c r="F134" s="122">
        <f>ROUND(2*E134,0)/2-0.5</f>
        <v>66277.5</v>
      </c>
      <c r="G134" s="81">
        <f>+C134-(C$7+F134*C$8)</f>
        <v>0.24497749999864027</v>
      </c>
      <c r="K134" s="81">
        <f>G134</f>
        <v>0.24497749999864027</v>
      </c>
      <c r="O134" s="81">
        <f ca="1">+C$11+C$12*$F134</f>
        <v>0.25875644410205312</v>
      </c>
      <c r="P134" s="81">
        <f>+D$11+D$12*F134+D$13*F134^2</f>
        <v>0.24241428636271931</v>
      </c>
      <c r="Q134" s="108">
        <f>+C134-15018.5</f>
        <v>38031.251199999999</v>
      </c>
      <c r="R134" s="81">
        <f>+(G134-P134)^2</f>
        <v>6.5700641433711648E-6</v>
      </c>
      <c r="S134" s="81">
        <v>1</v>
      </c>
      <c r="T134" s="81">
        <f>S134*R134</f>
        <v>6.5700641433711648E-6</v>
      </c>
    </row>
    <row r="135" spans="1:20" s="81" customFormat="1" ht="12.95" customHeight="1" x14ac:dyDescent="0.2">
      <c r="A135" s="114" t="s">
        <v>415</v>
      </c>
      <c r="B135" s="114" t="s">
        <v>128</v>
      </c>
      <c r="C135" s="115">
        <v>53052.065699999999</v>
      </c>
      <c r="D135" s="115" t="s">
        <v>660</v>
      </c>
      <c r="E135" s="81">
        <f>+(C135-C$7)/C$8</f>
        <v>66285.241939630796</v>
      </c>
      <c r="F135" s="122">
        <f>ROUND(2*E135,0)/2-0.5</f>
        <v>66284.5</v>
      </c>
      <c r="G135" s="81">
        <f>+C135-(C$7+F135*C$8)</f>
        <v>0.24528450000070734</v>
      </c>
      <c r="J135" s="81">
        <f>G135</f>
        <v>0.24528450000070734</v>
      </c>
      <c r="O135" s="81">
        <f ca="1">+C$11+C$12*$F135</f>
        <v>0.25878759502593462</v>
      </c>
      <c r="P135" s="81">
        <f>+D$11+D$12*F135+D$13*F135^2</f>
        <v>0.2424593050942091</v>
      </c>
      <c r="Q135" s="108">
        <f>+C135-15018.5</f>
        <v>38033.565699999999</v>
      </c>
      <c r="R135" s="81">
        <f>+(G135-P135)^2</f>
        <v>7.981726259703603E-6</v>
      </c>
      <c r="S135" s="81">
        <v>1</v>
      </c>
      <c r="T135" s="81">
        <f>S135*R135</f>
        <v>7.981726259703603E-6</v>
      </c>
    </row>
    <row r="136" spans="1:20" s="81" customFormat="1" ht="12.95" customHeight="1" x14ac:dyDescent="0.2">
      <c r="A136" s="114" t="s">
        <v>415</v>
      </c>
      <c r="B136" s="114" t="s">
        <v>128</v>
      </c>
      <c r="C136" s="115">
        <v>53362.338300000003</v>
      </c>
      <c r="D136" s="115" t="s">
        <v>660</v>
      </c>
      <c r="E136" s="81">
        <f>+(C136-C$7)/C$8</f>
        <v>67223.758390073795</v>
      </c>
      <c r="F136" s="126">
        <f>ROUND(2*E136,0)/2-1</f>
        <v>67223</v>
      </c>
      <c r="G136" s="81">
        <f>+C136-(C$7+F136*C$8)</f>
        <v>0.25072300000465475</v>
      </c>
      <c r="J136" s="81">
        <f>G136</f>
        <v>0.25072300000465475</v>
      </c>
      <c r="O136" s="81">
        <f ca="1">+C$11+C$12*$F136</f>
        <v>0.26296404389204109</v>
      </c>
      <c r="P136" s="81">
        <f>+D$11+D$12*F136+D$13*F136^2</f>
        <v>0.24853216231302563</v>
      </c>
      <c r="Q136" s="108">
        <f>+C136-15018.5</f>
        <v>38343.838300000003</v>
      </c>
      <c r="R136" s="81">
        <f>+(G136-P136)^2</f>
        <v>4.7997697910627943E-6</v>
      </c>
      <c r="S136" s="81">
        <v>1</v>
      </c>
      <c r="T136" s="81">
        <f>S136*R136</f>
        <v>4.7997697910627943E-6</v>
      </c>
    </row>
    <row r="137" spans="1:20" s="81" customFormat="1" ht="12.95" customHeight="1" x14ac:dyDescent="0.2">
      <c r="A137" s="114" t="s">
        <v>436</v>
      </c>
      <c r="B137" s="114" t="s">
        <v>128</v>
      </c>
      <c r="C137" s="115">
        <v>53438.043599999997</v>
      </c>
      <c r="D137" s="115" t="s">
        <v>660</v>
      </c>
      <c r="E137" s="81">
        <f>+(C137-C$7)/C$8</f>
        <v>67452.752730649518</v>
      </c>
      <c r="F137" s="126">
        <f>ROUND(2*E137,0)/2-1</f>
        <v>67452</v>
      </c>
      <c r="G137" s="81">
        <f>+C137-(C$7+F137*C$8)</f>
        <v>0.24885199999698671</v>
      </c>
      <c r="J137" s="81">
        <f>G137</f>
        <v>0.24885199999698671</v>
      </c>
      <c r="O137" s="81">
        <f ca="1">+C$11+C$12*$F137</f>
        <v>0.26398312411616298</v>
      </c>
      <c r="P137" s="81">
        <f>+D$11+D$12*F137+D$13*F137^2</f>
        <v>0.25002516597677898</v>
      </c>
      <c r="Q137" s="108">
        <f>+C137-15018.5</f>
        <v>38419.543599999997</v>
      </c>
      <c r="R137" s="81">
        <f>+(G137-P137)^2</f>
        <v>1.3763184161419777E-6</v>
      </c>
      <c r="S137" s="81">
        <v>1</v>
      </c>
      <c r="T137" s="81">
        <f>S137*R137</f>
        <v>1.3763184161419777E-6</v>
      </c>
    </row>
    <row r="138" spans="1:20" s="81" customFormat="1" ht="12.95" customHeight="1" x14ac:dyDescent="0.2">
      <c r="A138" s="114" t="s">
        <v>436</v>
      </c>
      <c r="B138" s="114" t="s">
        <v>128</v>
      </c>
      <c r="C138" s="115">
        <v>53719.226000000002</v>
      </c>
      <c r="D138" s="115" t="s">
        <v>660</v>
      </c>
      <c r="E138" s="81">
        <f>+(C138-C$7)/C$8</f>
        <v>68303.276779421605</v>
      </c>
      <c r="F138" s="126">
        <f>ROUND(2*E138,0)/2-1</f>
        <v>68302.5</v>
      </c>
      <c r="G138" s="81">
        <f>+C138-(C$7+F138*C$8)</f>
        <v>0.25680250000004889</v>
      </c>
      <c r="J138" s="81">
        <f>G138</f>
        <v>0.25680250000004889</v>
      </c>
      <c r="O138" s="81">
        <f ca="1">+C$11+C$12*$F138</f>
        <v>0.26776796136775982</v>
      </c>
      <c r="P138" s="81">
        <f>+D$11+D$12*F138+D$13*F138^2</f>
        <v>0.25560856133104043</v>
      </c>
      <c r="Q138" s="108">
        <f>+C138-15018.5</f>
        <v>38700.726000000002</v>
      </c>
      <c r="R138" s="81">
        <f>+(G138-P138)^2</f>
        <v>1.4254895453537055E-6</v>
      </c>
      <c r="S138" s="81">
        <v>1</v>
      </c>
      <c r="T138" s="81">
        <f>S138*R138</f>
        <v>1.4254895453537055E-6</v>
      </c>
    </row>
    <row r="139" spans="1:20" s="81" customFormat="1" ht="12.95" customHeight="1" x14ac:dyDescent="0.2">
      <c r="A139" s="114" t="s">
        <v>426</v>
      </c>
      <c r="B139" s="114" t="s">
        <v>128</v>
      </c>
      <c r="C139" s="115">
        <v>53763.857900000003</v>
      </c>
      <c r="D139" s="115" t="s">
        <v>657</v>
      </c>
      <c r="E139" s="81">
        <f>+(C139-C$7)/C$8</f>
        <v>68438.279910102588</v>
      </c>
      <c r="F139" s="126">
        <f>ROUND(2*E139,0)/2-1</f>
        <v>68437.5</v>
      </c>
      <c r="G139" s="81">
        <f>+C139-(C$7+F139*C$8)</f>
        <v>0.25783750000118744</v>
      </c>
      <c r="K139" s="81">
        <f>G139</f>
        <v>0.25783750000118744</v>
      </c>
      <c r="O139" s="81">
        <f ca="1">+C$11+C$12*$F139</f>
        <v>0.26836872918547361</v>
      </c>
      <c r="P139" s="81">
        <f>+D$11+D$12*F139+D$13*F139^2</f>
        <v>0.25650038177649398</v>
      </c>
      <c r="Q139" s="108">
        <f>+C139-15018.5</f>
        <v>38745.357900000003</v>
      </c>
      <c r="R139" s="81">
        <f>+(G139-P139)^2</f>
        <v>1.787885146807381E-6</v>
      </c>
      <c r="S139" s="81">
        <v>1</v>
      </c>
      <c r="T139" s="81">
        <f>S139*R139</f>
        <v>1.787885146807381E-6</v>
      </c>
    </row>
    <row r="140" spans="1:20" s="81" customFormat="1" ht="12.95" customHeight="1" x14ac:dyDescent="0.2">
      <c r="A140" s="114" t="s">
        <v>447</v>
      </c>
      <c r="B140" s="114" t="s">
        <v>128</v>
      </c>
      <c r="C140" s="115">
        <v>53777.081700000002</v>
      </c>
      <c r="D140" s="115" t="s">
        <v>660</v>
      </c>
      <c r="E140" s="81">
        <f>+(C140-C$7)/C$8</f>
        <v>68478.279426132576</v>
      </c>
      <c r="F140" s="126">
        <f>ROUND(2*E140,0)/2-1</f>
        <v>68477.5</v>
      </c>
      <c r="G140" s="81">
        <f>+C140-(C$7+F140*C$8)</f>
        <v>0.25767750000522938</v>
      </c>
      <c r="J140" s="81">
        <f>G140</f>
        <v>0.25767750000522938</v>
      </c>
      <c r="O140" s="81">
        <f ca="1">+C$11+C$12*$F140</f>
        <v>0.26854673446479616</v>
      </c>
      <c r="P140" s="81">
        <f>+D$11+D$12*F140+D$13*F140^2</f>
        <v>0.2567649177891374</v>
      </c>
      <c r="Q140" s="108">
        <f>+C140-15018.5</f>
        <v>38758.581700000002</v>
      </c>
      <c r="R140" s="81">
        <f>+(G140-P140)^2</f>
        <v>8.3280630112733603E-7</v>
      </c>
      <c r="S140" s="81">
        <v>1</v>
      </c>
      <c r="T140" s="81">
        <f>S140*R140</f>
        <v>8.3280630112733603E-7</v>
      </c>
    </row>
    <row r="141" spans="1:20" s="81" customFormat="1" ht="12.95" customHeight="1" x14ac:dyDescent="0.2">
      <c r="A141" s="114" t="s">
        <v>426</v>
      </c>
      <c r="B141" s="114" t="s">
        <v>128</v>
      </c>
      <c r="C141" s="115">
        <v>53836.591099999998</v>
      </c>
      <c r="D141" s="115" t="s">
        <v>657</v>
      </c>
      <c r="E141" s="81">
        <f>+(C141-C$7)/C$8</f>
        <v>68658.284205336371</v>
      </c>
      <c r="F141" s="126">
        <f>ROUND(2*E141,0)/2-1</f>
        <v>68657.5</v>
      </c>
      <c r="G141" s="81">
        <f>+C141-(C$7+F141*C$8)</f>
        <v>0.25925749999441905</v>
      </c>
      <c r="K141" s="81">
        <f>G141</f>
        <v>0.25925749999441905</v>
      </c>
      <c r="O141" s="81">
        <f ca="1">+C$11+C$12*$F141</f>
        <v>0.26934775822174795</v>
      </c>
      <c r="P141" s="81">
        <f>+D$11+D$12*F141+D$13*F141^2</f>
        <v>0.25795698692327407</v>
      </c>
      <c r="Q141" s="108">
        <f>+C141-15018.5</f>
        <v>38818.091099999998</v>
      </c>
      <c r="R141" s="81">
        <f>+(G141-P141)^2</f>
        <v>1.6913342482189529E-6</v>
      </c>
      <c r="S141" s="81">
        <v>1</v>
      </c>
      <c r="T141" s="81">
        <f>S141*R141</f>
        <v>1.6913342482189529E-6</v>
      </c>
    </row>
    <row r="142" spans="1:20" s="81" customFormat="1" ht="12.95" customHeight="1" x14ac:dyDescent="0.2">
      <c r="A142" s="114" t="s">
        <v>447</v>
      </c>
      <c r="B142" s="114" t="s">
        <v>128</v>
      </c>
      <c r="C142" s="115">
        <v>54099.2552</v>
      </c>
      <c r="D142" s="115" t="s">
        <v>660</v>
      </c>
      <c r="E142" s="81">
        <f>+(C142-C$7)/C$8</f>
        <v>69452.793868100023</v>
      </c>
      <c r="F142" s="126">
        <f>ROUND(2*E142,0)/2-1</f>
        <v>69452</v>
      </c>
      <c r="G142" s="81">
        <f>+C142-(C$7+F142*C$8)</f>
        <v>0.26245200000266777</v>
      </c>
      <c r="J142" s="81">
        <f>G142</f>
        <v>0.26245200000266777</v>
      </c>
      <c r="O142" s="81">
        <f ca="1">+C$11+C$12*$F142</f>
        <v>0.27288338808229307</v>
      </c>
      <c r="P142" s="81">
        <f>+D$11+D$12*F142+D$13*F142^2</f>
        <v>0.26325104601048127</v>
      </c>
      <c r="Q142" s="108">
        <f>+C142-15018.5</f>
        <v>39080.7552</v>
      </c>
      <c r="R142" s="81">
        <f>+(G142-P142)^2</f>
        <v>6.3847452260268799E-7</v>
      </c>
      <c r="S142" s="81">
        <v>1</v>
      </c>
      <c r="T142" s="81">
        <f>S142*R142</f>
        <v>6.3847452260268799E-7</v>
      </c>
    </row>
    <row r="143" spans="1:20" s="81" customFormat="1" ht="12.95" customHeight="1" x14ac:dyDescent="0.2">
      <c r="A143" s="114" t="s">
        <v>458</v>
      </c>
      <c r="B143" s="114" t="s">
        <v>128</v>
      </c>
      <c r="C143" s="115">
        <v>54138.101699999999</v>
      </c>
      <c r="D143" s="115" t="s">
        <v>657</v>
      </c>
      <c r="E143" s="81">
        <f>+(C143-C$7)/C$8</f>
        <v>69570.297248328032</v>
      </c>
      <c r="F143" s="126">
        <f>ROUND(2*E143,0)/2-1</f>
        <v>69569.5</v>
      </c>
      <c r="G143" s="81">
        <f>+C143-(C$7+F143*C$8)</f>
        <v>0.26356950000626966</v>
      </c>
      <c r="K143" s="81">
        <f>G143</f>
        <v>0.26356950000626966</v>
      </c>
      <c r="O143" s="81">
        <f ca="1">+C$11+C$12*$F143</f>
        <v>0.2734062785903032</v>
      </c>
      <c r="P143" s="81">
        <f>+D$11+D$12*F143+D$13*F143^2</f>
        <v>0.26403847785575407</v>
      </c>
      <c r="Q143" s="108">
        <f>+C143-15018.5</f>
        <v>39119.601699999999</v>
      </c>
      <c r="R143" s="81">
        <f>+(G143-P143)^2</f>
        <v>2.1994022330702079E-7</v>
      </c>
      <c r="S143" s="81">
        <v>1</v>
      </c>
      <c r="T143" s="81">
        <f>S143*R143</f>
        <v>2.1994022330702079E-7</v>
      </c>
    </row>
    <row r="144" spans="1:20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>+(C144-C$7)/C$8</f>
        <v>69640.798369021082</v>
      </c>
      <c r="F144" s="126">
        <f>ROUND(2*E144,0)/2-1</f>
        <v>69640</v>
      </c>
      <c r="G144" s="81">
        <f>+C144-(C$7+F144*C$8)</f>
        <v>0.2639400000043679</v>
      </c>
      <c r="K144" s="81">
        <f>G144</f>
        <v>0.2639400000043679</v>
      </c>
      <c r="O144" s="81">
        <f ca="1">+C$11+C$12*$F144</f>
        <v>0.27372001289510928</v>
      </c>
      <c r="P144" s="81">
        <f>+D$11+D$12*F144+D$13*F144^2</f>
        <v>0.26451149158164899</v>
      </c>
      <c r="Q144" s="108">
        <f>+C144-15018.5</f>
        <v>39142.909299999999</v>
      </c>
      <c r="R144" s="81">
        <f>+(G144-P144)^2</f>
        <v>3.2660262290322962E-7</v>
      </c>
      <c r="S144" s="81">
        <v>1</v>
      </c>
      <c r="T144" s="81">
        <f>S144*R144</f>
        <v>3.2660262290322962E-7</v>
      </c>
    </row>
    <row r="145" spans="1:20" s="81" customFormat="1" ht="12.95" customHeight="1" x14ac:dyDescent="0.2">
      <c r="A145" s="114" t="s">
        <v>426</v>
      </c>
      <c r="B145" s="114" t="s">
        <v>128</v>
      </c>
      <c r="C145" s="115">
        <v>54176.782800000001</v>
      </c>
      <c r="D145" s="115" t="s">
        <v>657</v>
      </c>
      <c r="E145" s="81">
        <f>+(C145-C$7)/C$8</f>
        <v>69687.300324562399</v>
      </c>
      <c r="F145" s="126">
        <f>ROUND(2*E145,0)/2-1</f>
        <v>69686.5</v>
      </c>
      <c r="G145" s="81">
        <f>+C145-(C$7+F145*C$8)</f>
        <v>0.26458650000131456</v>
      </c>
      <c r="K145" s="81">
        <f>G145</f>
        <v>0.26458650000131456</v>
      </c>
      <c r="O145" s="81">
        <f ca="1">+C$11+C$12*$F145</f>
        <v>0.27392694403232187</v>
      </c>
      <c r="P145" s="81">
        <f>+D$11+D$12*F145+D$13*F145^2</f>
        <v>0.26482370701811958</v>
      </c>
      <c r="Q145" s="108">
        <f>+C145-15018.5</f>
        <v>39158.282800000001</v>
      </c>
      <c r="R145" s="81">
        <f>+(G145-P145)^2</f>
        <v>5.6267168821536505E-8</v>
      </c>
      <c r="S145" s="81">
        <v>1</v>
      </c>
      <c r="T145" s="81">
        <f>S145*R145</f>
        <v>5.6267168821536505E-8</v>
      </c>
    </row>
    <row r="146" spans="1:20" s="81" customFormat="1" ht="12.95" customHeight="1" x14ac:dyDescent="0.2">
      <c r="A146" s="114" t="s">
        <v>472</v>
      </c>
      <c r="B146" s="114" t="s">
        <v>128</v>
      </c>
      <c r="C146" s="115">
        <v>54189.345260000002</v>
      </c>
      <c r="D146" s="115" t="s">
        <v>657</v>
      </c>
      <c r="E146" s="81">
        <f>+(C146-C$7)/C$8</f>
        <v>69725.299411069005</v>
      </c>
      <c r="F146" s="126">
        <f>ROUND(2*E146,0)/2-1</f>
        <v>69724.5</v>
      </c>
      <c r="G146" s="81">
        <f>+C146-(C$7+F146*C$8)</f>
        <v>0.26428450000821613</v>
      </c>
      <c r="K146" s="81">
        <f>G146</f>
        <v>0.26428450000821613</v>
      </c>
      <c r="O146" s="81">
        <f ca="1">+C$11+C$12*$F146</f>
        <v>0.27409604904767826</v>
      </c>
      <c r="P146" s="81">
        <f>+D$11+D$12*F146+D$13*F146^2</f>
        <v>0.26507898518119627</v>
      </c>
      <c r="Q146" s="108">
        <f>+C146-15018.5</f>
        <v>39170.845260000002</v>
      </c>
      <c r="R146" s="81">
        <f>+(G146-P146)^2</f>
        <v>6.3120669008528564E-7</v>
      </c>
      <c r="S146" s="81">
        <v>1</v>
      </c>
      <c r="T146" s="81">
        <f>S146*R146</f>
        <v>6.3120669008528564E-7</v>
      </c>
    </row>
    <row r="147" spans="1:20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>+(C147-C$7)/C$8</f>
        <v>69764.79541680406</v>
      </c>
      <c r="F147" s="126">
        <f>ROUND(2*E147,0)/2-1</f>
        <v>69764</v>
      </c>
      <c r="G147" s="81">
        <f>+C147-(C$7+F147*C$8)</f>
        <v>0.2629640000013751</v>
      </c>
      <c r="K147" s="81">
        <f>G147</f>
        <v>0.2629640000013751</v>
      </c>
      <c r="O147" s="81">
        <f ca="1">+C$11+C$12*$F147</f>
        <v>0.27427182926100935</v>
      </c>
      <c r="P147" s="81">
        <f>+D$11+D$12*F147+D$13*F147^2</f>
        <v>0.26534446821305258</v>
      </c>
      <c r="Q147" s="108">
        <f>+C147-15018.5</f>
        <v>39183.902600000001</v>
      </c>
      <c r="R147" s="81">
        <f>+(G147-P147)^2</f>
        <v>5.6666289068069688E-6</v>
      </c>
      <c r="S147" s="81">
        <v>1</v>
      </c>
      <c r="T147" s="81">
        <f>S147*R147</f>
        <v>5.6666289068069688E-6</v>
      </c>
    </row>
    <row r="148" spans="1:20" s="81" customFormat="1" ht="12.95" customHeight="1" x14ac:dyDescent="0.2">
      <c r="A148" s="114" t="s">
        <v>472</v>
      </c>
      <c r="B148" s="114" t="s">
        <v>128</v>
      </c>
      <c r="C148" s="115">
        <v>54210.338060000002</v>
      </c>
      <c r="D148" s="115" t="s">
        <v>657</v>
      </c>
      <c r="E148" s="81">
        <f>+(C148-C$7)/C$8</f>
        <v>69788.79869570084</v>
      </c>
      <c r="F148" s="126">
        <f>ROUND(2*E148,0)/2-1</f>
        <v>69788</v>
      </c>
      <c r="G148" s="81">
        <f>+C148-(C$7+F148*C$8)</f>
        <v>0.26404800000454998</v>
      </c>
      <c r="K148" s="81">
        <f>G148</f>
        <v>0.26404800000454998</v>
      </c>
      <c r="O148" s="81">
        <f ca="1">+C$11+C$12*$F148</f>
        <v>0.27437863242860294</v>
      </c>
      <c r="P148" s="81">
        <f>+D$11+D$12*F148+D$13*F148^2</f>
        <v>0.26550583813135714</v>
      </c>
      <c r="Q148" s="108">
        <f>+C148-15018.5</f>
        <v>39191.838060000002</v>
      </c>
      <c r="R148" s="81">
        <f>+(G148-P148)^2</f>
        <v>2.1252920039726235E-6</v>
      </c>
      <c r="S148" s="81">
        <v>1</v>
      </c>
      <c r="T148" s="81">
        <f>S148*R148</f>
        <v>2.1252920039726235E-6</v>
      </c>
    </row>
    <row r="149" spans="1:20" s="81" customFormat="1" ht="12.95" customHeight="1" x14ac:dyDescent="0.2">
      <c r="A149" s="19" t="s">
        <v>156</v>
      </c>
      <c r="B149" s="11" t="s">
        <v>129</v>
      </c>
      <c r="C149" s="10">
        <v>54519.619599999998</v>
      </c>
      <c r="D149" s="10">
        <v>1E-3</v>
      </c>
      <c r="E149" s="81">
        <f>+(C149-C$7)/C$8</f>
        <v>70724.317375430663</v>
      </c>
      <c r="F149" s="126">
        <f>ROUND(2*E149,0)/2-1</f>
        <v>70723.5</v>
      </c>
      <c r="G149" s="81">
        <f>+C149-(C$7+F149*C$8)</f>
        <v>0.27022349999606377</v>
      </c>
      <c r="K149" s="81">
        <f>G149</f>
        <v>0.27022349999606377</v>
      </c>
      <c r="O149" s="81">
        <f ca="1">+C$11+C$12*$F149</f>
        <v>0.27854173089876033</v>
      </c>
      <c r="P149" s="81">
        <f>+D$11+D$12*F149+D$13*F149^2</f>
        <v>0.27183346400201536</v>
      </c>
      <c r="Q149" s="108">
        <f>+C149-15018.5</f>
        <v>39501.119599999998</v>
      </c>
      <c r="R149" s="81">
        <f>+(G149-P149)^2</f>
        <v>2.5919841004596973E-6</v>
      </c>
      <c r="S149" s="81">
        <v>1</v>
      </c>
      <c r="T149" s="81">
        <f>S149*R149</f>
        <v>2.5919841004596973E-6</v>
      </c>
    </row>
    <row r="150" spans="1:20" s="81" customFormat="1" ht="12.95" customHeight="1" x14ac:dyDescent="0.2">
      <c r="A150" s="19" t="s">
        <v>157</v>
      </c>
      <c r="B150" s="11" t="s">
        <v>128</v>
      </c>
      <c r="C150" s="10">
        <v>54532.6783</v>
      </c>
      <c r="D150" s="10">
        <v>1E-4</v>
      </c>
      <c r="E150" s="81">
        <f>+(C150-C$7)/C$8</f>
        <v>70763.817494910763</v>
      </c>
      <c r="F150" s="126">
        <f>ROUND(2*E150,0)/2-1</f>
        <v>70763</v>
      </c>
      <c r="G150" s="81">
        <f>+C150-(C$7+F150*C$8)</f>
        <v>0.27026299999852199</v>
      </c>
      <c r="K150" s="81">
        <f>G150</f>
        <v>0.27026299999852199</v>
      </c>
      <c r="O150" s="81">
        <f ca="1">+C$11+C$12*$F150</f>
        <v>0.27871751111209131</v>
      </c>
      <c r="P150" s="81">
        <f>+D$11+D$12*F150+D$13*F150^2</f>
        <v>0.27210224951349204</v>
      </c>
      <c r="Q150" s="108">
        <f>+C150-15018.5</f>
        <v>39514.1783</v>
      </c>
      <c r="R150" s="81">
        <f>+(G150-P150)^2</f>
        <v>3.3828387783175784E-6</v>
      </c>
      <c r="S150" s="81">
        <v>1</v>
      </c>
      <c r="T150" s="81">
        <f>S150*R150</f>
        <v>3.3828387783175784E-6</v>
      </c>
    </row>
    <row r="151" spans="1:20" s="81" customFormat="1" ht="12.95" customHeight="1" x14ac:dyDescent="0.2">
      <c r="A151" s="19" t="s">
        <v>157</v>
      </c>
      <c r="B151" s="11" t="s">
        <v>128</v>
      </c>
      <c r="C151" s="10">
        <v>54545.572099999998</v>
      </c>
      <c r="D151" s="10">
        <v>1E-4</v>
      </c>
      <c r="E151" s="81">
        <f>+(C151-C$7)/C$8</f>
        <v>70802.818822803456</v>
      </c>
      <c r="F151" s="126">
        <f>ROUND(2*E151,0)/2-1</f>
        <v>70802</v>
      </c>
      <c r="G151" s="81">
        <f>+C151-(C$7+F151*C$8)</f>
        <v>0.27070200000162004</v>
      </c>
      <c r="K151" s="81">
        <f>G151</f>
        <v>0.27070200000162004</v>
      </c>
      <c r="O151" s="81">
        <f ca="1">+C$11+C$12*$F151</f>
        <v>0.27889106625943094</v>
      </c>
      <c r="P151" s="81">
        <f>+D$11+D$12*F151+D$13*F151^2</f>
        <v>0.2723677607863681</v>
      </c>
      <c r="Q151" s="108">
        <f>+C151-15018.5</f>
        <v>39527.072099999998</v>
      </c>
      <c r="R151" s="81">
        <f>+(G151-P151)^2</f>
        <v>2.774758992004474E-6</v>
      </c>
      <c r="S151" s="81">
        <v>1</v>
      </c>
      <c r="T151" s="81">
        <f>S151*R151</f>
        <v>2.774758992004474E-6</v>
      </c>
    </row>
    <row r="152" spans="1:20" s="81" customFormat="1" ht="12.95" customHeight="1" x14ac:dyDescent="0.2">
      <c r="A152" s="19" t="s">
        <v>157</v>
      </c>
      <c r="B152" s="11" t="s">
        <v>129</v>
      </c>
      <c r="C152" s="10">
        <v>54552.680899999999</v>
      </c>
      <c r="D152" s="10">
        <v>1E-4</v>
      </c>
      <c r="E152" s="81">
        <f>+(C152-C$7)/C$8</f>
        <v>70824.321610168219</v>
      </c>
      <c r="F152" s="126">
        <f>ROUND(2*E152,0)/2-1</f>
        <v>70823.5</v>
      </c>
      <c r="G152" s="81">
        <f>+C152-(C$7+F152*C$8)</f>
        <v>0.27162350000435254</v>
      </c>
      <c r="K152" s="81">
        <f>G152</f>
        <v>0.27162350000435254</v>
      </c>
      <c r="O152" s="81">
        <f ca="1">+C$11+C$12*$F152</f>
        <v>0.27898674409706681</v>
      </c>
      <c r="P152" s="81">
        <f>+D$11+D$12*F152+D$13*F152^2</f>
        <v>0.27251418681590212</v>
      </c>
      <c r="Q152" s="108">
        <f>+C152-15018.5</f>
        <v>39534.180899999999</v>
      </c>
      <c r="R152" s="81">
        <f>+(G152-P152)^2</f>
        <v>7.9332299626835558E-7</v>
      </c>
      <c r="S152" s="81">
        <v>1</v>
      </c>
      <c r="T152" s="81">
        <f>S152*R152</f>
        <v>7.9332299626835558E-7</v>
      </c>
    </row>
    <row r="153" spans="1:20" s="81" customFormat="1" ht="12.95" customHeight="1" x14ac:dyDescent="0.2">
      <c r="A153" s="114" t="s">
        <v>501</v>
      </c>
      <c r="B153" s="114" t="s">
        <v>128</v>
      </c>
      <c r="C153" s="115">
        <v>54554.003199999999</v>
      </c>
      <c r="D153" s="115" t="s">
        <v>657</v>
      </c>
      <c r="E153" s="81">
        <f>+(C153-C$7)/C$8</f>
        <v>70828.321319786206</v>
      </c>
      <c r="F153" s="126">
        <f>ROUND(2*E153,0)/2-1</f>
        <v>70827.5</v>
      </c>
      <c r="G153" s="81">
        <f>+C153-(C$7+F153*C$8)</f>
        <v>0.27152750000095693</v>
      </c>
      <c r="K153" s="81">
        <f>G153</f>
        <v>0.27152750000095693</v>
      </c>
      <c r="O153" s="81">
        <f ca="1">+C$11+C$12*$F153</f>
        <v>0.27900454462499902</v>
      </c>
      <c r="P153" s="81">
        <f>+D$11+D$12*F153+D$13*F153^2</f>
        <v>0.27254143313613766</v>
      </c>
      <c r="Q153" s="108">
        <f>+C153-15018.5</f>
        <v>39535.503199999999</v>
      </c>
      <c r="R153" s="81">
        <f>+(G153-P153)^2</f>
        <v>1.028060402617409E-6</v>
      </c>
      <c r="S153" s="81">
        <v>1</v>
      </c>
      <c r="T153" s="81">
        <f>S153*R153</f>
        <v>1.028060402617409E-6</v>
      </c>
    </row>
    <row r="154" spans="1:20" s="81" customFormat="1" ht="12.95" customHeight="1" x14ac:dyDescent="0.2">
      <c r="A154" s="19" t="s">
        <v>157</v>
      </c>
      <c r="B154" s="11" t="s">
        <v>128</v>
      </c>
      <c r="C154" s="10">
        <v>54566.7304</v>
      </c>
      <c r="D154" s="10">
        <v>5.0000000000000001E-4</v>
      </c>
      <c r="E154" s="81">
        <f>+(C154-C$7)/C$8</f>
        <v>70866.818713910208</v>
      </c>
      <c r="F154" s="126">
        <f>ROUND(2*E154,0)/2-1</f>
        <v>70866</v>
      </c>
      <c r="G154" s="81">
        <f>+C154-(C$7+F154*C$8)</f>
        <v>0.27066600000398466</v>
      </c>
      <c r="K154" s="81">
        <f>G154</f>
        <v>0.27066600000398466</v>
      </c>
      <c r="O154" s="81">
        <f ca="1">+C$11+C$12*$F154</f>
        <v>0.27917587470634708</v>
      </c>
      <c r="P154" s="81">
        <f>+D$11+D$12*F154+D$13*F154^2</f>
        <v>0.27280374743791613</v>
      </c>
      <c r="Q154" s="108">
        <f>+C154-15018.5</f>
        <v>39548.2304</v>
      </c>
      <c r="R154" s="81">
        <f>+(G154-P154)^2</f>
        <v>4.5699640912805828E-6</v>
      </c>
      <c r="S154" s="81">
        <v>1</v>
      </c>
      <c r="T154" s="81">
        <f>S154*R154</f>
        <v>4.5699640912805828E-6</v>
      </c>
    </row>
    <row r="155" spans="1:20" s="81" customFormat="1" ht="12.95" customHeight="1" x14ac:dyDescent="0.2">
      <c r="A155" s="19" t="s">
        <v>158</v>
      </c>
      <c r="B155" s="11" t="s">
        <v>128</v>
      </c>
      <c r="C155" s="10">
        <v>54799.808299999997</v>
      </c>
      <c r="D155" s="10">
        <v>1E-4</v>
      </c>
      <c r="E155" s="81">
        <f>+(C155-C$7)/C$8</f>
        <v>71571.835667984473</v>
      </c>
      <c r="F155" s="126">
        <f>ROUND(2*E155,0)/2-1</f>
        <v>71571</v>
      </c>
      <c r="G155" s="81">
        <f>+C155-(C$7+F155*C$8)</f>
        <v>0.27627100000245264</v>
      </c>
      <c r="K155" s="81">
        <f>G155</f>
        <v>0.27627100000245264</v>
      </c>
      <c r="O155" s="81">
        <f ca="1">+C$11+C$12*$F155</f>
        <v>0.28231321775440787</v>
      </c>
      <c r="P155" s="81">
        <f>+D$11+D$12*F155+D$13*F155^2</f>
        <v>0.27762909916256318</v>
      </c>
      <c r="Q155" s="108">
        <f>+C155-15018.5</f>
        <v>39781.308299999997</v>
      </c>
      <c r="R155" s="81">
        <f>+(G155-P155)^2</f>
        <v>1.8444333286929471E-6</v>
      </c>
      <c r="S155" s="81">
        <v>1</v>
      </c>
      <c r="T155" s="81">
        <f>S155*R155</f>
        <v>1.8444333286929471E-6</v>
      </c>
    </row>
    <row r="156" spans="1:20" s="81" customFormat="1" ht="12.95" customHeight="1" x14ac:dyDescent="0.2">
      <c r="A156" s="10" t="s">
        <v>153</v>
      </c>
      <c r="B156" s="11" t="s">
        <v>128</v>
      </c>
      <c r="C156" s="10">
        <v>54815.5121</v>
      </c>
      <c r="D156" s="10">
        <v>2.0000000000000001E-4</v>
      </c>
      <c r="E156" s="81">
        <f>+(C156-C$7)/C$8</f>
        <v>71619.336719106839</v>
      </c>
      <c r="F156" s="126">
        <f>ROUND(2*E156,0)/2-1</f>
        <v>71618.5</v>
      </c>
      <c r="G156" s="81">
        <f>+C156-(C$7+F156*C$8)</f>
        <v>0.27661850000004051</v>
      </c>
      <c r="K156" s="81">
        <f>G156</f>
        <v>0.27661850000004051</v>
      </c>
      <c r="O156" s="81">
        <f ca="1">+C$11+C$12*$F156</f>
        <v>0.2825245990236035</v>
      </c>
      <c r="P156" s="81">
        <f>+D$11+D$12*F156+D$13*F156^2</f>
        <v>0.27795570722378127</v>
      </c>
      <c r="Q156" s="108">
        <f>+C156-15018.5</f>
        <v>39797.0121</v>
      </c>
      <c r="R156" s="81">
        <f>+(G156-P156)^2</f>
        <v>1.7881231592244577E-6</v>
      </c>
      <c r="S156" s="81">
        <v>1</v>
      </c>
      <c r="T156" s="81">
        <f>S156*R156</f>
        <v>1.7881231592244577E-6</v>
      </c>
    </row>
    <row r="157" spans="1:20" s="81" customFormat="1" ht="12.95" customHeight="1" x14ac:dyDescent="0.2">
      <c r="A157" s="10" t="s">
        <v>147</v>
      </c>
      <c r="B157" s="11" t="s">
        <v>128</v>
      </c>
      <c r="C157" s="10">
        <v>54832.869400000003</v>
      </c>
      <c r="D157" s="10">
        <v>2.0000000000000001E-4</v>
      </c>
      <c r="E157" s="81">
        <f>+(C157-C$7)/C$8</f>
        <v>71671.839297759536</v>
      </c>
      <c r="F157" s="126">
        <f>ROUND(2*E157,0)/2-1</f>
        <v>71671</v>
      </c>
      <c r="G157" s="81">
        <f>+C157-(C$7+F157*C$8)</f>
        <v>0.27747100000124192</v>
      </c>
      <c r="K157" s="81">
        <f>G157</f>
        <v>0.27747100000124192</v>
      </c>
      <c r="O157" s="81">
        <f ca="1">+C$11+C$12*$F157</f>
        <v>0.28275823095271446</v>
      </c>
      <c r="P157" s="81">
        <f>+D$11+D$12*F157+D$13*F157^2</f>
        <v>0.27831691476918768</v>
      </c>
      <c r="Q157" s="108">
        <f>+C157-15018.5</f>
        <v>39814.369400000003</v>
      </c>
      <c r="R157" s="81">
        <f>+(G157-P157)^2</f>
        <v>7.1557179462873862E-7</v>
      </c>
      <c r="S157" s="81">
        <v>1</v>
      </c>
      <c r="T157" s="81">
        <f>S157*R157</f>
        <v>7.1557179462873862E-7</v>
      </c>
    </row>
    <row r="158" spans="1:20" s="81" customFormat="1" ht="12.95" customHeight="1" x14ac:dyDescent="0.2">
      <c r="A158" s="19" t="s">
        <v>158</v>
      </c>
      <c r="B158" s="11" t="s">
        <v>129</v>
      </c>
      <c r="C158" s="10">
        <v>54873.698900000003</v>
      </c>
      <c r="D158" s="10">
        <v>2.0000000000000001E-4</v>
      </c>
      <c r="E158" s="81">
        <f>+(C158-C$7)/C$8</f>
        <v>71795.340881248907</v>
      </c>
      <c r="F158" s="126">
        <f>ROUND(2*E158,0)/2-1</f>
        <v>71794.5</v>
      </c>
      <c r="G158" s="81">
        <f>+C158-(C$7+F158*C$8)</f>
        <v>0.27799450000748038</v>
      </c>
      <c r="K158" s="81">
        <f>G158</f>
        <v>0.27799450000748038</v>
      </c>
      <c r="O158" s="81">
        <f ca="1">+C$11+C$12*$F158</f>
        <v>0.28330782225262297</v>
      </c>
      <c r="P158" s="81">
        <f>+D$11+D$12*F158+D$13*F158^2</f>
        <v>0.279167522070144</v>
      </c>
      <c r="Q158" s="108">
        <f>+C158-15018.5</f>
        <v>39855.198900000003</v>
      </c>
      <c r="R158" s="81">
        <f>+(G158-P158)^2</f>
        <v>1.3759807594956138E-6</v>
      </c>
      <c r="S158" s="81">
        <v>1</v>
      </c>
      <c r="T158" s="81">
        <f>S158*R158</f>
        <v>1.3759807594956138E-6</v>
      </c>
    </row>
    <row r="159" spans="1:20" s="81" customFormat="1" ht="12.95" customHeight="1" x14ac:dyDescent="0.2">
      <c r="A159" s="19" t="s">
        <v>158</v>
      </c>
      <c r="B159" s="11" t="s">
        <v>129</v>
      </c>
      <c r="C159" s="10">
        <v>54885.600899999998</v>
      </c>
      <c r="D159" s="10">
        <v>1E-4</v>
      </c>
      <c r="E159" s="81">
        <f>+(C159-C$7)/C$8</f>
        <v>71831.342200067156</v>
      </c>
      <c r="F159" s="126">
        <f>ROUND(2*E159,0)/2-1</f>
        <v>71830.5</v>
      </c>
      <c r="G159" s="81">
        <f>+C159-(C$7+F159*C$8)</f>
        <v>0.27843050000228686</v>
      </c>
      <c r="K159" s="81">
        <f>G159</f>
        <v>0.27843050000228686</v>
      </c>
      <c r="O159" s="81">
        <f ca="1">+C$11+C$12*$F159</f>
        <v>0.2834680270040133</v>
      </c>
      <c r="P159" s="81">
        <f>+D$11+D$12*F159+D$13*F159^2</f>
        <v>0.2794157126526956</v>
      </c>
      <c r="Q159" s="108">
        <f>+C159-15018.5</f>
        <v>39867.100899999998</v>
      </c>
      <c r="R159" s="81">
        <f>+(G159-P159)^2</f>
        <v>9.7064396652541401E-7</v>
      </c>
      <c r="S159" s="81">
        <v>1</v>
      </c>
      <c r="T159" s="81">
        <f>S159*R159</f>
        <v>9.7064396652541401E-7</v>
      </c>
    </row>
    <row r="160" spans="1:20" s="81" customFormat="1" ht="12.95" customHeight="1" x14ac:dyDescent="0.2">
      <c r="A160" s="19" t="s">
        <v>159</v>
      </c>
      <c r="B160" s="11" t="s">
        <v>129</v>
      </c>
      <c r="C160" s="10">
        <v>54904.775800000003</v>
      </c>
      <c r="D160" s="10">
        <v>1E-4</v>
      </c>
      <c r="E160" s="81">
        <f>+(C160-C$7)/C$8</f>
        <v>71889.342677987544</v>
      </c>
      <c r="F160" s="126">
        <f>ROUND(2*E160,0)/2-1</f>
        <v>71888.5</v>
      </c>
      <c r="G160" s="81">
        <f>+C160-(C$7+F160*C$8)</f>
        <v>0.27858850000484381</v>
      </c>
      <c r="K160" s="81">
        <f>G160</f>
        <v>0.27858850000484381</v>
      </c>
      <c r="O160" s="81">
        <f ca="1">+C$11+C$12*$F160</f>
        <v>0.28372613465903107</v>
      </c>
      <c r="P160" s="81">
        <f>+D$11+D$12*F160+D$13*F160^2</f>
        <v>0.27981580339895606</v>
      </c>
      <c r="Q160" s="108">
        <f>+C160-15018.5</f>
        <v>39886.275800000003</v>
      </c>
      <c r="R160" s="81">
        <f>+(G160-P160)^2</f>
        <v>1.5062736211994629E-6</v>
      </c>
      <c r="S160" s="81">
        <v>1</v>
      </c>
      <c r="T160" s="81">
        <f>S160*R160</f>
        <v>1.5062736211994629E-6</v>
      </c>
    </row>
    <row r="161" spans="1:20" s="81" customFormat="1" ht="12.95" customHeight="1" x14ac:dyDescent="0.2">
      <c r="A161" s="19" t="s">
        <v>159</v>
      </c>
      <c r="B161" s="11" t="s">
        <v>128</v>
      </c>
      <c r="C161" s="10">
        <v>54939.654000000002</v>
      </c>
      <c r="D161" s="10">
        <v>2.0000000000000001E-4</v>
      </c>
      <c r="E161" s="81">
        <f>+(C161-C$7)/C$8</f>
        <v>71994.842694624007</v>
      </c>
      <c r="F161" s="126">
        <f>ROUND(2*E161,0)/2-1</f>
        <v>71994</v>
      </c>
      <c r="G161" s="81">
        <f>+C161-(C$7+F161*C$8)</f>
        <v>0.27859400000306778</v>
      </c>
      <c r="K161" s="81">
        <f>G161</f>
        <v>0.27859400000306778</v>
      </c>
      <c r="O161" s="81">
        <f ca="1">+C$11+C$12*$F161</f>
        <v>0.28419562358324446</v>
      </c>
      <c r="P161" s="81">
        <f>+D$11+D$12*F161+D$13*F161^2</f>
        <v>0.2805442764716764</v>
      </c>
      <c r="Q161" s="108">
        <f>+C161-15018.5</f>
        <v>39921.154000000002</v>
      </c>
      <c r="R161" s="81">
        <f>+(G161-P161)^2</f>
        <v>3.8035783040085287E-6</v>
      </c>
      <c r="S161" s="81">
        <v>1</v>
      </c>
      <c r="T161" s="81">
        <f>S161*R161</f>
        <v>3.8035783040085287E-6</v>
      </c>
    </row>
    <row r="162" spans="1:20" s="81" customFormat="1" ht="12.95" customHeight="1" x14ac:dyDescent="0.2">
      <c r="A162" s="19" t="s">
        <v>160</v>
      </c>
      <c r="B162" s="11" t="s">
        <v>129</v>
      </c>
      <c r="C162" s="10">
        <v>55163.804900000003</v>
      </c>
      <c r="D162" s="10">
        <v>1E-4</v>
      </c>
      <c r="E162" s="81">
        <f>+(C162-C$7)/C$8</f>
        <v>72672.857147178322</v>
      </c>
      <c r="F162" s="126">
        <f>ROUND(2*E162,0)/2-1</f>
        <v>72672</v>
      </c>
      <c r="G162" s="81">
        <f>+C162-(C$7+F162*C$8)</f>
        <v>0.28337200000532903</v>
      </c>
      <c r="K162" s="81">
        <f>G162</f>
        <v>0.28337200000532903</v>
      </c>
      <c r="O162" s="81">
        <f ca="1">+C$11+C$12*$F162</f>
        <v>0.28721281306776247</v>
      </c>
      <c r="P162" s="81">
        <f>+D$11+D$12*F162+D$13*F162^2</f>
        <v>0.28524806683202575</v>
      </c>
      <c r="Q162" s="108">
        <f>+C162-15018.5</f>
        <v>40145.304900000003</v>
      </c>
      <c r="R162" s="81">
        <f>+(G162-P162)^2</f>
        <v>3.5196267382319032E-6</v>
      </c>
      <c r="S162" s="81">
        <v>1</v>
      </c>
      <c r="T162" s="81">
        <f>S162*R162</f>
        <v>3.5196267382319032E-6</v>
      </c>
    </row>
    <row r="163" spans="1:20" s="81" customFormat="1" ht="12.95" customHeight="1" x14ac:dyDescent="0.2">
      <c r="A163" s="19" t="s">
        <v>160</v>
      </c>
      <c r="B163" s="11" t="s">
        <v>129</v>
      </c>
      <c r="C163" s="10">
        <v>55188.9303</v>
      </c>
      <c r="D163" s="10">
        <v>1E-4</v>
      </c>
      <c r="E163" s="81">
        <f>+(C163-C$7)/C$8</f>
        <v>72748.856772101557</v>
      </c>
      <c r="F163" s="126">
        <f>ROUND(2*E163,0)/2-1</f>
        <v>72748</v>
      </c>
      <c r="G163" s="81">
        <f>+C163-(C$7+F163*C$8)</f>
        <v>0.28324799999973038</v>
      </c>
      <c r="K163" s="81">
        <f>G163</f>
        <v>0.28324799999973038</v>
      </c>
      <c r="O163" s="81">
        <f ca="1">+C$11+C$12*$F163</f>
        <v>0.28755102309847547</v>
      </c>
      <c r="P163" s="81">
        <f>+D$11+D$12*F163+D$13*F163^2</f>
        <v>0.28577773327592948</v>
      </c>
      <c r="Q163" s="108">
        <f>+C163-15018.5</f>
        <v>40170.4303</v>
      </c>
      <c r="R163" s="81">
        <f>+(G163-P163)^2</f>
        <v>6.3995504487090194E-6</v>
      </c>
      <c r="S163" s="81">
        <v>1</v>
      </c>
      <c r="T163" s="81">
        <f>S163*R163</f>
        <v>6.3995504487090194E-6</v>
      </c>
    </row>
    <row r="164" spans="1:20" s="81" customFormat="1" ht="12.95" customHeight="1" x14ac:dyDescent="0.2">
      <c r="A164" s="19" t="s">
        <v>160</v>
      </c>
      <c r="B164" s="11" t="s">
        <v>129</v>
      </c>
      <c r="C164" s="10">
        <v>55238.687400000003</v>
      </c>
      <c r="D164" s="10">
        <v>1E-4</v>
      </c>
      <c r="E164" s="81">
        <f>+(C164-C$7)/C$8</f>
        <v>72899.362671998417</v>
      </c>
      <c r="F164" s="126">
        <f>ROUND(2*E164,0)/2-1</f>
        <v>72898.5</v>
      </c>
      <c r="G164" s="81">
        <f>+C164-(C$7+F164*C$8)</f>
        <v>0.28519850000884617</v>
      </c>
      <c r="K164" s="81">
        <f>G164</f>
        <v>0.28519850000884617</v>
      </c>
      <c r="O164" s="81">
        <f ca="1">+C$11+C$12*$F164</f>
        <v>0.28822076796192675</v>
      </c>
      <c r="P164" s="81">
        <f>+D$11+D$12*F164+D$13*F164^2</f>
        <v>0.28682803865670647</v>
      </c>
      <c r="Q164" s="108">
        <f>+C164-15018.5</f>
        <v>40220.187400000003</v>
      </c>
      <c r="R164" s="81">
        <f>+(G164-P164)^2</f>
        <v>2.6553962048703973E-6</v>
      </c>
      <c r="S164" s="81">
        <v>1</v>
      </c>
      <c r="T164" s="81">
        <f>S164*R164</f>
        <v>2.6553962048703973E-6</v>
      </c>
    </row>
    <row r="165" spans="1:20" s="81" customFormat="1" ht="12.95" customHeight="1" x14ac:dyDescent="0.2">
      <c r="A165" s="19" t="s">
        <v>161</v>
      </c>
      <c r="B165" s="11" t="s">
        <v>128</v>
      </c>
      <c r="C165" s="10">
        <v>55258.6878</v>
      </c>
      <c r="D165" s="10">
        <v>1E-4</v>
      </c>
      <c r="E165" s="81">
        <f>+(C165-C$7)/C$8</f>
        <v>72959.860132668284</v>
      </c>
      <c r="F165" s="126">
        <f>ROUND(2*E165,0)/2-1</f>
        <v>72959</v>
      </c>
      <c r="G165" s="81">
        <f>+C165-(C$7+F165*C$8)</f>
        <v>0.28435899999749381</v>
      </c>
      <c r="K165" s="81">
        <f>G165</f>
        <v>0.28435899999749381</v>
      </c>
      <c r="O165" s="81">
        <f ca="1">+C$11+C$12*$F165</f>
        <v>0.28849000094690214</v>
      </c>
      <c r="P165" s="81">
        <f>+D$11+D$12*F165+D$13*F165^2</f>
        <v>0.28725078861826625</v>
      </c>
      <c r="Q165" s="108">
        <f>+C165-15018.5</f>
        <v>40240.1878</v>
      </c>
      <c r="R165" s="81">
        <f>+(G165-P165)^2</f>
        <v>8.3624414272289685E-6</v>
      </c>
      <c r="S165" s="81">
        <v>1</v>
      </c>
      <c r="T165" s="81">
        <f>S165*R165</f>
        <v>8.3624414272289685E-6</v>
      </c>
    </row>
    <row r="166" spans="1:20" s="81" customFormat="1" ht="12.95" customHeight="1" x14ac:dyDescent="0.2">
      <c r="A166" s="19" t="s">
        <v>161</v>
      </c>
      <c r="B166" s="11" t="s">
        <v>128</v>
      </c>
      <c r="C166" s="10">
        <v>55263.646699999998</v>
      </c>
      <c r="D166" s="10">
        <v>1E-4</v>
      </c>
      <c r="E166" s="81">
        <f>+(C166-C$7)/C$8</f>
        <v>72974.85987555921</v>
      </c>
      <c r="F166" s="126">
        <f>ROUND(2*E166,0)/2-1</f>
        <v>72974</v>
      </c>
      <c r="G166" s="81">
        <f>+C166-(C$7+F166*C$8)</f>
        <v>0.2842739999978221</v>
      </c>
      <c r="K166" s="81">
        <f>G166</f>
        <v>0.2842739999978221</v>
      </c>
      <c r="O166" s="81">
        <f ca="1">+C$11+C$12*$F166</f>
        <v>0.28855675292664817</v>
      </c>
      <c r="P166" s="81">
        <f>+D$11+D$12*F166+D$13*F166^2</f>
        <v>0.28735565004822078</v>
      </c>
      <c r="Q166" s="108">
        <f>+C166-15018.5</f>
        <v>40245.146699999998</v>
      </c>
      <c r="R166" s="81">
        <f>+(G166-P166)^2</f>
        <v>9.4965670331221659E-6</v>
      </c>
      <c r="S166" s="81">
        <v>1</v>
      </c>
      <c r="T166" s="81">
        <f>S166*R166</f>
        <v>9.4965670331221659E-6</v>
      </c>
    </row>
    <row r="167" spans="1:20" s="81" customFormat="1" ht="12.95" customHeight="1" x14ac:dyDescent="0.2">
      <c r="A167" s="19" t="s">
        <v>161</v>
      </c>
      <c r="B167" s="11" t="s">
        <v>129</v>
      </c>
      <c r="C167" s="10">
        <v>55279.681499999999</v>
      </c>
      <c r="D167" s="10">
        <v>2.0000000000000001E-4</v>
      </c>
      <c r="E167" s="81">
        <f>+(C167-C$7)/C$8</f>
        <v>73023.362139631397</v>
      </c>
      <c r="F167" s="126">
        <f>ROUND(2*E167,0)/2-1</f>
        <v>73022.5</v>
      </c>
      <c r="G167" s="81">
        <f>+C167-(C$7+F167*C$8)</f>
        <v>0.28502250000019558</v>
      </c>
      <c r="K167" s="81">
        <f>G167</f>
        <v>0.28502250000019558</v>
      </c>
      <c r="O167" s="81">
        <f ca="1">+C$11+C$12*$F167</f>
        <v>0.28877258432782682</v>
      </c>
      <c r="P167" s="81">
        <f>+D$11+D$12*F167+D$13*F167^2</f>
        <v>0.28769483087839787</v>
      </c>
      <c r="Q167" s="108">
        <f>+C167-15018.5</f>
        <v>40261.181499999999</v>
      </c>
      <c r="R167" s="81">
        <f>+(G167-P167)^2</f>
        <v>7.1413523225934181E-6</v>
      </c>
      <c r="S167" s="81">
        <v>1</v>
      </c>
      <c r="T167" s="81">
        <f>S167*R167</f>
        <v>7.1413523225934181E-6</v>
      </c>
    </row>
    <row r="168" spans="1:20" s="81" customFormat="1" ht="12.95" customHeight="1" x14ac:dyDescent="0.2">
      <c r="A168" s="114" t="s">
        <v>555</v>
      </c>
      <c r="B168" s="114" t="s">
        <v>128</v>
      </c>
      <c r="C168" s="115">
        <v>55295.385300000002</v>
      </c>
      <c r="D168" s="115" t="s">
        <v>657</v>
      </c>
      <c r="E168" s="81">
        <f>+(C168-C$7)/C$8</f>
        <v>73070.863190753764</v>
      </c>
      <c r="F168" s="126">
        <f>ROUND(2*E168,0)/2-1</f>
        <v>73070</v>
      </c>
      <c r="G168" s="81">
        <f>+C168-(C$7+F168*C$8)</f>
        <v>0.28537000000505941</v>
      </c>
      <c r="K168" s="81">
        <f>G168</f>
        <v>0.28537000000505941</v>
      </c>
      <c r="O168" s="81">
        <f ca="1">+C$11+C$12*$F168</f>
        <v>0.28898396559702244</v>
      </c>
      <c r="P168" s="81">
        <f>+D$11+D$12*F168+D$13*F168^2</f>
        <v>0.28802720910435109</v>
      </c>
      <c r="Q168" s="108">
        <f>+C168-15018.5</f>
        <v>40276.885300000002</v>
      </c>
      <c r="R168" s="81">
        <f>+(G168-P168)^2</f>
        <v>7.0607601973584997E-6</v>
      </c>
      <c r="S168" s="81">
        <v>1</v>
      </c>
      <c r="T168" s="81">
        <f>S168*R168</f>
        <v>7.0607601973584997E-6</v>
      </c>
    </row>
    <row r="169" spans="1:20" s="81" customFormat="1" ht="12.95" customHeight="1" x14ac:dyDescent="0.2">
      <c r="A169" s="19" t="s">
        <v>151</v>
      </c>
      <c r="B169" s="11" t="s">
        <v>129</v>
      </c>
      <c r="C169" s="10">
        <v>55295.385370000004</v>
      </c>
      <c r="D169" s="10">
        <v>2.0000000000000001E-4</v>
      </c>
      <c r="E169" s="81">
        <f>+(C169-C$7)/C$8</f>
        <v>73070.86340249065</v>
      </c>
      <c r="F169" s="126">
        <f>ROUND(2*E169,0)/2-1</f>
        <v>73070</v>
      </c>
      <c r="G169" s="81">
        <f>+C169-(C$7+F169*C$8)</f>
        <v>0.28544000000692904</v>
      </c>
      <c r="K169" s="81">
        <f>G169</f>
        <v>0.28544000000692904</v>
      </c>
      <c r="O169" s="81">
        <f ca="1">+C$11+C$12*$F169</f>
        <v>0.28898396559702244</v>
      </c>
      <c r="P169" s="81">
        <f>+D$11+D$12*F169+D$13*F169^2</f>
        <v>0.28802720910435109</v>
      </c>
      <c r="Q169" s="108">
        <f>+C169-15018.5</f>
        <v>40276.885370000004</v>
      </c>
      <c r="R169" s="81">
        <f>+(G169-P169)^2</f>
        <v>6.6936509137834166E-6</v>
      </c>
      <c r="S169" s="81">
        <v>1</v>
      </c>
      <c r="T169" s="81">
        <f>S169*R169</f>
        <v>6.6936509137834166E-6</v>
      </c>
    </row>
    <row r="170" spans="1:20" s="81" customFormat="1" ht="12.95" customHeight="1" x14ac:dyDescent="0.2">
      <c r="A170" s="114" t="s">
        <v>555</v>
      </c>
      <c r="B170" s="114" t="s">
        <v>128</v>
      </c>
      <c r="C170" s="115">
        <v>55295.385399999999</v>
      </c>
      <c r="D170" s="115" t="s">
        <v>657</v>
      </c>
      <c r="E170" s="81">
        <f>+(C170-C$7)/C$8</f>
        <v>73070.863493235011</v>
      </c>
      <c r="F170" s="126">
        <f>ROUND(2*E170,0)/2-1</f>
        <v>73070</v>
      </c>
      <c r="G170" s="81">
        <f>+C170-(C$7+F170*C$8)</f>
        <v>0.2854700000025332</v>
      </c>
      <c r="K170" s="81">
        <f>G170</f>
        <v>0.2854700000025332</v>
      </c>
      <c r="O170" s="81">
        <f ca="1">+C$11+C$12*$F170</f>
        <v>0.28898396559702244</v>
      </c>
      <c r="P170" s="81">
        <f>+D$11+D$12*F170+D$13*F170^2</f>
        <v>0.28802720910435109</v>
      </c>
      <c r="Q170" s="108">
        <f>+C170-15018.5</f>
        <v>40276.885399999999</v>
      </c>
      <c r="R170" s="81">
        <f>+(G170-P170)^2</f>
        <v>6.5393183904202709E-6</v>
      </c>
      <c r="S170" s="81">
        <v>1</v>
      </c>
      <c r="T170" s="81">
        <f>S170*R170</f>
        <v>6.5393183904202709E-6</v>
      </c>
    </row>
    <row r="171" spans="1:20" s="81" customFormat="1" ht="12.95" customHeight="1" x14ac:dyDescent="0.2">
      <c r="A171" s="19" t="s">
        <v>151</v>
      </c>
      <c r="B171" s="11" t="s">
        <v>129</v>
      </c>
      <c r="C171" s="10">
        <v>55295.385470000001</v>
      </c>
      <c r="D171" s="10">
        <v>2.0000000000000001E-4</v>
      </c>
      <c r="E171" s="81">
        <f>+(C171-C$7)/C$8</f>
        <v>73070.863704971896</v>
      </c>
      <c r="F171" s="126">
        <f>ROUND(2*E171,0)/2-1</f>
        <v>73070</v>
      </c>
      <c r="G171" s="81">
        <f>+C171-(C$7+F171*C$8)</f>
        <v>0.28554000000440283</v>
      </c>
      <c r="K171" s="81">
        <f>G171</f>
        <v>0.28554000000440283</v>
      </c>
      <c r="O171" s="81">
        <f ca="1">+C$11+C$12*$F171</f>
        <v>0.28898396559702244</v>
      </c>
      <c r="P171" s="81">
        <f>+D$11+D$12*F171+D$13*F171^2</f>
        <v>0.28802720910435109</v>
      </c>
      <c r="Q171" s="108">
        <f>+C171-15018.5</f>
        <v>40276.885470000001</v>
      </c>
      <c r="R171" s="81">
        <f>+(G171-P171)^2</f>
        <v>6.186209106865444E-6</v>
      </c>
      <c r="S171" s="81">
        <v>1</v>
      </c>
      <c r="T171" s="81">
        <f>S171*R171</f>
        <v>6.186209106865444E-6</v>
      </c>
    </row>
    <row r="172" spans="1:20" s="81" customFormat="1" ht="12.95" customHeight="1" x14ac:dyDescent="0.2">
      <c r="A172" s="19" t="s">
        <v>161</v>
      </c>
      <c r="B172" s="11" t="s">
        <v>128</v>
      </c>
      <c r="C172" s="10">
        <v>55303.650199999996</v>
      </c>
      <c r="D172" s="10">
        <v>1E-4</v>
      </c>
      <c r="E172" s="81">
        <f>+(C172-C$7)/C$8</f>
        <v>73095.862963892811</v>
      </c>
      <c r="F172" s="126">
        <f>ROUND(2*E172,0)/2-1</f>
        <v>73095</v>
      </c>
      <c r="G172" s="81">
        <f>+C172-(C$7+F172*C$8)</f>
        <v>0.2852950000014971</v>
      </c>
      <c r="K172" s="81">
        <f>G172</f>
        <v>0.2852950000014971</v>
      </c>
      <c r="O172" s="81">
        <f ca="1">+C$11+C$12*$F172</f>
        <v>0.28909521889659906</v>
      </c>
      <c r="P172" s="81">
        <f>+D$11+D$12*F172+D$13*F172^2</f>
        <v>0.28820222085750763</v>
      </c>
      <c r="Q172" s="108">
        <f>+C172-15018.5</f>
        <v>40285.150199999996</v>
      </c>
      <c r="R172" s="81">
        <f>+(G172-P172)^2</f>
        <v>8.4519331056225892E-6</v>
      </c>
      <c r="S172" s="81">
        <v>1</v>
      </c>
      <c r="T172" s="81">
        <f>S172*R172</f>
        <v>8.4519331056225892E-6</v>
      </c>
    </row>
    <row r="173" spans="1:20" s="81" customFormat="1" ht="12.95" customHeight="1" x14ac:dyDescent="0.2">
      <c r="A173" s="114" t="s">
        <v>564</v>
      </c>
      <c r="B173" s="114" t="s">
        <v>128</v>
      </c>
      <c r="C173" s="115">
        <v>55558.217100000002</v>
      </c>
      <c r="D173" s="115" t="s">
        <v>657</v>
      </c>
      <c r="E173" s="81">
        <f>+(C173-C$7)/C$8</f>
        <v>73865.880114579908</v>
      </c>
      <c r="F173" s="126">
        <f>ROUND(2*E173,0)/2-1</f>
        <v>73865</v>
      </c>
      <c r="G173" s="81">
        <f>+C173-(C$7+F173*C$8)</f>
        <v>0.29096500000014203</v>
      </c>
      <c r="K173" s="81">
        <f>G173</f>
        <v>0.29096500000014203</v>
      </c>
      <c r="O173" s="81">
        <f ca="1">+C$11+C$12*$F173</f>
        <v>0.29252182052355913</v>
      </c>
      <c r="P173" s="81">
        <f>+D$11+D$12*F173+D$13*F173^2</f>
        <v>0.29361819850708581</v>
      </c>
      <c r="Q173" s="108">
        <f>+C173-15018.5</f>
        <v>40539.717100000002</v>
      </c>
      <c r="R173" s="81">
        <f>+(G173-P173)^2</f>
        <v>7.0394623172487462E-6</v>
      </c>
      <c r="S173" s="81">
        <v>1</v>
      </c>
      <c r="T173" s="81">
        <f>S173*R173</f>
        <v>7.0394623172487462E-6</v>
      </c>
    </row>
    <row r="174" spans="1:20" s="81" customFormat="1" ht="12.95" customHeight="1" x14ac:dyDescent="0.2">
      <c r="A174" s="114" t="s">
        <v>568</v>
      </c>
      <c r="B174" s="114" t="s">
        <v>128</v>
      </c>
      <c r="C174" s="115">
        <v>55569.292999999998</v>
      </c>
      <c r="D174" s="115" t="s">
        <v>657</v>
      </c>
      <c r="E174" s="81">
        <f>+(C174-C$7)/C$8</f>
        <v>73899.382635761154</v>
      </c>
      <c r="F174" s="126">
        <f>ROUND(2*E174,0)/2-1</f>
        <v>73898.5</v>
      </c>
      <c r="G174" s="81">
        <f>+C174-(C$7+F174*C$8)</f>
        <v>0.29179850000218721</v>
      </c>
      <c r="K174" s="81">
        <f>G174</f>
        <v>0.29179850000218721</v>
      </c>
      <c r="O174" s="81">
        <f ca="1">+C$11+C$12*$F174</f>
        <v>0.29267089994499174</v>
      </c>
      <c r="P174" s="81">
        <f>+D$11+D$12*F174+D$13*F174^2</f>
        <v>0.29385495506621473</v>
      </c>
      <c r="Q174" s="108">
        <f>+C174-15018.5</f>
        <v>40550.792999999998</v>
      </c>
      <c r="R174" s="81">
        <f>+(G174-P174)^2</f>
        <v>4.2290074303644238E-6</v>
      </c>
      <c r="S174" s="81">
        <v>1</v>
      </c>
      <c r="T174" s="81">
        <f>S174*R174</f>
        <v>4.2290074303644238E-6</v>
      </c>
    </row>
    <row r="175" spans="1:20" s="81" customFormat="1" ht="12.95" customHeight="1" x14ac:dyDescent="0.2">
      <c r="A175" s="10" t="s">
        <v>154</v>
      </c>
      <c r="B175" s="11" t="s">
        <v>128</v>
      </c>
      <c r="C175" s="10">
        <v>55571.938099999999</v>
      </c>
      <c r="D175" s="10">
        <v>2.0000000000000001E-4</v>
      </c>
      <c r="E175" s="81">
        <f>+(C175-C$7)/C$8</f>
        <v>73907.38356740342</v>
      </c>
      <c r="F175" s="126">
        <f>ROUND(2*E175,0)/2-1</f>
        <v>73906.5</v>
      </c>
      <c r="G175" s="81">
        <f>+C175-(C$7+F175*C$8)</f>
        <v>0.29210649999731686</v>
      </c>
      <c r="K175" s="81">
        <f>G175</f>
        <v>0.29210649999731686</v>
      </c>
      <c r="O175" s="81">
        <f ca="1">+C$11+C$12*$F175</f>
        <v>0.29270650100085627</v>
      </c>
      <c r="P175" s="81">
        <f>+D$11+D$12*F175+D$13*F175^2</f>
        <v>0.29391150783867453</v>
      </c>
      <c r="Q175" s="108">
        <f>+C175-15018.5</f>
        <v>40553.438099999999</v>
      </c>
      <c r="R175" s="81">
        <f>+(G175-P175)^2</f>
        <v>3.2580533073626948E-6</v>
      </c>
      <c r="S175" s="81">
        <v>1</v>
      </c>
      <c r="T175" s="81">
        <f>S175*R175</f>
        <v>3.2580533073626948E-6</v>
      </c>
    </row>
    <row r="176" spans="1:20" s="81" customFormat="1" ht="12.95" customHeight="1" x14ac:dyDescent="0.2">
      <c r="A176" s="114" t="s">
        <v>555</v>
      </c>
      <c r="B176" s="114" t="s">
        <v>128</v>
      </c>
      <c r="C176" s="115">
        <v>55578.549700000003</v>
      </c>
      <c r="D176" s="115" t="s">
        <v>657</v>
      </c>
      <c r="E176" s="81">
        <f>+(C176-C$7)/C$8</f>
        <v>73927.382417974659</v>
      </c>
      <c r="F176" s="126">
        <f>ROUND(2*E176,0)/2-1</f>
        <v>73926.5</v>
      </c>
      <c r="G176" s="81">
        <f>+C176-(C$7+F176*C$8)</f>
        <v>0.29172650000691647</v>
      </c>
      <c r="K176" s="81">
        <f>G176</f>
        <v>0.29172650000691647</v>
      </c>
      <c r="O176" s="81">
        <f ca="1">+C$11+C$12*$F176</f>
        <v>0.29279550364051765</v>
      </c>
      <c r="P176" s="81">
        <f>+D$11+D$12*F176+D$13*F176^2</f>
        <v>0.29405291320323951</v>
      </c>
      <c r="Q176" s="108">
        <f>+C176-15018.5</f>
        <v>40560.049700000003</v>
      </c>
      <c r="R176" s="81">
        <f>+(G176-P176)^2</f>
        <v>5.4121983600259857E-6</v>
      </c>
      <c r="S176" s="81">
        <v>1</v>
      </c>
      <c r="T176" s="81">
        <f>S176*R176</f>
        <v>5.4121983600259857E-6</v>
      </c>
    </row>
    <row r="177" spans="1:20" s="81" customFormat="1" ht="12.95" customHeight="1" x14ac:dyDescent="0.2">
      <c r="A177" s="19" t="s">
        <v>151</v>
      </c>
      <c r="B177" s="11" t="s">
        <v>128</v>
      </c>
      <c r="C177" s="10">
        <v>55578.549720000003</v>
      </c>
      <c r="D177" s="10">
        <v>1E-4</v>
      </c>
      <c r="E177" s="81">
        <f>+(C177-C$7)/C$8</f>
        <v>73927.382478470914</v>
      </c>
      <c r="F177" s="126">
        <f>ROUND(2*E177,0)/2-1</f>
        <v>73926.5</v>
      </c>
      <c r="G177" s="81">
        <f>+C177-(C$7+F177*C$8)</f>
        <v>0.29174650000641122</v>
      </c>
      <c r="K177" s="81">
        <f>G177</f>
        <v>0.29174650000641122</v>
      </c>
      <c r="O177" s="81">
        <f ca="1">+C$11+C$12*$F177</f>
        <v>0.29279550364051765</v>
      </c>
      <c r="P177" s="81">
        <f>+D$11+D$12*F177+D$13*F177^2</f>
        <v>0.29405291320323951</v>
      </c>
      <c r="Q177" s="108">
        <f>+C177-15018.5</f>
        <v>40560.049720000003</v>
      </c>
      <c r="R177" s="81">
        <f>+(G177-P177)^2</f>
        <v>5.3195418345036606E-6</v>
      </c>
      <c r="S177" s="81">
        <v>1</v>
      </c>
      <c r="T177" s="81">
        <f>S177*R177</f>
        <v>5.3195418345036606E-6</v>
      </c>
    </row>
    <row r="178" spans="1:20" s="81" customFormat="1" ht="12.95" customHeight="1" x14ac:dyDescent="0.2">
      <c r="A178" s="10" t="s">
        <v>150</v>
      </c>
      <c r="B178" s="11" t="s">
        <v>129</v>
      </c>
      <c r="C178" s="10">
        <v>55579.375999999997</v>
      </c>
      <c r="D178" s="10">
        <v>1E-4</v>
      </c>
      <c r="E178" s="81">
        <f>+(C178-C$7)/C$8</f>
        <v>73929.88182057417</v>
      </c>
      <c r="F178" s="126">
        <f>ROUND(2*E178,0)/2-1</f>
        <v>73929</v>
      </c>
      <c r="G178" s="81">
        <f>+C178-(C$7+F178*C$8)</f>
        <v>0.2915290000019013</v>
      </c>
      <c r="K178" s="81">
        <f>G178</f>
        <v>0.2915290000019013</v>
      </c>
      <c r="O178" s="81">
        <f ca="1">+C$11+C$12*$F178</f>
        <v>0.29280662897047527</v>
      </c>
      <c r="P178" s="81">
        <f>+D$11+D$12*F178+D$13*F178^2</f>
        <v>0.29407059122761303</v>
      </c>
      <c r="Q178" s="108">
        <f>+C178-15018.5</f>
        <v>40560.875999999997</v>
      </c>
      <c r="R178" s="81">
        <f>+(G178-P178)^2</f>
        <v>6.4596859586148886E-6</v>
      </c>
      <c r="S178" s="81">
        <v>1</v>
      </c>
      <c r="T178" s="81">
        <f>S178*R178</f>
        <v>6.4596859586148886E-6</v>
      </c>
    </row>
    <row r="179" spans="1:20" s="81" customFormat="1" ht="12.95" customHeight="1" x14ac:dyDescent="0.2">
      <c r="A179" s="10" t="s">
        <v>150</v>
      </c>
      <c r="B179" s="11" t="s">
        <v>128</v>
      </c>
      <c r="C179" s="10">
        <v>55579.541899999997</v>
      </c>
      <c r="D179" s="10">
        <v>1E-4</v>
      </c>
      <c r="E179" s="81">
        <f>+(C179-C$7)/C$8</f>
        <v>73930.383636974089</v>
      </c>
      <c r="F179" s="126">
        <f>ROUND(2*E179,0)/2-1</f>
        <v>73929.5</v>
      </c>
      <c r="G179" s="81">
        <f>+C179-(C$7+F179*C$8)</f>
        <v>0.29212949999782722</v>
      </c>
      <c r="K179" s="81">
        <f>G179</f>
        <v>0.29212949999782722</v>
      </c>
      <c r="O179" s="81">
        <f ca="1">+C$11+C$12*$F179</f>
        <v>0.29280885403646684</v>
      </c>
      <c r="P179" s="81">
        <f>+D$11+D$12*F179+D$13*F179^2</f>
        <v>0.29407412689525581</v>
      </c>
      <c r="Q179" s="108">
        <f>+C179-15018.5</f>
        <v>40561.041899999997</v>
      </c>
      <c r="R179" s="81">
        <f>+(G179-P179)^2</f>
        <v>3.781573770202708E-6</v>
      </c>
      <c r="S179" s="81">
        <v>1</v>
      </c>
      <c r="T179" s="81">
        <f>S179*R179</f>
        <v>3.781573770202708E-6</v>
      </c>
    </row>
    <row r="180" spans="1:20" s="81" customFormat="1" ht="12.95" customHeight="1" x14ac:dyDescent="0.2">
      <c r="A180" s="10" t="s">
        <v>162</v>
      </c>
      <c r="B180" s="11" t="s">
        <v>128</v>
      </c>
      <c r="C180" s="10">
        <v>55600.700799999999</v>
      </c>
      <c r="D180" s="10">
        <v>2.0000000000000001E-4</v>
      </c>
      <c r="E180" s="81">
        <f>+(C180-C$7)/C$8</f>
        <v>73994.385342968366</v>
      </c>
      <c r="F180" s="126">
        <f>ROUND(2*E180,0)/2-1</f>
        <v>73993.5</v>
      </c>
      <c r="G180" s="81">
        <f>+C180-(C$7+F180*C$8)</f>
        <v>0.29269349999958649</v>
      </c>
      <c r="K180" s="81">
        <f>G180</f>
        <v>0.29269349999958649</v>
      </c>
      <c r="O180" s="81">
        <f ca="1">+C$11+C$12*$F180</f>
        <v>0.29309366248338298</v>
      </c>
      <c r="P180" s="81">
        <f>+D$11+D$12*F180+D$13*F180^2</f>
        <v>0.29452686509128057</v>
      </c>
      <c r="Q180" s="108">
        <f>+C180-15018.5</f>
        <v>40582.200799999999</v>
      </c>
      <c r="R180" s="81">
        <f>+(G180-P180)^2</f>
        <v>3.3612275594424149E-6</v>
      </c>
      <c r="S180" s="81">
        <v>1</v>
      </c>
      <c r="T180" s="81">
        <f>S180*R180</f>
        <v>3.3612275594424149E-6</v>
      </c>
    </row>
    <row r="181" spans="1:20" s="81" customFormat="1" ht="12.95" customHeight="1" x14ac:dyDescent="0.2">
      <c r="A181" s="10" t="s">
        <v>162</v>
      </c>
      <c r="B181" s="11" t="s">
        <v>128</v>
      </c>
      <c r="C181" s="10">
        <v>55611.774899999997</v>
      </c>
      <c r="D181" s="10">
        <v>1E-4</v>
      </c>
      <c r="E181" s="81">
        <f>+(C181-C$7)/C$8</f>
        <v>74027.882419487054</v>
      </c>
      <c r="F181" s="126">
        <f>ROUND(2*E181,0)/2-1</f>
        <v>74027</v>
      </c>
      <c r="G181" s="81">
        <f>+C181-(C$7+F181*C$8)</f>
        <v>0.2917269999961718</v>
      </c>
      <c r="K181" s="81">
        <f>G181</f>
        <v>0.2917269999961718</v>
      </c>
      <c r="O181" s="81">
        <f ca="1">+C$11+C$12*$F181</f>
        <v>0.2932427419048157</v>
      </c>
      <c r="P181" s="81">
        <f>+D$11+D$12*F181+D$13*F181^2</f>
        <v>0.29476398191825071</v>
      </c>
      <c r="Q181" s="108">
        <f>+C181-15018.5</f>
        <v>40593.274899999997</v>
      </c>
      <c r="R181" s="81">
        <f>+(G181-P181)^2</f>
        <v>9.2232591950340945E-6</v>
      </c>
      <c r="S181" s="81">
        <v>1</v>
      </c>
      <c r="T181" s="81">
        <f>S181*R181</f>
        <v>9.2232591950340945E-6</v>
      </c>
    </row>
    <row r="182" spans="1:20" s="81" customFormat="1" ht="12.95" customHeight="1" x14ac:dyDescent="0.2">
      <c r="A182" s="10" t="s">
        <v>162</v>
      </c>
      <c r="B182" s="11" t="s">
        <v>128</v>
      </c>
      <c r="C182" s="10">
        <v>55614.420299999998</v>
      </c>
      <c r="D182" s="10">
        <v>2.0000000000000001E-4</v>
      </c>
      <c r="E182" s="81">
        <f>+(C182-C$7)/C$8</f>
        <v>74035.884258573074</v>
      </c>
      <c r="F182" s="126">
        <f>ROUND(2*E182,0)/2-1</f>
        <v>74035</v>
      </c>
      <c r="G182" s="81">
        <f>+C182-(C$7+F182*C$8)</f>
        <v>0.29233499999827472</v>
      </c>
      <c r="K182" s="81">
        <f>G182</f>
        <v>0.29233499999827472</v>
      </c>
      <c r="O182" s="81">
        <f ca="1">+C$11+C$12*$F182</f>
        <v>0.29327834296068012</v>
      </c>
      <c r="P182" s="81">
        <f>+D$11+D$12*F182+D$13*F182^2</f>
        <v>0.29482062072482179</v>
      </c>
      <c r="Q182" s="108">
        <f>+C182-15018.5</f>
        <v>40595.920299999998</v>
      </c>
      <c r="R182" s="81">
        <f>+(G182-P182)^2</f>
        <v>6.1783103962403666E-6</v>
      </c>
      <c r="S182" s="81">
        <v>1</v>
      </c>
      <c r="T182" s="81">
        <f>S182*R182</f>
        <v>6.1783103962403666E-6</v>
      </c>
    </row>
    <row r="183" spans="1:20" s="81" customFormat="1" ht="12.95" customHeight="1" x14ac:dyDescent="0.2">
      <c r="A183" s="10" t="s">
        <v>155</v>
      </c>
      <c r="B183" s="11" t="s">
        <v>129</v>
      </c>
      <c r="C183" s="10">
        <v>55621.362200000003</v>
      </c>
      <c r="D183" s="10">
        <v>2.8999999999999998E-3</v>
      </c>
      <c r="E183" s="81">
        <f>+(C183-C$7)/C$8</f>
        <v>74056.882204725378</v>
      </c>
      <c r="F183" s="126">
        <f>ROUND(2*E183,0)/2-1</f>
        <v>74056</v>
      </c>
      <c r="G183" s="81">
        <f>+C183-(C$7+F183*C$8)</f>
        <v>0.29165600000123959</v>
      </c>
      <c r="K183" s="81">
        <f>G183</f>
        <v>0.29165600000123959</v>
      </c>
      <c r="O183" s="81">
        <f ca="1">+C$11+C$12*$F183</f>
        <v>0.29337179573232453</v>
      </c>
      <c r="P183" s="81">
        <f>+D$11+D$12*F183+D$13*F183^2</f>
        <v>0.29496932307591028</v>
      </c>
      <c r="Q183" s="108">
        <f>+C183-15018.5</f>
        <v>40602.862200000003</v>
      </c>
      <c r="R183" s="81">
        <f>+(G183-P183)^2</f>
        <v>1.0978109797145257E-5</v>
      </c>
      <c r="S183" s="81">
        <v>1</v>
      </c>
      <c r="T183" s="81">
        <f>S183*R183</f>
        <v>1.0978109797145257E-5</v>
      </c>
    </row>
    <row r="184" spans="1:20" s="81" customFormat="1" ht="12.95" customHeight="1" x14ac:dyDescent="0.2">
      <c r="A184" s="10" t="s">
        <v>155</v>
      </c>
      <c r="B184" s="11" t="s">
        <v>128</v>
      </c>
      <c r="C184" s="10">
        <v>55621.5291</v>
      </c>
      <c r="D184" s="10">
        <v>8.0000000000000004E-4</v>
      </c>
      <c r="E184" s="81">
        <f>+(C184-C$7)/C$8</f>
        <v>74057.387045937838</v>
      </c>
      <c r="F184" s="126">
        <f>ROUND(2*E184,0)/2-1</f>
        <v>74056.5</v>
      </c>
      <c r="G184" s="81">
        <f>+C184-(C$7+F184*C$8)</f>
        <v>0.29325650000100723</v>
      </c>
      <c r="K184" s="81">
        <f>G184</f>
        <v>0.29325650000100723</v>
      </c>
      <c r="O184" s="81">
        <f ca="1">+C$11+C$12*$F184</f>
        <v>0.29337402079831609</v>
      </c>
      <c r="P184" s="81">
        <f>+D$11+D$12*F184+D$13*F184^2</f>
        <v>0.29497286405791695</v>
      </c>
      <c r="Q184" s="108">
        <f>+C184-15018.5</f>
        <v>40603.0291</v>
      </c>
      <c r="R184" s="81">
        <f>+(G184-P184)^2</f>
        <v>2.9459055758516095E-6</v>
      </c>
      <c r="S184" s="81">
        <v>1</v>
      </c>
      <c r="T184" s="81">
        <f>S184*R184</f>
        <v>2.9459055758516095E-6</v>
      </c>
    </row>
    <row r="185" spans="1:20" s="81" customFormat="1" ht="12.95" customHeight="1" x14ac:dyDescent="0.2">
      <c r="A185" s="114" t="s">
        <v>555</v>
      </c>
      <c r="B185" s="114" t="s">
        <v>129</v>
      </c>
      <c r="C185" s="115">
        <v>55629.463199999998</v>
      </c>
      <c r="D185" s="115" t="s">
        <v>657</v>
      </c>
      <c r="E185" s="81">
        <f>+(C185-C$7)/C$8</f>
        <v>74081.386211089572</v>
      </c>
      <c r="F185" s="126">
        <f>ROUND(2*E185,0)/2-1</f>
        <v>74080.5</v>
      </c>
      <c r="G185" s="81">
        <f>+C185-(C$7+F185*C$8)</f>
        <v>0.29298050000215881</v>
      </c>
      <c r="K185" s="81">
        <f>G185</f>
        <v>0.29298050000215881</v>
      </c>
      <c r="O185" s="81">
        <f ca="1">+C$11+C$12*$F185</f>
        <v>0.29348082396590958</v>
      </c>
      <c r="P185" s="81">
        <f>+D$11+D$12*F185+D$13*F185^2</f>
        <v>0.29514285579932303</v>
      </c>
      <c r="Q185" s="108">
        <f>+C185-15018.5</f>
        <v>40610.963199999998</v>
      </c>
      <c r="R185" s="81">
        <f>+(G185-P185)^2</f>
        <v>4.6757825935297446E-6</v>
      </c>
      <c r="S185" s="81">
        <v>1</v>
      </c>
      <c r="T185" s="81">
        <f>S185*R185</f>
        <v>4.6757825935297446E-6</v>
      </c>
    </row>
    <row r="186" spans="1:20" s="81" customFormat="1" ht="12.95" customHeight="1" x14ac:dyDescent="0.2">
      <c r="A186" s="19" t="s">
        <v>151</v>
      </c>
      <c r="B186" s="11" t="s">
        <v>128</v>
      </c>
      <c r="C186" s="10">
        <v>55629.46329</v>
      </c>
      <c r="D186" s="10">
        <v>2.0000000000000001E-4</v>
      </c>
      <c r="E186" s="81">
        <f>+(C186-C$7)/C$8</f>
        <v>74081.386483322698</v>
      </c>
      <c r="F186" s="126">
        <f>ROUND(2*E186,0)/2-1</f>
        <v>74080.5</v>
      </c>
      <c r="G186" s="81">
        <f>+C186-(C$7+F186*C$8)</f>
        <v>0.29307050000352319</v>
      </c>
      <c r="K186" s="81">
        <f>G186</f>
        <v>0.29307050000352319</v>
      </c>
      <c r="O186" s="81">
        <f ca="1">+C$11+C$12*$F186</f>
        <v>0.29348082396590958</v>
      </c>
      <c r="P186" s="81">
        <f>+D$11+D$12*F186+D$13*F186^2</f>
        <v>0.29514285579932303</v>
      </c>
      <c r="Q186" s="108">
        <f>+C186-15018.5</f>
        <v>40610.96329</v>
      </c>
      <c r="R186" s="81">
        <f>+(G186-P186)^2</f>
        <v>4.2946585443851909E-6</v>
      </c>
      <c r="S186" s="81">
        <v>1</v>
      </c>
      <c r="T186" s="81">
        <f>S186*R186</f>
        <v>4.2946585443851909E-6</v>
      </c>
    </row>
    <row r="187" spans="1:20" s="81" customFormat="1" ht="12.95" customHeight="1" x14ac:dyDescent="0.2">
      <c r="A187" s="19" t="s">
        <v>151</v>
      </c>
      <c r="B187" s="11" t="s">
        <v>128</v>
      </c>
      <c r="C187" s="10">
        <v>55629.463600000003</v>
      </c>
      <c r="D187" s="10">
        <v>2.0000000000000001E-4</v>
      </c>
      <c r="E187" s="81">
        <f>+(C187-C$7)/C$8</f>
        <v>74081.387421014602</v>
      </c>
      <c r="F187" s="126">
        <f>ROUND(2*E187,0)/2-1</f>
        <v>74080.5</v>
      </c>
      <c r="G187" s="81">
        <f>+C187-(C$7+F187*C$8)</f>
        <v>0.29338050000660587</v>
      </c>
      <c r="K187" s="81">
        <f>G187</f>
        <v>0.29338050000660587</v>
      </c>
      <c r="O187" s="81">
        <f ca="1">+C$11+C$12*$F187</f>
        <v>0.29348082396590958</v>
      </c>
      <c r="P187" s="81">
        <f>+D$11+D$12*F187+D$13*F187^2</f>
        <v>0.29514285579932303</v>
      </c>
      <c r="Q187" s="108">
        <f>+C187-15018.5</f>
        <v>40610.963600000003</v>
      </c>
      <c r="R187" s="81">
        <f>+(G187-P187)^2</f>
        <v>3.1058979401237396E-6</v>
      </c>
      <c r="S187" s="81">
        <v>1</v>
      </c>
      <c r="T187" s="81">
        <f>S187*R187</f>
        <v>3.1058979401237396E-6</v>
      </c>
    </row>
    <row r="188" spans="1:20" s="81" customFormat="1" ht="12.95" customHeight="1" x14ac:dyDescent="0.2">
      <c r="A188" s="19" t="s">
        <v>151</v>
      </c>
      <c r="B188" s="11" t="s">
        <v>128</v>
      </c>
      <c r="C188" s="10">
        <v>55629.464099999997</v>
      </c>
      <c r="D188" s="10">
        <v>2.0000000000000001E-4</v>
      </c>
      <c r="E188" s="81">
        <f>+(C188-C$7)/C$8</f>
        <v>74081.388933420851</v>
      </c>
      <c r="F188" s="126">
        <f>ROUND(2*E188,0)/2-1</f>
        <v>74080.5</v>
      </c>
      <c r="G188" s="81">
        <f>+C188-(C$7+F188*C$8)</f>
        <v>0.29388050000125077</v>
      </c>
      <c r="K188" s="81">
        <f>G188</f>
        <v>0.29388050000125077</v>
      </c>
      <c r="O188" s="81">
        <f ca="1">+C$11+C$12*$F188</f>
        <v>0.29348082396590958</v>
      </c>
      <c r="P188" s="81">
        <f>+D$11+D$12*F188+D$13*F188^2</f>
        <v>0.29514285579932303</v>
      </c>
      <c r="Q188" s="108">
        <f>+C188-15018.5</f>
        <v>40610.964099999997</v>
      </c>
      <c r="R188" s="81">
        <f>+(G188-P188)^2</f>
        <v>1.593542160926672E-6</v>
      </c>
      <c r="S188" s="81">
        <v>1</v>
      </c>
      <c r="T188" s="81">
        <f>S188*R188</f>
        <v>1.593542160926672E-6</v>
      </c>
    </row>
    <row r="189" spans="1:20" s="81" customFormat="1" ht="12.95" customHeight="1" x14ac:dyDescent="0.2">
      <c r="A189" s="10" t="s">
        <v>162</v>
      </c>
      <c r="B189" s="11" t="s">
        <v>128</v>
      </c>
      <c r="C189" s="10">
        <v>55631.611400000002</v>
      </c>
      <c r="D189" s="10">
        <v>1E-4</v>
      </c>
      <c r="E189" s="81">
        <f>+(C189-C$7)/C$8</f>
        <v>74087.884113382082</v>
      </c>
      <c r="F189" s="126">
        <f>ROUND(2*E189,0)/2-1</f>
        <v>74087</v>
      </c>
      <c r="G189" s="81">
        <f>+C189-(C$7+F189*C$8)</f>
        <v>0.29228700000385288</v>
      </c>
      <c r="K189" s="81">
        <f>G189</f>
        <v>0.29228700000385288</v>
      </c>
      <c r="O189" s="81">
        <f ca="1">+C$11+C$12*$F189</f>
        <v>0.29350974982379952</v>
      </c>
      <c r="P189" s="81">
        <f>+D$11+D$12*F189+D$13*F189^2</f>
        <v>0.29518890352513472</v>
      </c>
      <c r="Q189" s="108">
        <f>+C189-15018.5</f>
        <v>40613.111400000002</v>
      </c>
      <c r="R189" s="81">
        <f>+(G189-P189)^2</f>
        <v>8.4210440468279097E-6</v>
      </c>
      <c r="S189" s="81">
        <v>1</v>
      </c>
      <c r="T189" s="81">
        <f>S189*R189</f>
        <v>8.4210440468279097E-6</v>
      </c>
    </row>
    <row r="190" spans="1:20" s="81" customFormat="1" ht="12.95" customHeight="1" x14ac:dyDescent="0.2">
      <c r="A190" s="114" t="s">
        <v>568</v>
      </c>
      <c r="B190" s="114" t="s">
        <v>128</v>
      </c>
      <c r="C190" s="115">
        <v>55632.614000000001</v>
      </c>
      <c r="D190" s="115" t="s">
        <v>658</v>
      </c>
      <c r="E190" s="81">
        <f>+(C190-C$7)/C$8</f>
        <v>74090.916790431918</v>
      </c>
      <c r="F190" s="126">
        <f>ROUND(2*E190,0)/2-1</f>
        <v>74090</v>
      </c>
      <c r="G190" s="81">
        <f>+C190-(C$7+F190*C$8)</f>
        <v>0.30309000000124797</v>
      </c>
      <c r="I190" s="81">
        <f>G190</f>
        <v>0.30309000000124797</v>
      </c>
      <c r="O190" s="81">
        <f ca="1">+C$11+C$12*$F190</f>
        <v>0.2935231002197487</v>
      </c>
      <c r="P190" s="81">
        <f>+D$11+D$12*F190+D$13*F190^2</f>
        <v>0.29521015751425667</v>
      </c>
      <c r="Q190" s="108">
        <f>+C190-15018.5</f>
        <v>40614.114000000001</v>
      </c>
      <c r="R190" s="81">
        <f>+(G190-P190)^2</f>
        <v>6.2091917619793341E-5</v>
      </c>
      <c r="S190" s="81">
        <v>0.1</v>
      </c>
      <c r="T190" s="81">
        <f>S190*R190</f>
        <v>6.2091917619793343E-6</v>
      </c>
    </row>
    <row r="191" spans="1:20" s="81" customFormat="1" ht="12.95" customHeight="1" x14ac:dyDescent="0.2">
      <c r="A191" s="114" t="s">
        <v>568</v>
      </c>
      <c r="B191" s="114" t="s">
        <v>129</v>
      </c>
      <c r="C191" s="115">
        <v>55652.938000000002</v>
      </c>
      <c r="D191" s="115" t="s">
        <v>657</v>
      </c>
      <c r="E191" s="81">
        <f>+(C191-C$7)/C$8</f>
        <v>74152.393080438851</v>
      </c>
      <c r="F191" s="126">
        <f>ROUND(2*E191,0)/2-1</f>
        <v>74151.5</v>
      </c>
      <c r="G191" s="81">
        <f>+C191-(C$7+F191*C$8)</f>
        <v>0.295251499999722</v>
      </c>
      <c r="K191" s="81">
        <f>G191</f>
        <v>0.295251499999722</v>
      </c>
      <c r="O191" s="81">
        <f ca="1">+C$11+C$12*$F191</f>
        <v>0.29379678333670722</v>
      </c>
      <c r="P191" s="81">
        <f>+D$11+D$12*F191+D$13*F191^2</f>
        <v>0.29564603028143699</v>
      </c>
      <c r="Q191" s="108">
        <f>+C191-15018.5</f>
        <v>40634.438000000002</v>
      </c>
      <c r="R191" s="81">
        <f>+(G191-P191)^2</f>
        <v>1.5565414319010835E-7</v>
      </c>
      <c r="S191" s="81">
        <v>1</v>
      </c>
      <c r="T191" s="81">
        <f>S191*R191</f>
        <v>1.5565414319010835E-7</v>
      </c>
    </row>
    <row r="192" spans="1:20" s="81" customFormat="1" ht="12.95" customHeight="1" x14ac:dyDescent="0.2">
      <c r="A192" s="19" t="s">
        <v>163</v>
      </c>
      <c r="B192" s="11" t="s">
        <v>129</v>
      </c>
      <c r="C192" s="10">
        <v>55654.590600000003</v>
      </c>
      <c r="D192" s="10">
        <v>1E-4</v>
      </c>
      <c r="E192" s="81">
        <f>+(C192-C$7)/C$8</f>
        <v>74157.391885637902</v>
      </c>
      <c r="F192" s="126">
        <f>ROUND(2*E192,0)/2-1</f>
        <v>74156.5</v>
      </c>
      <c r="G192" s="81">
        <f>+C192-(C$7+F192*C$8)</f>
        <v>0.29485650000424357</v>
      </c>
      <c r="K192" s="81">
        <f>G192</f>
        <v>0.29485650000424357</v>
      </c>
      <c r="O192" s="81">
        <f ca="1">+C$11+C$12*$F192</f>
        <v>0.29381903399662257</v>
      </c>
      <c r="P192" s="81">
        <f>+D$11+D$12*F192+D$13*F192^2</f>
        <v>0.2956814810053674</v>
      </c>
      <c r="Q192" s="108">
        <f>+C192-15018.5</f>
        <v>40636.090600000003</v>
      </c>
      <c r="R192" s="81">
        <f>+(G192-P192)^2</f>
        <v>6.8059365221526966E-7</v>
      </c>
      <c r="S192" s="81">
        <v>1</v>
      </c>
      <c r="T192" s="81">
        <f>S192*R192</f>
        <v>6.8059365221526966E-7</v>
      </c>
    </row>
    <row r="193" spans="1:20" s="81" customFormat="1" ht="12.95" customHeight="1" x14ac:dyDescent="0.2">
      <c r="A193" s="129" t="s">
        <v>165</v>
      </c>
      <c r="B193" s="130" t="s">
        <v>129</v>
      </c>
      <c r="C193" s="131">
        <v>55654.590600000003</v>
      </c>
      <c r="D193" s="131">
        <v>1E-4</v>
      </c>
      <c r="E193" s="81">
        <f>+(C193-C$7)/C$8</f>
        <v>74157.391885637902</v>
      </c>
      <c r="F193" s="126">
        <f>ROUND(2*E193,0)/2-1</f>
        <v>74156.5</v>
      </c>
      <c r="G193" s="81">
        <f>+C193-(C$7+F193*C$8)</f>
        <v>0.29485650000424357</v>
      </c>
      <c r="K193" s="81">
        <f>G193</f>
        <v>0.29485650000424357</v>
      </c>
      <c r="O193" s="81">
        <f ca="1">+C$11+C$12*$F193</f>
        <v>0.29381903399662257</v>
      </c>
      <c r="P193" s="81">
        <f>+D$11+D$12*F193+D$13*F193^2</f>
        <v>0.2956814810053674</v>
      </c>
      <c r="Q193" s="108">
        <f>+C193-15018.5</f>
        <v>40636.090600000003</v>
      </c>
      <c r="R193" s="81">
        <f>+(G193-P193)^2</f>
        <v>6.8059365221526966E-7</v>
      </c>
      <c r="S193" s="81">
        <v>1</v>
      </c>
      <c r="T193" s="81">
        <f>S193*R193</f>
        <v>6.8059365221526966E-7</v>
      </c>
    </row>
    <row r="194" spans="1:20" s="81" customFormat="1" ht="12.95" customHeight="1" x14ac:dyDescent="0.2">
      <c r="A194" s="114" t="s">
        <v>568</v>
      </c>
      <c r="B194" s="114" t="s">
        <v>129</v>
      </c>
      <c r="C194" s="115">
        <v>55654.6</v>
      </c>
      <c r="D194" s="115" t="s">
        <v>658</v>
      </c>
      <c r="E194" s="81">
        <f>+(C194-C$7)/C$8</f>
        <v>74157.420318875738</v>
      </c>
      <c r="F194" s="126">
        <f>ROUND(2*E194,0)/2-1</f>
        <v>74156.5</v>
      </c>
      <c r="G194" s="81">
        <f>+C194-(C$7+F194*C$8)</f>
        <v>0.30425649999961024</v>
      </c>
      <c r="I194" s="81">
        <f>G194</f>
        <v>0.30425649999961024</v>
      </c>
      <c r="O194" s="81">
        <f ca="1">+C$11+C$12*$F194</f>
        <v>0.29381903399662257</v>
      </c>
      <c r="P194" s="81">
        <f>+D$11+D$12*F194+D$13*F194^2</f>
        <v>0.2956814810053674</v>
      </c>
      <c r="Q194" s="108">
        <f>+C194-15018.5</f>
        <v>40636.1</v>
      </c>
      <c r="R194" s="81">
        <f>+(G194-P194)^2</f>
        <v>7.3530950751625563E-5</v>
      </c>
      <c r="S194" s="81">
        <v>0.1</v>
      </c>
      <c r="T194" s="81">
        <f>S194*R194</f>
        <v>7.3530950751625566E-6</v>
      </c>
    </row>
    <row r="195" spans="1:20" s="81" customFormat="1" ht="12.95" customHeight="1" x14ac:dyDescent="0.2">
      <c r="A195" s="129" t="s">
        <v>166</v>
      </c>
      <c r="B195" s="130" t="s">
        <v>128</v>
      </c>
      <c r="C195" s="131">
        <v>55683.353329999998</v>
      </c>
      <c r="D195" s="131">
        <v>4.0000000000000002E-4</v>
      </c>
      <c r="E195" s="81">
        <f>+(C195-C$7)/C$8</f>
        <v>74244.393751947224</v>
      </c>
      <c r="F195" s="126">
        <f>ROUND(2*E195,0)/2-1</f>
        <v>74243.5</v>
      </c>
      <c r="G195" s="81">
        <f>+C195-(C$7+F195*C$8)</f>
        <v>0.2954734999948414</v>
      </c>
      <c r="K195" s="81">
        <f>G195</f>
        <v>0.2954734999948414</v>
      </c>
      <c r="O195" s="81">
        <f ca="1">+C$11+C$12*$F195</f>
        <v>0.29420619547914928</v>
      </c>
      <c r="P195" s="81">
        <f>+D$11+D$12*F195+D$13*F195^2</f>
        <v>0.29629865853221588</v>
      </c>
      <c r="Q195" s="108">
        <f>+C195-15018.5</f>
        <v>40664.853329999998</v>
      </c>
      <c r="R195" s="81">
        <f>+(G195-P195)^2</f>
        <v>6.8088661180197582E-7</v>
      </c>
      <c r="S195" s="81">
        <v>1</v>
      </c>
      <c r="T195" s="81">
        <f>S195*R195</f>
        <v>6.8088661180197582E-7</v>
      </c>
    </row>
    <row r="196" spans="1:20" s="81" customFormat="1" ht="12.95" customHeight="1" x14ac:dyDescent="0.2">
      <c r="A196" s="129" t="s">
        <v>166</v>
      </c>
      <c r="B196" s="130" t="s">
        <v>128</v>
      </c>
      <c r="C196" s="131">
        <v>55683.35353</v>
      </c>
      <c r="D196" s="131">
        <v>1E-4</v>
      </c>
      <c r="E196" s="81">
        <f>+(C196-C$7)/C$8</f>
        <v>74244.394356909732</v>
      </c>
      <c r="F196" s="126">
        <f>ROUND(2*E196,0)/2-1</f>
        <v>74243.5</v>
      </c>
      <c r="G196" s="81">
        <f>+C196-(C$7+F196*C$8)</f>
        <v>0.29567349999706494</v>
      </c>
      <c r="K196" s="81">
        <f>G196</f>
        <v>0.29567349999706494</v>
      </c>
      <c r="O196" s="81">
        <f ca="1">+C$11+C$12*$F196</f>
        <v>0.29420619547914928</v>
      </c>
      <c r="P196" s="81">
        <f>+D$11+D$12*F196+D$13*F196^2</f>
        <v>0.29629865853221588</v>
      </c>
      <c r="Q196" s="108">
        <f>+C196-15018.5</f>
        <v>40664.85353</v>
      </c>
      <c r="R196" s="81">
        <f>+(G196-P196)^2</f>
        <v>3.9082319407206672E-7</v>
      </c>
      <c r="S196" s="81">
        <v>1</v>
      </c>
      <c r="T196" s="81">
        <f>S196*R196</f>
        <v>3.9082319407206672E-7</v>
      </c>
    </row>
    <row r="197" spans="1:20" s="81" customFormat="1" ht="12.95" customHeight="1" x14ac:dyDescent="0.2">
      <c r="A197" s="129" t="s">
        <v>166</v>
      </c>
      <c r="B197" s="130" t="s">
        <v>128</v>
      </c>
      <c r="C197" s="131">
        <v>55683.35353</v>
      </c>
      <c r="D197" s="131">
        <v>2.9999999999999997E-4</v>
      </c>
      <c r="E197" s="81">
        <f>+(C197-C$7)/C$8</f>
        <v>74244.394356909732</v>
      </c>
      <c r="F197" s="126">
        <f>ROUND(2*E197,0)/2-1</f>
        <v>74243.5</v>
      </c>
      <c r="G197" s="81">
        <f>+C197-(C$7+F197*C$8)</f>
        <v>0.29567349999706494</v>
      </c>
      <c r="K197" s="81">
        <f>G197</f>
        <v>0.29567349999706494</v>
      </c>
      <c r="O197" s="81">
        <f ca="1">+C$11+C$12*$F197</f>
        <v>0.29420619547914928</v>
      </c>
      <c r="P197" s="81">
        <f>+D$11+D$12*F197+D$13*F197^2</f>
        <v>0.29629865853221588</v>
      </c>
      <c r="Q197" s="108">
        <f>+C197-15018.5</f>
        <v>40664.85353</v>
      </c>
      <c r="R197" s="81">
        <f>+(G197-P197)^2</f>
        <v>3.9082319407206672E-7</v>
      </c>
      <c r="S197" s="81">
        <v>1</v>
      </c>
      <c r="T197" s="81">
        <f>S197*R197</f>
        <v>3.9082319407206672E-7</v>
      </c>
    </row>
    <row r="198" spans="1:20" s="81" customFormat="1" ht="12.95" customHeight="1" x14ac:dyDescent="0.2">
      <c r="A198" s="19" t="s">
        <v>163</v>
      </c>
      <c r="B198" s="11" t="s">
        <v>128</v>
      </c>
      <c r="C198" s="10">
        <v>55878.9067</v>
      </c>
      <c r="D198" s="10">
        <v>1E-4</v>
      </c>
      <c r="E198" s="81">
        <f>+(C198-C$7)/C$8</f>
        <v>74835.906037223351</v>
      </c>
      <c r="F198" s="126">
        <f>ROUND(2*E198,0)/2-1</f>
        <v>74835</v>
      </c>
      <c r="G198" s="81">
        <f>+C198-(C$7+F198*C$8)</f>
        <v>0.29953500000556232</v>
      </c>
      <c r="K198" s="81">
        <f>G198</f>
        <v>0.29953500000556232</v>
      </c>
      <c r="O198" s="81">
        <f ca="1">+C$11+C$12*$F198</f>
        <v>0.29683844854713215</v>
      </c>
      <c r="P198" s="81">
        <f>+D$11+D$12*F198+D$13*F198^2</f>
        <v>0.30051155023872</v>
      </c>
      <c r="Q198" s="108">
        <f>+C198-15018.5</f>
        <v>40860.4067</v>
      </c>
      <c r="R198" s="81">
        <f>+(G198-P198)^2</f>
        <v>9.5365035788031974E-7</v>
      </c>
      <c r="S198" s="81">
        <v>1</v>
      </c>
      <c r="T198" s="81">
        <f>S198*R198</f>
        <v>9.5365035788031974E-7</v>
      </c>
    </row>
    <row r="199" spans="1:20" s="81" customFormat="1" ht="12.95" customHeight="1" x14ac:dyDescent="0.2">
      <c r="A199" s="129" t="s">
        <v>165</v>
      </c>
      <c r="B199" s="130" t="s">
        <v>128</v>
      </c>
      <c r="C199" s="131">
        <v>55878.9067</v>
      </c>
      <c r="D199" s="131">
        <v>1E-4</v>
      </c>
      <c r="E199" s="81">
        <f>+(C199-C$7)/C$8</f>
        <v>74835.906037223351</v>
      </c>
      <c r="F199" s="126">
        <f>ROUND(2*E199,0)/2-1</f>
        <v>74835</v>
      </c>
      <c r="G199" s="81">
        <f>+C199-(C$7+F199*C$8)</f>
        <v>0.29953500000556232</v>
      </c>
      <c r="K199" s="81">
        <f>G199</f>
        <v>0.29953500000556232</v>
      </c>
      <c r="O199" s="81">
        <f ca="1">+C$11+C$12*$F199</f>
        <v>0.29683844854713215</v>
      </c>
      <c r="P199" s="81">
        <f>+D$11+D$12*F199+D$13*F199^2</f>
        <v>0.30051155023872</v>
      </c>
      <c r="Q199" s="108">
        <f>+C199-15018.5</f>
        <v>40860.4067</v>
      </c>
      <c r="R199" s="81">
        <f>+(G199-P199)^2</f>
        <v>9.5365035788031974E-7</v>
      </c>
      <c r="S199" s="81">
        <v>1</v>
      </c>
      <c r="T199" s="81">
        <f>S199*R199</f>
        <v>9.5365035788031974E-7</v>
      </c>
    </row>
    <row r="200" spans="1:20" s="81" customFormat="1" ht="12.95" customHeight="1" x14ac:dyDescent="0.2">
      <c r="A200" s="114" t="s">
        <v>632</v>
      </c>
      <c r="B200" s="114" t="s">
        <v>129</v>
      </c>
      <c r="C200" s="115">
        <v>55958.088499999998</v>
      </c>
      <c r="D200" s="115" t="s">
        <v>657</v>
      </c>
      <c r="E200" s="81">
        <f>+(C200-C$7)/C$8</f>
        <v>75075.416138584813</v>
      </c>
      <c r="F200" s="126">
        <f>ROUND(2*E200,0)/2-1</f>
        <v>75074.5</v>
      </c>
      <c r="G200" s="81">
        <f>+C200-(C$7+F200*C$8)</f>
        <v>0.30287450000469107</v>
      </c>
      <c r="K200" s="81">
        <f>G200</f>
        <v>0.30287450000469107</v>
      </c>
      <c r="O200" s="81">
        <f ca="1">+C$11+C$12*$F200</f>
        <v>0.2979042551570763</v>
      </c>
      <c r="P200" s="81">
        <f>+D$11+D$12*F200+D$13*F200^2</f>
        <v>0.30222569009942535</v>
      </c>
      <c r="Q200" s="108">
        <f>+C200-15018.5</f>
        <v>40939.588499999998</v>
      </c>
      <c r="R200" s="81">
        <f>+(G200-P200)^2</f>
        <v>4.2095429317091735E-7</v>
      </c>
      <c r="S200" s="81">
        <v>1</v>
      </c>
      <c r="T200" s="81">
        <f>S200*R200</f>
        <v>4.2095429317091735E-7</v>
      </c>
    </row>
    <row r="201" spans="1:20" s="81" customFormat="1" ht="12.95" customHeight="1" x14ac:dyDescent="0.2">
      <c r="A201" s="114" t="s">
        <v>632</v>
      </c>
      <c r="B201" s="114" t="s">
        <v>128</v>
      </c>
      <c r="C201" s="115">
        <v>55960.236299999997</v>
      </c>
      <c r="D201" s="115" t="s">
        <v>657</v>
      </c>
      <c r="E201" s="81">
        <f>+(C201-C$7)/C$8</f>
        <v>75081.912830952293</v>
      </c>
      <c r="F201" s="126">
        <f>ROUND(2*E201,0)/2-1</f>
        <v>75081</v>
      </c>
      <c r="G201" s="81">
        <f>+C201-(C$7+F201*C$8)</f>
        <v>0.30178099999466212</v>
      </c>
      <c r="K201" s="81">
        <f>G201</f>
        <v>0.30178099999466212</v>
      </c>
      <c r="O201" s="81">
        <f ca="1">+C$11+C$12*$F201</f>
        <v>0.29793318101496624</v>
      </c>
      <c r="P201" s="81">
        <f>+D$11+D$12*F201+D$13*F201^2</f>
        <v>0.30227227855130051</v>
      </c>
      <c r="Q201" s="108">
        <f>+C201-15018.5</f>
        <v>40941.736299999997</v>
      </c>
      <c r="R201" s="81">
        <f>+(G201-P201)^2</f>
        <v>2.413546202126958E-7</v>
      </c>
      <c r="S201" s="81">
        <v>1</v>
      </c>
      <c r="T201" s="81">
        <f>S201*R201</f>
        <v>2.413546202126958E-7</v>
      </c>
    </row>
    <row r="202" spans="1:20" s="81" customFormat="1" ht="12.95" customHeight="1" x14ac:dyDescent="0.2">
      <c r="A202" s="129" t="s">
        <v>167</v>
      </c>
      <c r="B202" s="130" t="s">
        <v>129</v>
      </c>
      <c r="C202" s="131">
        <v>55966.684000000001</v>
      </c>
      <c r="D202" s="131">
        <v>1E-4</v>
      </c>
      <c r="E202" s="81">
        <f>+(C202-C$7)/C$8</f>
        <v>75101.415914748693</v>
      </c>
      <c r="F202" s="126">
        <f>ROUND(2*E202,0)/2-1</f>
        <v>75100.5</v>
      </c>
      <c r="G202" s="81">
        <f>+C202-(C$7+F202*C$8)</f>
        <v>0.3028005000014673</v>
      </c>
      <c r="K202" s="81">
        <f>G202</f>
        <v>0.3028005000014673</v>
      </c>
      <c r="O202" s="81">
        <f ca="1">+C$11+C$12*$F202</f>
        <v>0.29801995858863595</v>
      </c>
      <c r="P202" s="81">
        <f>+D$11+D$12*F202+D$13*F202^2</f>
        <v>0.30241206512253616</v>
      </c>
      <c r="Q202" s="108">
        <f>+C202-15018.5</f>
        <v>40948.184000000001</v>
      </c>
      <c r="R202" s="81">
        <f>+(G202-P202)^2</f>
        <v>1.5088165517025183E-7</v>
      </c>
      <c r="S202" s="81">
        <v>1</v>
      </c>
      <c r="T202" s="81">
        <f>S202*R202</f>
        <v>1.5088165517025183E-7</v>
      </c>
    </row>
    <row r="203" spans="1:20" s="81" customFormat="1" ht="12.95" customHeight="1" x14ac:dyDescent="0.2">
      <c r="A203" s="114" t="s">
        <v>637</v>
      </c>
      <c r="B203" s="114" t="s">
        <v>129</v>
      </c>
      <c r="C203" s="115">
        <v>55967.675600000002</v>
      </c>
      <c r="D203" s="115" t="s">
        <v>657</v>
      </c>
      <c r="E203" s="81">
        <f>+(C203-C$7)/C$8</f>
        <v>75104.415318860629</v>
      </c>
      <c r="F203" s="126">
        <f>ROUND(2*E203,0)/2-1</f>
        <v>75103.5</v>
      </c>
      <c r="G203" s="81">
        <f>+C203-(C$7+F203*C$8)</f>
        <v>0.30260350000753533</v>
      </c>
      <c r="K203" s="81">
        <f>G203</f>
        <v>0.30260350000753533</v>
      </c>
      <c r="O203" s="81">
        <f ca="1">+C$11+C$12*$F203</f>
        <v>0.29803330898458513</v>
      </c>
      <c r="P203" s="81">
        <f>+D$11+D$12*F203+D$13*F203^2</f>
        <v>0.30243357357344358</v>
      </c>
      <c r="Q203" s="108">
        <f>+C203-15018.5</f>
        <v>40949.175600000002</v>
      </c>
      <c r="R203" s="81">
        <f>+(G203-P203)^2</f>
        <v>2.8874993003137671E-8</v>
      </c>
      <c r="S203" s="81">
        <v>1</v>
      </c>
      <c r="T203" s="81">
        <f>S203*R203</f>
        <v>2.8874993003137671E-8</v>
      </c>
    </row>
    <row r="204" spans="1:20" s="81" customFormat="1" ht="12.95" customHeight="1" x14ac:dyDescent="0.2">
      <c r="A204" s="129" t="s">
        <v>167</v>
      </c>
      <c r="B204" s="130" t="s">
        <v>129</v>
      </c>
      <c r="C204" s="131">
        <v>55967.6757</v>
      </c>
      <c r="D204" s="131">
        <v>1E-4</v>
      </c>
      <c r="E204" s="81">
        <f>+(C204-C$7)/C$8</f>
        <v>75104.415621341876</v>
      </c>
      <c r="F204" s="126">
        <f>ROUND(2*E204,0)/2-1</f>
        <v>75103.5</v>
      </c>
      <c r="G204" s="81">
        <f>+C204-(C$7+F204*C$8)</f>
        <v>0.30270350000500912</v>
      </c>
      <c r="K204" s="81">
        <f>G204</f>
        <v>0.30270350000500912</v>
      </c>
      <c r="O204" s="81">
        <f ca="1">+C$11+C$12*$F204</f>
        <v>0.29803330898458513</v>
      </c>
      <c r="P204" s="81">
        <f>+D$11+D$12*F204+D$13*F204^2</f>
        <v>0.30243357357344358</v>
      </c>
      <c r="Q204" s="108">
        <f>+C204-15018.5</f>
        <v>40949.1757</v>
      </c>
      <c r="R204" s="81">
        <f>+(G204-P204)^2</f>
        <v>7.2860278457704518E-8</v>
      </c>
      <c r="S204" s="81">
        <v>1</v>
      </c>
      <c r="T204" s="81">
        <f>S204*R204</f>
        <v>7.2860278457704518E-8</v>
      </c>
    </row>
    <row r="205" spans="1:20" s="81" customFormat="1" ht="12.95" customHeight="1" x14ac:dyDescent="0.2">
      <c r="A205" s="129" t="s">
        <v>167</v>
      </c>
      <c r="B205" s="130" t="s">
        <v>128</v>
      </c>
      <c r="C205" s="131">
        <v>55987.675999999999</v>
      </c>
      <c r="D205" s="131">
        <v>2.9999999999999997E-4</v>
      </c>
      <c r="E205" s="81">
        <f>+(C205-C$7)/C$8</f>
        <v>75164.912779530496</v>
      </c>
      <c r="F205" s="126">
        <f>ROUND(2*E205,0)/2-1</f>
        <v>75164</v>
      </c>
      <c r="G205" s="81">
        <f>+C205-(C$7+F205*C$8)</f>
        <v>0.30176399999618297</v>
      </c>
      <c r="K205" s="81">
        <f>G205</f>
        <v>0.30176399999618297</v>
      </c>
      <c r="O205" s="81">
        <f ca="1">+C$11+C$12*$F205</f>
        <v>0.29830254196956063</v>
      </c>
      <c r="P205" s="81">
        <f>+D$11+D$12*F205+D$13*F205^2</f>
        <v>0.3028674880929173</v>
      </c>
      <c r="Q205" s="108">
        <f>+C205-15018.5</f>
        <v>40969.175999999999</v>
      </c>
      <c r="R205" s="81">
        <f>+(G205-P205)^2</f>
        <v>1.2176859796343509E-6</v>
      </c>
      <c r="S205" s="81">
        <v>1</v>
      </c>
      <c r="T205" s="81">
        <f>S205*R205</f>
        <v>1.2176859796343509E-6</v>
      </c>
    </row>
    <row r="206" spans="1:20" s="81" customFormat="1" ht="12.95" customHeight="1" x14ac:dyDescent="0.2">
      <c r="A206" s="10" t="s">
        <v>164</v>
      </c>
      <c r="B206" s="11" t="s">
        <v>129</v>
      </c>
      <c r="C206" s="10">
        <v>55989.659299999999</v>
      </c>
      <c r="D206" s="10">
        <v>2.0000000000000001E-4</v>
      </c>
      <c r="E206" s="81">
        <f>+(C206-C$7)/C$8</f>
        <v>75170.911890235613</v>
      </c>
      <c r="F206" s="126">
        <f>ROUND(2*E206,0)/2-1</f>
        <v>75170</v>
      </c>
      <c r="G206" s="81">
        <f>+C206-(C$7+F206*C$8)</f>
        <v>0.30147000000579283</v>
      </c>
      <c r="K206" s="81">
        <f>G206</f>
        <v>0.30147000000579283</v>
      </c>
      <c r="O206" s="81">
        <f ca="1">+C$11+C$12*$F206</f>
        <v>0.298329242761459</v>
      </c>
      <c r="P206" s="81">
        <f>+D$11+D$12*F206+D$13*F206^2</f>
        <v>0.30291053763413239</v>
      </c>
      <c r="Q206" s="108">
        <f>+C206-15018.5</f>
        <v>40971.159299999999</v>
      </c>
      <c r="R206" s="81">
        <f>+(G206-P206)^2</f>
        <v>2.0751486586621832E-6</v>
      </c>
      <c r="S206" s="81">
        <v>1</v>
      </c>
      <c r="T206" s="81">
        <f>S206*R206</f>
        <v>2.0751486586621832E-6</v>
      </c>
    </row>
    <row r="207" spans="1:20" s="81" customFormat="1" ht="12.95" customHeight="1" x14ac:dyDescent="0.2">
      <c r="A207" s="129" t="s">
        <v>166</v>
      </c>
      <c r="B207" s="130" t="s">
        <v>129</v>
      </c>
      <c r="C207" s="131">
        <v>55993.297760000001</v>
      </c>
      <c r="D207" s="131">
        <v>2.9999999999999997E-4</v>
      </c>
      <c r="E207" s="81">
        <f>+(C207-C$7)/C$8</f>
        <v>75181.917549659876</v>
      </c>
      <c r="F207" s="126">
        <f>ROUND(2*E207,0)/2-1</f>
        <v>75181</v>
      </c>
      <c r="G207" s="81">
        <f>+C207-(C$7+F207*C$8)</f>
        <v>0.30334100000618491</v>
      </c>
      <c r="K207" s="81">
        <f>G207</f>
        <v>0.30334100000618491</v>
      </c>
      <c r="O207" s="81">
        <f ca="1">+C$11+C$12*$F207</f>
        <v>0.29837819421327272</v>
      </c>
      <c r="P207" s="81">
        <f>+D$11+D$12*F207+D$13*F207^2</f>
        <v>0.30298946961811363</v>
      </c>
      <c r="Q207" s="108">
        <f>+C207-15018.5</f>
        <v>40974.797760000001</v>
      </c>
      <c r="R207" s="81">
        <f>+(G207-P207)^2</f>
        <v>1.2357361373754901E-7</v>
      </c>
      <c r="S207" s="81">
        <v>1</v>
      </c>
      <c r="T207" s="81">
        <f>S207*R207</f>
        <v>1.2357361373754901E-7</v>
      </c>
    </row>
    <row r="208" spans="1:20" s="81" customFormat="1" ht="12.95" customHeight="1" x14ac:dyDescent="0.2">
      <c r="A208" s="129" t="s">
        <v>166</v>
      </c>
      <c r="B208" s="130" t="s">
        <v>129</v>
      </c>
      <c r="C208" s="131">
        <v>55993.298360000001</v>
      </c>
      <c r="D208" s="131">
        <v>2.0000000000000001E-4</v>
      </c>
      <c r="E208" s="81">
        <f>+(C208-C$7)/C$8</f>
        <v>75181.919364547386</v>
      </c>
      <c r="F208" s="126">
        <f>ROUND(2*E208,0)/2-1</f>
        <v>75181</v>
      </c>
      <c r="G208" s="81">
        <f>+C208-(C$7+F208*C$8)</f>
        <v>0.30394100000557955</v>
      </c>
      <c r="K208" s="81">
        <f>G208</f>
        <v>0.30394100000557955</v>
      </c>
      <c r="O208" s="81">
        <f ca="1">+C$11+C$12*$F208</f>
        <v>0.29837819421327272</v>
      </c>
      <c r="P208" s="81">
        <f>+D$11+D$12*F208+D$13*F208^2</f>
        <v>0.30298946961811363</v>
      </c>
      <c r="Q208" s="108">
        <f>+C208-15018.5</f>
        <v>40974.798360000001</v>
      </c>
      <c r="R208" s="81">
        <f>+(G208-P208)^2</f>
        <v>9.0541007827105613E-7</v>
      </c>
      <c r="S208" s="81">
        <v>1</v>
      </c>
      <c r="T208" s="81">
        <f>S208*R208</f>
        <v>9.0541007827105613E-7</v>
      </c>
    </row>
    <row r="209" spans="1:20" s="81" customFormat="1" ht="12.95" customHeight="1" x14ac:dyDescent="0.2">
      <c r="A209" s="129" t="s">
        <v>168</v>
      </c>
      <c r="B209" s="130" t="s">
        <v>128</v>
      </c>
      <c r="C209" s="131">
        <v>56336.798300000002</v>
      </c>
      <c r="D209" s="131">
        <v>1E-4</v>
      </c>
      <c r="E209" s="81">
        <f>+(C209-C$7)/C$8</f>
        <v>76220.942289601619</v>
      </c>
      <c r="F209" s="126">
        <f>ROUND(2*E209,0)/2-1</f>
        <v>76220</v>
      </c>
      <c r="G209" s="81">
        <f>+C209-(C$7+F209*C$8)</f>
        <v>0.31152000000292901</v>
      </c>
      <c r="K209" s="81">
        <f>G209</f>
        <v>0.31152000000292901</v>
      </c>
      <c r="O209" s="81">
        <f ca="1">+C$11+C$12*$F209</f>
        <v>0.30300188134367723</v>
      </c>
      <c r="P209" s="81">
        <f>+D$11+D$12*F209+D$13*F209^2</f>
        <v>0.31049060550952678</v>
      </c>
      <c r="Q209" s="108">
        <f>+C209-15018.5</f>
        <v>41318.298300000002</v>
      </c>
      <c r="R209" s="81">
        <f>+(G209-P209)^2</f>
        <v>1.0596530230468231E-6</v>
      </c>
      <c r="S209" s="81">
        <v>1</v>
      </c>
      <c r="T209" s="81">
        <f>S209*R209</f>
        <v>1.0596530230468231E-6</v>
      </c>
    </row>
    <row r="210" spans="1:20" s="81" customFormat="1" ht="12.95" customHeight="1" x14ac:dyDescent="0.2">
      <c r="A210" s="129" t="s">
        <v>168</v>
      </c>
      <c r="B210" s="130" t="s">
        <v>128</v>
      </c>
      <c r="C210" s="131">
        <v>56349.691700000003</v>
      </c>
      <c r="D210" s="131">
        <v>1E-4</v>
      </c>
      <c r="E210" s="81">
        <f>+(C210-C$7)/C$8</f>
        <v>76259.94240756931</v>
      </c>
      <c r="F210" s="126">
        <f>ROUND(2*E210,0)/2-1</f>
        <v>76259</v>
      </c>
      <c r="G210" s="81">
        <f>+C210-(C$7+F210*C$8)</f>
        <v>0.31155900000157999</v>
      </c>
      <c r="K210" s="81">
        <f>G210</f>
        <v>0.31155900000157999</v>
      </c>
      <c r="O210" s="81">
        <f ca="1">+C$11+C$12*$F210</f>
        <v>0.30317543649101686</v>
      </c>
      <c r="P210" s="81">
        <f>+D$11+D$12*F210+D$13*F210^2</f>
        <v>0.31077392810309712</v>
      </c>
      <c r="Q210" s="108">
        <f>+C210-15018.5</f>
        <v>41331.191700000003</v>
      </c>
      <c r="R210" s="81">
        <f>+(G210-P210)^2</f>
        <v>6.1633788578749736E-7</v>
      </c>
      <c r="S210" s="81">
        <v>1</v>
      </c>
      <c r="T210" s="81">
        <f>S210*R210</f>
        <v>6.1633788578749736E-7</v>
      </c>
    </row>
    <row r="211" spans="1:20" s="81" customFormat="1" ht="12.95" customHeight="1" x14ac:dyDescent="0.2">
      <c r="A211" s="114" t="s">
        <v>656</v>
      </c>
      <c r="B211" s="114" t="s">
        <v>128</v>
      </c>
      <c r="C211" s="115">
        <v>56362.591999999997</v>
      </c>
      <c r="D211" s="115" t="s">
        <v>658</v>
      </c>
      <c r="E211" s="81">
        <f>+(C211-C$7)/C$8</f>
        <v>76298.963396743478</v>
      </c>
      <c r="F211" s="126">
        <f>ROUND(2*E211,0)/2-1</f>
        <v>76298</v>
      </c>
      <c r="G211" s="81">
        <f>+C211-(C$7+F211*C$8)</f>
        <v>0.31849800000054529</v>
      </c>
      <c r="I211" s="81">
        <f>G211</f>
        <v>0.31849800000054529</v>
      </c>
      <c r="O211" s="81">
        <f ca="1">+C$11+C$12*$F211</f>
        <v>0.30334899163835638</v>
      </c>
      <c r="P211" s="81">
        <f>+D$11+D$12*F211+D$13*F211^2</f>
        <v>0.31105737799032823</v>
      </c>
      <c r="Q211" s="108">
        <f>+C211-15018.5</f>
        <v>41344.091999999997</v>
      </c>
      <c r="R211" s="81">
        <f>+(G211-P211)^2</f>
        <v>5.5362855898926524E-5</v>
      </c>
      <c r="S211" s="81">
        <v>0.1</v>
      </c>
      <c r="T211" s="81">
        <f>S211*R211</f>
        <v>5.5362855898926524E-6</v>
      </c>
    </row>
    <row r="212" spans="1:20" s="81" customFormat="1" ht="12.95" customHeight="1" x14ac:dyDescent="0.2">
      <c r="A212" s="132" t="s">
        <v>877</v>
      </c>
      <c r="B212" s="133" t="s">
        <v>128</v>
      </c>
      <c r="C212" s="134">
        <v>56704.1057</v>
      </c>
      <c r="D212" s="134" t="s">
        <v>662</v>
      </c>
      <c r="E212" s="81">
        <f>+(C212-C$7)/C$8</f>
        <v>77331.978318143738</v>
      </c>
      <c r="F212" s="126">
        <f>ROUND(2*E212,0)/2-1</f>
        <v>77331</v>
      </c>
      <c r="G212" s="81">
        <f>+C212-(C$7+F212*C$8)</f>
        <v>0.32343099999707192</v>
      </c>
      <c r="K212" s="81">
        <f>G212</f>
        <v>0.32343099999707192</v>
      </c>
      <c r="O212" s="81">
        <f ca="1">+C$11+C$12*$F212</f>
        <v>0.30794597797686252</v>
      </c>
      <c r="P212" s="81">
        <f>+D$11+D$12*F212+D$13*F212^2</f>
        <v>0.31861150460397203</v>
      </c>
      <c r="Q212" s="108">
        <f>+C212-15018.5</f>
        <v>41685.6057</v>
      </c>
      <c r="R212" s="81">
        <f>+(G212-P212)^2</f>
        <v>2.322753584411109E-5</v>
      </c>
      <c r="S212" s="81">
        <v>0.1</v>
      </c>
      <c r="T212" s="81">
        <f>S212*R212</f>
        <v>2.3227535844111093E-6</v>
      </c>
    </row>
    <row r="213" spans="1:20" s="81" customFormat="1" ht="12.95" customHeight="1" x14ac:dyDescent="0.2">
      <c r="A213" s="132" t="s">
        <v>877</v>
      </c>
      <c r="B213" s="133" t="s">
        <v>129</v>
      </c>
      <c r="C213" s="134">
        <v>56704.269200000002</v>
      </c>
      <c r="D213" s="134" t="s">
        <v>662</v>
      </c>
      <c r="E213" s="81">
        <f>+(C213-C$7)/C$8</f>
        <v>77332.472874993589</v>
      </c>
      <c r="F213" s="126">
        <f>ROUND(2*E213,0)/2-1</f>
        <v>77331.5</v>
      </c>
      <c r="G213" s="81">
        <f>+C213-(C$7+F213*C$8)</f>
        <v>0.32163150000997121</v>
      </c>
      <c r="K213" s="81">
        <f>G213</f>
        <v>0.32163150000997121</v>
      </c>
      <c r="O213" s="81">
        <f ca="1">+C$11+C$12*$F213</f>
        <v>0.30794820304285409</v>
      </c>
      <c r="P213" s="81">
        <f>+D$11+D$12*F213+D$13*F213^2</f>
        <v>0.31861518262961419</v>
      </c>
      <c r="Q213" s="108">
        <f>+C213-15018.5</f>
        <v>41685.769200000002</v>
      </c>
      <c r="R213" s="81">
        <f>+(G213-P213)^2</f>
        <v>9.0981705390438004E-6</v>
      </c>
      <c r="S213" s="81">
        <v>0.1</v>
      </c>
      <c r="T213" s="81">
        <f>S213*R213</f>
        <v>9.0981705390438013E-7</v>
      </c>
    </row>
    <row r="214" spans="1:20" s="81" customFormat="1" ht="12.95" customHeight="1" x14ac:dyDescent="0.2">
      <c r="A214" s="135" t="s">
        <v>669</v>
      </c>
      <c r="B214" s="136" t="s">
        <v>128</v>
      </c>
      <c r="C214" s="137">
        <v>56725.592900000003</v>
      </c>
      <c r="D214" s="137">
        <v>1E-4</v>
      </c>
      <c r="E214" s="81">
        <f>+(C214-C$7)/C$8</f>
        <v>77396.973070093998</v>
      </c>
      <c r="F214" s="126">
        <f>ROUND(2*E214,0)/2-1</f>
        <v>77396</v>
      </c>
      <c r="G214" s="81">
        <f>+C214-(C$7+F214*C$8)</f>
        <v>0.32169600000634091</v>
      </c>
      <c r="K214" s="81">
        <f>G214</f>
        <v>0.32169600000634091</v>
      </c>
      <c r="O214" s="81">
        <f ca="1">+C$11+C$12*$F214</f>
        <v>0.30823523655576179</v>
      </c>
      <c r="P214" s="81">
        <f>+D$11+D$12*F214+D$13*F214^2</f>
        <v>0.31908982337422848</v>
      </c>
      <c r="Q214" s="108">
        <f>+C214-15018.5</f>
        <v>41707.092900000003</v>
      </c>
      <c r="R214" s="81">
        <f>+(G214-P214)^2</f>
        <v>6.792156637768907E-6</v>
      </c>
      <c r="S214" s="81">
        <v>0.1</v>
      </c>
      <c r="T214" s="81">
        <f>S214*R214</f>
        <v>6.7921566377689074E-7</v>
      </c>
    </row>
    <row r="215" spans="1:20" s="81" customFormat="1" ht="12.95" customHeight="1" x14ac:dyDescent="0.2">
      <c r="A215" s="135" t="s">
        <v>888</v>
      </c>
      <c r="B215" s="136" t="s">
        <v>128</v>
      </c>
      <c r="C215" s="137">
        <v>56966.938399999999</v>
      </c>
      <c r="D215" s="137" t="s">
        <v>662</v>
      </c>
      <c r="E215" s="81">
        <f>+(C215-C$7)/C$8</f>
        <v>78126.997964301161</v>
      </c>
      <c r="F215" s="126">
        <f>ROUND(2*E215,0)/2-1</f>
        <v>78126</v>
      </c>
      <c r="G215" s="81">
        <f>+C215-(C$7+F215*C$8)</f>
        <v>0.32992600000579841</v>
      </c>
      <c r="K215" s="81">
        <f>G215</f>
        <v>0.32992600000579841</v>
      </c>
      <c r="O215" s="81">
        <f ca="1">+C$11+C$12*$F215</f>
        <v>0.3114838329033992</v>
      </c>
      <c r="P215" s="81">
        <f>+D$11+D$12*F215+D$13*F215^2</f>
        <v>0.32448599607084172</v>
      </c>
      <c r="Q215" s="108">
        <f>+C215-15018.5</f>
        <v>41948.438399999999</v>
      </c>
      <c r="R215" s="81">
        <f>+(G215-P215)^2</f>
        <v>2.9593642812344318E-5</v>
      </c>
      <c r="S215" s="81">
        <v>0.1</v>
      </c>
      <c r="T215" s="81">
        <f>S215*R215</f>
        <v>2.9593642812344319E-6</v>
      </c>
    </row>
    <row r="216" spans="1:20" s="81" customFormat="1" ht="12.95" customHeight="1" x14ac:dyDescent="0.2">
      <c r="A216" s="74" t="s">
        <v>901</v>
      </c>
      <c r="B216" s="75" t="s">
        <v>128</v>
      </c>
      <c r="C216" s="74">
        <v>56966.938399999999</v>
      </c>
      <c r="D216" s="74">
        <v>2.9999999999999997E-4</v>
      </c>
      <c r="E216" s="81">
        <f>+(C216-C$7)/C$8</f>
        <v>78126.997964301161</v>
      </c>
      <c r="F216" s="126">
        <f>ROUND(2*E216,0)/2-1</f>
        <v>78126</v>
      </c>
      <c r="G216" s="81">
        <f>+C216-(C$7+F216*C$8)</f>
        <v>0.32992600000579841</v>
      </c>
      <c r="K216" s="81">
        <f>G216</f>
        <v>0.32992600000579841</v>
      </c>
      <c r="O216" s="81">
        <f ca="1">+C$11+C$12*$F216</f>
        <v>0.3114838329033992</v>
      </c>
      <c r="P216" s="81">
        <f>+D$11+D$12*F216+D$13*F216^2</f>
        <v>0.32448599607084172</v>
      </c>
      <c r="Q216" s="108">
        <f>+C216-15018.5</f>
        <v>41948.438399999999</v>
      </c>
      <c r="R216" s="81">
        <f>+(G216-P216)^2</f>
        <v>2.9593642812344318E-5</v>
      </c>
      <c r="S216" s="81">
        <v>0.1</v>
      </c>
      <c r="T216" s="81">
        <f>S216*R216</f>
        <v>2.9593642812344319E-6</v>
      </c>
    </row>
    <row r="217" spans="1:20" s="81" customFormat="1" ht="12.95" customHeight="1" x14ac:dyDescent="0.2">
      <c r="A217" s="135" t="s">
        <v>888</v>
      </c>
      <c r="B217" s="136" t="s">
        <v>128</v>
      </c>
      <c r="C217" s="137">
        <v>57093.559699999998</v>
      </c>
      <c r="D217" s="137" t="s">
        <v>662</v>
      </c>
      <c r="E217" s="81">
        <f>+(C217-C$7)/C$8</f>
        <v>78510.003660023169</v>
      </c>
      <c r="F217" s="126">
        <f>ROUND(2*E217,0)/2-1</f>
        <v>78509</v>
      </c>
      <c r="G217" s="81">
        <f>+C217-(C$7+F217*C$8)</f>
        <v>0.33180899999570101</v>
      </c>
      <c r="K217" s="81">
        <f>G217</f>
        <v>0.33180899999570101</v>
      </c>
      <c r="O217" s="81">
        <f ca="1">+C$11+C$12*$F217</f>
        <v>0.31318823345291313</v>
      </c>
      <c r="P217" s="81">
        <f>+D$11+D$12*F217+D$13*F217^2</f>
        <v>0.32733497654103855</v>
      </c>
      <c r="Q217" s="108">
        <f>+C217-15018.5</f>
        <v>42075.059699999998</v>
      </c>
      <c r="R217" s="81">
        <f>+(G217-P217)^2</f>
        <v>2.0016885872869885E-5</v>
      </c>
      <c r="S217" s="81">
        <v>0.1</v>
      </c>
      <c r="T217" s="81">
        <f>S217*R217</f>
        <v>2.0016885872869888E-6</v>
      </c>
    </row>
    <row r="218" spans="1:20" s="81" customFormat="1" ht="12.95" customHeight="1" x14ac:dyDescent="0.2">
      <c r="A218" s="74" t="s">
        <v>901</v>
      </c>
      <c r="B218" s="75" t="s">
        <v>128</v>
      </c>
      <c r="C218" s="74">
        <v>57093.559699999998</v>
      </c>
      <c r="D218" s="74">
        <v>1E-4</v>
      </c>
      <c r="E218" s="81">
        <f>+(C218-C$7)/C$8</f>
        <v>78510.003660023169</v>
      </c>
      <c r="F218" s="126">
        <f>ROUND(2*E218,0)/2-1</f>
        <v>78509</v>
      </c>
      <c r="G218" s="81">
        <f>+C218-(C$7+F218*C$8)</f>
        <v>0.33180899999570101</v>
      </c>
      <c r="K218" s="81">
        <f>G218</f>
        <v>0.33180899999570101</v>
      </c>
      <c r="O218" s="81">
        <f ca="1">+C$11+C$12*$F218</f>
        <v>0.31318823345291313</v>
      </c>
      <c r="P218" s="81">
        <f>+D$11+D$12*F218+D$13*F218^2</f>
        <v>0.32733497654103855</v>
      </c>
      <c r="Q218" s="108">
        <f>+C218-15018.5</f>
        <v>42075.059699999998</v>
      </c>
      <c r="R218" s="81">
        <f>+(G218-P218)^2</f>
        <v>2.0016885872869885E-5</v>
      </c>
      <c r="S218" s="81">
        <v>0.1</v>
      </c>
      <c r="T218" s="81">
        <f>S218*R218</f>
        <v>2.0016885872869888E-6</v>
      </c>
    </row>
    <row r="219" spans="1:20" s="81" customFormat="1" ht="12.95" customHeight="1" x14ac:dyDescent="0.2">
      <c r="A219" s="74" t="s">
        <v>902</v>
      </c>
      <c r="B219" s="75" t="s">
        <v>128</v>
      </c>
      <c r="C219" s="74">
        <v>57093.559699999998</v>
      </c>
      <c r="D219" s="74">
        <v>1E-4</v>
      </c>
      <c r="E219" s="81">
        <f>+(C219-C$7)/C$8</f>
        <v>78510.003660023169</v>
      </c>
      <c r="F219" s="126">
        <f>ROUND(2*E219,0)/2-1</f>
        <v>78509</v>
      </c>
      <c r="G219" s="81">
        <f>+C219-(C$7+F219*C$8)</f>
        <v>0.33180899999570101</v>
      </c>
      <c r="K219" s="81">
        <f>G219</f>
        <v>0.33180899999570101</v>
      </c>
      <c r="O219" s="81">
        <f ca="1">+C$11+C$12*$F219</f>
        <v>0.31318823345291313</v>
      </c>
      <c r="P219" s="81">
        <f>+D$11+D$12*F219+D$13*F219^2</f>
        <v>0.32733497654103855</v>
      </c>
      <c r="Q219" s="108">
        <f>+C219-15018.5</f>
        <v>42075.059699999998</v>
      </c>
      <c r="R219" s="81">
        <f>+(G219-P219)^2</f>
        <v>2.0016885872869885E-5</v>
      </c>
      <c r="S219" s="81">
        <v>0.1</v>
      </c>
      <c r="T219" s="81">
        <f>S219*R219</f>
        <v>2.0016885872869888E-6</v>
      </c>
    </row>
    <row r="220" spans="1:20" s="81" customFormat="1" ht="12.95" customHeight="1" x14ac:dyDescent="0.2">
      <c r="A220" s="135" t="s">
        <v>899</v>
      </c>
      <c r="B220" s="136"/>
      <c r="C220" s="137">
        <v>57101.330499999996</v>
      </c>
      <c r="D220" s="137">
        <v>1.5E-3</v>
      </c>
      <c r="E220" s="81">
        <f>+(C220-C$7)/C$8</f>
        <v>78533.508873287574</v>
      </c>
      <c r="F220" s="126">
        <f>ROUND(2*E220,0)/2-1</f>
        <v>78532.5</v>
      </c>
      <c r="G220" s="81">
        <f>+C220-(C$7+F220*C$8)</f>
        <v>0.3335324999934528</v>
      </c>
      <c r="K220" s="81">
        <f>G220</f>
        <v>0.3335324999934528</v>
      </c>
      <c r="O220" s="81">
        <f ca="1">+C$11+C$12*$F220</f>
        <v>0.31329281155451516</v>
      </c>
      <c r="P220" s="81">
        <f>+D$11+D$12*F220+D$13*F220^2</f>
        <v>0.32751018317522995</v>
      </c>
      <c r="Q220" s="108">
        <f>+C220-15018.5</f>
        <v>42082.830499999996</v>
      </c>
      <c r="R220" s="81">
        <f>+(G220-P220)^2</f>
        <v>3.6268299859049794E-5</v>
      </c>
      <c r="S220" s="81">
        <v>0.1</v>
      </c>
      <c r="T220" s="81">
        <f>S220*R220</f>
        <v>3.6268299859049797E-6</v>
      </c>
    </row>
    <row r="221" spans="1:20" s="81" customFormat="1" ht="12.95" customHeight="1" x14ac:dyDescent="0.2">
      <c r="A221" s="135" t="s">
        <v>899</v>
      </c>
      <c r="B221" s="136"/>
      <c r="C221" s="137">
        <v>57101.493199999997</v>
      </c>
      <c r="D221" s="137">
        <v>5.9999999999999995E-4</v>
      </c>
      <c r="E221" s="81">
        <f>+(C221-C$7)/C$8</f>
        <v>78534.001010287378</v>
      </c>
      <c r="F221" s="126">
        <f>ROUND(2*E221,0)/2-1</f>
        <v>78533</v>
      </c>
      <c r="G221" s="81">
        <f>+C221-(C$7+F221*C$8)</f>
        <v>0.33093299999745796</v>
      </c>
      <c r="K221" s="81">
        <f>G221</f>
        <v>0.33093299999745796</v>
      </c>
      <c r="O221" s="81">
        <f ca="1">+C$11+C$12*$F221</f>
        <v>0.31329503662050673</v>
      </c>
      <c r="P221" s="81">
        <f>+D$11+D$12*F221+D$13*F221^2</f>
        <v>0.32751391147810205</v>
      </c>
      <c r="Q221" s="108">
        <f>+C221-15018.5</f>
        <v>42082.993199999997</v>
      </c>
      <c r="R221" s="81">
        <f>+(G221-P221)^2</f>
        <v>1.1690166303191363E-5</v>
      </c>
      <c r="S221" s="81">
        <v>0.1</v>
      </c>
      <c r="T221" s="81">
        <f>S221*R221</f>
        <v>1.1690166303191363E-6</v>
      </c>
    </row>
    <row r="222" spans="1:20" s="81" customFormat="1" ht="12.95" customHeight="1" x14ac:dyDescent="0.2">
      <c r="A222" s="138" t="s">
        <v>900</v>
      </c>
      <c r="B222" s="139" t="s">
        <v>129</v>
      </c>
      <c r="C222" s="140">
        <v>57131.415200000003</v>
      </c>
      <c r="D222" s="140">
        <v>1.6999999999999999E-3</v>
      </c>
      <c r="E222" s="81">
        <f>+(C222-C$7)/C$8</f>
        <v>78624.509451026795</v>
      </c>
      <c r="F222" s="126">
        <f>ROUND(2*E222,0)/2-1</f>
        <v>78623.5</v>
      </c>
      <c r="G222" s="81">
        <f>+C222-(C$7+F222*C$8)</f>
        <v>0.33372350000718143</v>
      </c>
      <c r="K222" s="81">
        <f>G222</f>
        <v>0.33372350000718143</v>
      </c>
      <c r="O222" s="81">
        <f ca="1">+C$11+C$12*$F222</f>
        <v>0.31369777356497408</v>
      </c>
      <c r="P222" s="81">
        <f>+D$11+D$12*F222+D$13*F222^2</f>
        <v>0.32818907891561833</v>
      </c>
      <c r="Q222" s="108">
        <f>+C222-15018.5</f>
        <v>42112.915200000003</v>
      </c>
      <c r="R222" s="81">
        <f>+(G222-P222)^2</f>
        <v>3.0629816818738516E-5</v>
      </c>
      <c r="S222" s="81">
        <v>0.1</v>
      </c>
      <c r="T222" s="81">
        <f>S222*R222</f>
        <v>3.0629816818738518E-6</v>
      </c>
    </row>
    <row r="223" spans="1:20" s="81" customFormat="1" ht="12.95" customHeight="1" x14ac:dyDescent="0.2">
      <c r="A223" s="141" t="s">
        <v>1</v>
      </c>
      <c r="B223" s="142" t="s">
        <v>128</v>
      </c>
      <c r="C223" s="141">
        <v>57428.960200000001</v>
      </c>
      <c r="D223" s="141" t="s">
        <v>517</v>
      </c>
      <c r="E223" s="81">
        <f>+(C223-C$7)/C$8</f>
        <v>79524.527297420747</v>
      </c>
      <c r="F223" s="126">
        <f>ROUND(2*E223,0)/2-1</f>
        <v>79523.5</v>
      </c>
      <c r="G223" s="81">
        <f>+C223-(C$7+F223*C$8)</f>
        <v>0.33962350000365404</v>
      </c>
      <c r="K223" s="81">
        <f>G223</f>
        <v>0.33962350000365404</v>
      </c>
      <c r="O223" s="81">
        <f ca="1">+C$11+C$12*$F223</f>
        <v>0.31770289234973259</v>
      </c>
      <c r="P223" s="81">
        <f>+D$11+D$12*F223+D$13*F223^2</f>
        <v>0.33494075429076559</v>
      </c>
      <c r="Q223" s="108">
        <f>+C223-15018.5</f>
        <v>42410.460200000001</v>
      </c>
      <c r="R223" s="81">
        <f>+(G223-P223)^2</f>
        <v>2.1928107411575237E-5</v>
      </c>
      <c r="S223" s="81">
        <v>0.1</v>
      </c>
      <c r="T223" s="81">
        <f>S223*R223</f>
        <v>2.1928107411575239E-6</v>
      </c>
    </row>
    <row r="224" spans="1:20" s="81" customFormat="1" ht="12.95" customHeight="1" x14ac:dyDescent="0.2">
      <c r="A224" s="141" t="s">
        <v>1</v>
      </c>
      <c r="B224" s="142" t="s">
        <v>128</v>
      </c>
      <c r="C224" s="141">
        <v>57428.961000000003</v>
      </c>
      <c r="D224" s="141" t="s">
        <v>13</v>
      </c>
      <c r="E224" s="81">
        <f>+(C224-C$7)/C$8</f>
        <v>79524.529717270794</v>
      </c>
      <c r="F224" s="126">
        <f>ROUND(2*E224,0)/2-1</f>
        <v>79523.5</v>
      </c>
      <c r="G224" s="81">
        <f>+C224-(C$7+F224*C$8)</f>
        <v>0.34042350000527222</v>
      </c>
      <c r="K224" s="81">
        <f>G224</f>
        <v>0.34042350000527222</v>
      </c>
      <c r="O224" s="81">
        <f ca="1">+C$11+C$12*$F224</f>
        <v>0.31770289234973259</v>
      </c>
      <c r="P224" s="81">
        <f>+D$11+D$12*F224+D$13*F224^2</f>
        <v>0.33494075429076559</v>
      </c>
      <c r="Q224" s="108">
        <f>+C224-15018.5</f>
        <v>42410.461000000003</v>
      </c>
      <c r="R224" s="81">
        <f>+(G224-P224)^2</f>
        <v>3.0060500569940834E-5</v>
      </c>
      <c r="S224" s="81">
        <v>0.1</v>
      </c>
      <c r="T224" s="81">
        <f>S224*R224</f>
        <v>3.0060500569940838E-6</v>
      </c>
    </row>
    <row r="225" spans="1:20" s="81" customFormat="1" ht="12.95" customHeight="1" x14ac:dyDescent="0.2">
      <c r="A225" s="141" t="s">
        <v>1</v>
      </c>
      <c r="B225" s="142" t="s">
        <v>128</v>
      </c>
      <c r="C225" s="141">
        <v>57428.961300000003</v>
      </c>
      <c r="D225" s="141" t="s">
        <v>457</v>
      </c>
      <c r="E225" s="81">
        <f>+(C225-C$7)/C$8</f>
        <v>79524.530624714549</v>
      </c>
      <c r="F225" s="126">
        <f>ROUND(2*E225,0)/2-1</f>
        <v>79523.5</v>
      </c>
      <c r="G225" s="81">
        <f>+C225-(C$7+F225*C$8)</f>
        <v>0.34072350000496954</v>
      </c>
      <c r="K225" s="81">
        <f>G225</f>
        <v>0.34072350000496954</v>
      </c>
      <c r="O225" s="81">
        <f ca="1">+C$11+C$12*$F225</f>
        <v>0.31770289234973259</v>
      </c>
      <c r="P225" s="81">
        <f>+D$11+D$12*F225+D$13*F225^2</f>
        <v>0.33494075429076559</v>
      </c>
      <c r="Q225" s="108">
        <f>+C225-15018.5</f>
        <v>42410.461300000003</v>
      </c>
      <c r="R225" s="81">
        <f>+(G225-P225)^2</f>
        <v>3.3440147995144173E-5</v>
      </c>
      <c r="S225" s="81">
        <v>0.1</v>
      </c>
      <c r="T225" s="81">
        <f>S225*R225</f>
        <v>3.3440147995144176E-6</v>
      </c>
    </row>
    <row r="226" spans="1:20" s="81" customFormat="1" ht="12.95" customHeight="1" x14ac:dyDescent="0.2">
      <c r="A226" s="141" t="s">
        <v>1</v>
      </c>
      <c r="B226" s="142" t="s">
        <v>129</v>
      </c>
      <c r="C226" s="141">
        <v>57429.126400000001</v>
      </c>
      <c r="D226" s="141" t="s">
        <v>457</v>
      </c>
      <c r="E226" s="81">
        <f>+(C226-C$7)/C$8</f>
        <v>79525.030021264436</v>
      </c>
      <c r="F226" s="126">
        <f>ROUND(2*E226,0)/2-1</f>
        <v>79524</v>
      </c>
      <c r="G226" s="81">
        <f>+C226-(C$7+F226*C$8)</f>
        <v>0.34052400000655325</v>
      </c>
      <c r="K226" s="81">
        <f>G226</f>
        <v>0.34052400000655325</v>
      </c>
      <c r="O226" s="81">
        <f ca="1">+C$11+C$12*$F226</f>
        <v>0.31770511741572416</v>
      </c>
      <c r="P226" s="81">
        <f>+D$11+D$12*F226+D$13*F226^2</f>
        <v>0.3349445240624141</v>
      </c>
      <c r="Q226" s="108">
        <f>+C226-15018.5</f>
        <v>42410.626400000001</v>
      </c>
      <c r="R226" s="81">
        <f>+(G226-P226)^2</f>
        <v>3.1130551811227525E-5</v>
      </c>
      <c r="S226" s="81">
        <v>0.1</v>
      </c>
      <c r="T226" s="81">
        <f>S226*R226</f>
        <v>3.1130551811227527E-6</v>
      </c>
    </row>
    <row r="227" spans="1:20" s="81" customFormat="1" ht="12.95" customHeight="1" x14ac:dyDescent="0.2">
      <c r="A227" s="141" t="s">
        <v>1</v>
      </c>
      <c r="B227" s="142" t="s">
        <v>129</v>
      </c>
      <c r="C227" s="141">
        <v>57429.126600000003</v>
      </c>
      <c r="D227" s="141" t="s">
        <v>517</v>
      </c>
      <c r="E227" s="81">
        <f>+(C227-C$7)/C$8</f>
        <v>79525.030626226959</v>
      </c>
      <c r="F227" s="126">
        <f>ROUND(2*E227,0)/2-1</f>
        <v>79524</v>
      </c>
      <c r="G227" s="81">
        <f>+C227-(C$7+F227*C$8)</f>
        <v>0.34072400000877678</v>
      </c>
      <c r="K227" s="81">
        <f>G227</f>
        <v>0.34072400000877678</v>
      </c>
      <c r="O227" s="81">
        <f ca="1">+C$11+C$12*$F227</f>
        <v>0.31770511741572416</v>
      </c>
      <c r="P227" s="81">
        <f>+D$11+D$12*F227+D$13*F227^2</f>
        <v>0.3349445240624141</v>
      </c>
      <c r="Q227" s="108">
        <f>+C227-15018.5</f>
        <v>42410.626600000003</v>
      </c>
      <c r="R227" s="81">
        <f>+(G227-P227)^2</f>
        <v>3.34023422145849E-5</v>
      </c>
      <c r="S227" s="81">
        <v>0.1</v>
      </c>
      <c r="T227" s="81">
        <f>S227*R227</f>
        <v>3.3402342214584902E-6</v>
      </c>
    </row>
    <row r="228" spans="1:20" s="81" customFormat="1" ht="12.95" customHeight="1" x14ac:dyDescent="0.2">
      <c r="A228" s="141" t="s">
        <v>1</v>
      </c>
      <c r="B228" s="142" t="s">
        <v>129</v>
      </c>
      <c r="C228" s="141">
        <v>57429.126700000001</v>
      </c>
      <c r="D228" s="141" t="s">
        <v>13</v>
      </c>
      <c r="E228" s="81">
        <f>+(C228-C$7)/C$8</f>
        <v>79525.030928708205</v>
      </c>
      <c r="F228" s="126">
        <f>ROUND(2*E228,0)/2-1</f>
        <v>79524</v>
      </c>
      <c r="G228" s="81">
        <f>+C228-(C$7+F228*C$8)</f>
        <v>0.34082400000625057</v>
      </c>
      <c r="K228" s="81">
        <f>G228</f>
        <v>0.34082400000625057</v>
      </c>
      <c r="O228" s="81">
        <f ca="1">+C$11+C$12*$F228</f>
        <v>0.31770511741572416</v>
      </c>
      <c r="P228" s="81">
        <f>+D$11+D$12*F228+D$13*F228^2</f>
        <v>0.3349445240624141</v>
      </c>
      <c r="Q228" s="108">
        <f>+C228-15018.5</f>
        <v>42410.626700000001</v>
      </c>
      <c r="R228" s="81">
        <f>+(G228-P228)^2</f>
        <v>3.4568237374151827E-5</v>
      </c>
      <c r="S228" s="81">
        <v>0.1</v>
      </c>
      <c r="T228" s="81">
        <f>S228*R228</f>
        <v>3.4568237374151831E-6</v>
      </c>
    </row>
    <row r="229" spans="1:20" s="81" customFormat="1" ht="12.95" customHeight="1" x14ac:dyDescent="0.2">
      <c r="A229" s="74" t="s">
        <v>903</v>
      </c>
      <c r="B229" s="75" t="s">
        <v>129</v>
      </c>
      <c r="C229" s="74">
        <v>57429.622199999998</v>
      </c>
      <c r="D229" s="74">
        <v>1E-4</v>
      </c>
      <c r="E229" s="81">
        <f>+(C229-C$7)/C$8</f>
        <v>79526.529723320404</v>
      </c>
      <c r="F229" s="126">
        <f>ROUND(2*E229,0)/2-1</f>
        <v>79525.5</v>
      </c>
      <c r="G229" s="81">
        <f>+C229-(C$7+F229*C$8)</f>
        <v>0.34042549999867333</v>
      </c>
      <c r="K229" s="81">
        <f>G229</f>
        <v>0.34042549999867333</v>
      </c>
      <c r="O229" s="81">
        <f ca="1">+C$11+C$12*$F229</f>
        <v>0.31771179261369875</v>
      </c>
      <c r="P229" s="81">
        <f>+D$11+D$12*F229+D$13*F229^2</f>
        <v>0.33495583350289582</v>
      </c>
      <c r="Q229" s="108">
        <f>+C229-15018.5</f>
        <v>42411.122199999998</v>
      </c>
      <c r="R229" s="81">
        <f>+(G229-P229)^2</f>
        <v>2.9917251575031073E-5</v>
      </c>
      <c r="S229" s="81">
        <v>0.1</v>
      </c>
      <c r="T229" s="81">
        <f>S229*R229</f>
        <v>2.9917251575031073E-6</v>
      </c>
    </row>
    <row r="230" spans="1:20" s="81" customFormat="1" ht="12.95" customHeight="1" x14ac:dyDescent="0.2">
      <c r="A230" s="141" t="s">
        <v>1</v>
      </c>
      <c r="B230" s="142" t="s">
        <v>129</v>
      </c>
      <c r="C230" s="141">
        <v>57435.0769</v>
      </c>
      <c r="D230" s="141" t="s">
        <v>517</v>
      </c>
      <c r="E230" s="81">
        <f>+(C230-C$7)/C$8</f>
        <v>79543.029168267298</v>
      </c>
      <c r="F230" s="126">
        <f>ROUND(2*E230,0)/2-1</f>
        <v>79542</v>
      </c>
      <c r="G230" s="81">
        <f>+C230-(C$7+F230*C$8)</f>
        <v>0.34024200000567362</v>
      </c>
      <c r="K230" s="81">
        <f>G230</f>
        <v>0.34024200000567362</v>
      </c>
      <c r="O230" s="81">
        <f ca="1">+C$11+C$12*$F230</f>
        <v>0.31778521979141938</v>
      </c>
      <c r="P230" s="81">
        <f>+D$11+D$12*F230+D$13*F230^2</f>
        <v>0.33508024977627382</v>
      </c>
      <c r="Q230" s="108">
        <f>+C230-15018.5</f>
        <v>42416.5769</v>
      </c>
      <c r="R230" s="81">
        <f>+(G230-P230)^2</f>
        <v>2.6643665430708862E-5</v>
      </c>
      <c r="S230" s="81">
        <v>0.1</v>
      </c>
      <c r="T230" s="81">
        <f>S230*R230</f>
        <v>2.6643665430708862E-6</v>
      </c>
    </row>
    <row r="231" spans="1:20" s="81" customFormat="1" ht="12.95" customHeight="1" x14ac:dyDescent="0.2">
      <c r="A231" s="141" t="s">
        <v>1</v>
      </c>
      <c r="B231" s="142" t="s">
        <v>129</v>
      </c>
      <c r="C231" s="141">
        <v>57435.076999999997</v>
      </c>
      <c r="D231" s="141" t="s">
        <v>13</v>
      </c>
      <c r="E231" s="81">
        <f>+(C231-C$7)/C$8</f>
        <v>79543.029470748545</v>
      </c>
      <c r="F231" s="126">
        <f>ROUND(2*E231,0)/2-1</f>
        <v>79542</v>
      </c>
      <c r="G231" s="81">
        <f>+C231-(C$7+F231*C$8)</f>
        <v>0.3403420000031474</v>
      </c>
      <c r="K231" s="81">
        <f>G231</f>
        <v>0.3403420000031474</v>
      </c>
      <c r="O231" s="81">
        <f ca="1">+C$11+C$12*$F231</f>
        <v>0.31778521979141938</v>
      </c>
      <c r="P231" s="81">
        <f>+D$11+D$12*F231+D$13*F231^2</f>
        <v>0.33508024977627382</v>
      </c>
      <c r="Q231" s="108">
        <f>+C231-15018.5</f>
        <v>42416.576999999997</v>
      </c>
      <c r="R231" s="81">
        <f>+(G231-P231)^2</f>
        <v>2.7686015450004224E-5</v>
      </c>
      <c r="S231" s="81">
        <v>0.1</v>
      </c>
      <c r="T231" s="81">
        <f>S231*R231</f>
        <v>2.7686015450004227E-6</v>
      </c>
    </row>
    <row r="232" spans="1:20" s="81" customFormat="1" ht="12.95" customHeight="1" x14ac:dyDescent="0.2">
      <c r="A232" s="141" t="s">
        <v>1</v>
      </c>
      <c r="B232" s="142" t="s">
        <v>129</v>
      </c>
      <c r="C232" s="141">
        <v>57435.077299999997</v>
      </c>
      <c r="D232" s="141" t="s">
        <v>457</v>
      </c>
      <c r="E232" s="81">
        <f>+(C232-C$7)/C$8</f>
        <v>79543.030378192314</v>
      </c>
      <c r="F232" s="126">
        <f>ROUND(2*E232,0)/2-1</f>
        <v>79542</v>
      </c>
      <c r="G232" s="81">
        <f>+C232-(C$7+F232*C$8)</f>
        <v>0.34064200000284472</v>
      </c>
      <c r="K232" s="81">
        <f>G232</f>
        <v>0.34064200000284472</v>
      </c>
      <c r="O232" s="81">
        <f ca="1">+C$11+C$12*$F232</f>
        <v>0.31778521979141938</v>
      </c>
      <c r="P232" s="81">
        <f>+D$11+D$12*F232+D$13*F232^2</f>
        <v>0.33508024977627382</v>
      </c>
      <c r="Q232" s="108">
        <f>+C232-15018.5</f>
        <v>42416.577299999997</v>
      </c>
      <c r="R232" s="81">
        <f>+(G232-P232)^2</f>
        <v>3.0933065582761515E-5</v>
      </c>
      <c r="S232" s="81">
        <v>0.1</v>
      </c>
      <c r="T232" s="81">
        <f>S232*R232</f>
        <v>3.0933065582761518E-6</v>
      </c>
    </row>
    <row r="233" spans="1:20" s="81" customFormat="1" ht="12.95" customHeight="1" x14ac:dyDescent="0.2">
      <c r="A233" s="141" t="s">
        <v>1</v>
      </c>
      <c r="B233" s="142" t="s">
        <v>129</v>
      </c>
      <c r="C233" s="141">
        <v>57435.077599999997</v>
      </c>
      <c r="D233" s="141" t="s">
        <v>517</v>
      </c>
      <c r="E233" s="81">
        <f>+(C233-C$7)/C$8</f>
        <v>79543.031285636069</v>
      </c>
      <c r="F233" s="126">
        <f>ROUND(2*E233,0)/2-1</f>
        <v>79542</v>
      </c>
      <c r="G233" s="81">
        <f>+C233-(C$7+F233*C$8)</f>
        <v>0.34094200000254204</v>
      </c>
      <c r="K233" s="81">
        <f>G233</f>
        <v>0.34094200000254204</v>
      </c>
      <c r="O233" s="81">
        <f ca="1">+C$11+C$12*$F233</f>
        <v>0.31778521979141938</v>
      </c>
      <c r="P233" s="81">
        <f>+D$11+D$12*F233+D$13*F233^2</f>
        <v>0.33508024977627382</v>
      </c>
      <c r="Q233" s="108">
        <f>+C233-15018.5</f>
        <v>42416.577599999997</v>
      </c>
      <c r="R233" s="81">
        <f>+(G233-P233)^2</f>
        <v>3.4360115715155593E-5</v>
      </c>
      <c r="S233" s="81">
        <v>0.1</v>
      </c>
      <c r="T233" s="81">
        <f>S233*R233</f>
        <v>3.4360115715155597E-6</v>
      </c>
    </row>
    <row r="234" spans="1:20" s="81" customFormat="1" ht="12.95" customHeight="1" x14ac:dyDescent="0.2">
      <c r="A234" s="74" t="s">
        <v>904</v>
      </c>
      <c r="B234" s="75" t="s">
        <v>129</v>
      </c>
      <c r="C234" s="74">
        <v>57754.941400000003</v>
      </c>
      <c r="D234" s="74">
        <v>1E-4</v>
      </c>
      <c r="E234" s="81">
        <f>+(C234-C$7)/C$8</f>
        <v>80510.559318086278</v>
      </c>
      <c r="F234" s="126">
        <f>ROUND(2*E234,0)/2-1</f>
        <v>80509.5</v>
      </c>
      <c r="G234" s="81">
        <f>+C234-(C$7+F234*C$8)</f>
        <v>0.35020950000762241</v>
      </c>
      <c r="K234" s="81">
        <f>G234</f>
        <v>0.35020950000762241</v>
      </c>
      <c r="O234" s="81">
        <f ca="1">+C$11+C$12*$F234</f>
        <v>0.32209072248503479</v>
      </c>
      <c r="P234" s="81">
        <f>+D$11+D$12*F234+D$13*F234^2</f>
        <v>0.34241540526766445</v>
      </c>
      <c r="Q234" s="108">
        <f>+C234-15018.5</f>
        <v>42736.441400000003</v>
      </c>
      <c r="R234" s="81">
        <f>+(G234-P234)^2</f>
        <v>6.07479128154403E-5</v>
      </c>
      <c r="S234" s="81">
        <v>0.1</v>
      </c>
      <c r="T234" s="81">
        <f>S234*R234</f>
        <v>6.0747912815440305E-6</v>
      </c>
    </row>
    <row r="235" spans="1:20" s="81" customFormat="1" ht="12.95" customHeight="1" x14ac:dyDescent="0.2">
      <c r="A235" s="143" t="s">
        <v>2</v>
      </c>
      <c r="B235" s="144" t="s">
        <v>128</v>
      </c>
      <c r="C235" s="145">
        <v>57780.397900000004</v>
      </c>
      <c r="D235" s="145">
        <v>2.0000000000000001E-4</v>
      </c>
      <c r="E235" s="81">
        <f>+(C235-C$7)/C$8</f>
        <v>80587.56045844061</v>
      </c>
      <c r="F235" s="126">
        <f>ROUND(2*E235,0)/2-1</f>
        <v>80586.5</v>
      </c>
      <c r="G235" s="81">
        <f>+C235-(C$7+F235*C$8)</f>
        <v>0.35058650000428315</v>
      </c>
      <c r="K235" s="81">
        <f>G235</f>
        <v>0.35058650000428315</v>
      </c>
      <c r="O235" s="81">
        <f ca="1">+C$11+C$12*$F235</f>
        <v>0.3224333826477308</v>
      </c>
      <c r="P235" s="81">
        <f>+D$11+D$12*F235+D$13*F235^2</f>
        <v>0.3430025505623977</v>
      </c>
      <c r="Q235" s="108">
        <f>+C235-15018.5</f>
        <v>42761.897900000004</v>
      </c>
      <c r="R235" s="81">
        <f>+(G235-P235)^2</f>
        <v>5.7516289137074651E-5</v>
      </c>
      <c r="S235" s="81">
        <v>0.1</v>
      </c>
      <c r="T235" s="81">
        <f>S235*R235</f>
        <v>5.7516289137074651E-6</v>
      </c>
    </row>
    <row r="236" spans="1:20" s="81" customFormat="1" ht="12.95" customHeight="1" x14ac:dyDescent="0.2">
      <c r="A236" s="76" t="s">
        <v>905</v>
      </c>
      <c r="B236" s="77" t="s">
        <v>128</v>
      </c>
      <c r="C236" s="76">
        <v>57802.712200000002</v>
      </c>
      <c r="D236" s="76">
        <v>2.0000000000000001E-4</v>
      </c>
      <c r="E236" s="81">
        <f>+(C236-C$7)/C$8</f>
        <v>80655.057032840399</v>
      </c>
      <c r="F236" s="126">
        <f>ROUND(2*E236,0)/2-1</f>
        <v>80654</v>
      </c>
      <c r="G236" s="81">
        <f>+C236-(C$7+F236*C$8)</f>
        <v>0.34945400000287918</v>
      </c>
      <c r="K236" s="81">
        <f>G236</f>
        <v>0.34945400000287918</v>
      </c>
      <c r="O236" s="81">
        <f ca="1">+C$11+C$12*$F236</f>
        <v>0.3227337665565877</v>
      </c>
      <c r="P236" s="81">
        <f>+D$11+D$12*F236+D$13*F236^2</f>
        <v>0.3435176640026581</v>
      </c>
      <c r="Q236" s="108">
        <f>+C236-15018.5</f>
        <v>42784.212200000002</v>
      </c>
      <c r="R236" s="81">
        <f>+(G236-P236)^2</f>
        <v>3.5240085107520899E-5</v>
      </c>
      <c r="S236" s="81">
        <v>0.1</v>
      </c>
      <c r="T236" s="81">
        <f>S236*R236</f>
        <v>3.5240085107520901E-6</v>
      </c>
    </row>
    <row r="237" spans="1:20" s="81" customFormat="1" ht="12.95" customHeight="1" x14ac:dyDescent="0.2">
      <c r="A237" s="143" t="s">
        <v>2</v>
      </c>
      <c r="B237" s="144" t="s">
        <v>129</v>
      </c>
      <c r="C237" s="145">
        <v>57811.309099999999</v>
      </c>
      <c r="D237" s="145">
        <v>1E-4</v>
      </c>
      <c r="E237" s="81">
        <f>+(C237-C$7)/C$8</f>
        <v>80681.061043741822</v>
      </c>
      <c r="F237" s="126">
        <f>ROUND(2*E237,0)/2-1</f>
        <v>80680</v>
      </c>
      <c r="G237" s="81">
        <f>+C237-(C$7+F237*C$8)</f>
        <v>0.35078000000066822</v>
      </c>
      <c r="K237" s="81">
        <f>G237</f>
        <v>0.35078000000066822</v>
      </c>
      <c r="O237" s="81">
        <f ca="1">+C$11+C$12*$F237</f>
        <v>0.32284946998814734</v>
      </c>
      <c r="P237" s="81">
        <f>+D$11+D$12*F237+D$13*F237^2</f>
        <v>0.34371617979466684</v>
      </c>
      <c r="Q237" s="108">
        <f>+C237-15018.5</f>
        <v>42792.809099999999</v>
      </c>
      <c r="R237" s="81">
        <f>+(G237-P237)^2</f>
        <v>4.9897555902713395E-5</v>
      </c>
      <c r="S237" s="81">
        <v>0.1</v>
      </c>
      <c r="T237" s="81">
        <f>S237*R237</f>
        <v>4.9897555902713395E-6</v>
      </c>
    </row>
    <row r="238" spans="1:20" s="81" customFormat="1" ht="12.95" customHeight="1" x14ac:dyDescent="0.2">
      <c r="A238" s="146" t="s">
        <v>913</v>
      </c>
      <c r="B238" s="147" t="s">
        <v>128</v>
      </c>
      <c r="C238" s="148">
        <v>57811.473029999994</v>
      </c>
      <c r="D238" s="148">
        <v>2.9999999999999997E-4</v>
      </c>
      <c r="E238" s="81">
        <f>+(C238-C$7)/C$8</f>
        <v>80681.556901261036</v>
      </c>
      <c r="F238" s="126">
        <f>ROUND(2*E238,0)/2-1</f>
        <v>80680.5</v>
      </c>
      <c r="G238" s="81">
        <f>+C238-(C$7+F238*C$8)</f>
        <v>0.34941049999906681</v>
      </c>
      <c r="K238" s="81">
        <f>G238</f>
        <v>0.34941049999906681</v>
      </c>
      <c r="O238" s="81">
        <f ca="1">+C$11+C$12*$F238</f>
        <v>0.32285169505413891</v>
      </c>
      <c r="P238" s="81">
        <f>+D$11+D$12*F238+D$13*F238^2</f>
        <v>0.34371999796050295</v>
      </c>
      <c r="Q238" s="108">
        <f>+C238-15018.5</f>
        <v>42792.973029999994</v>
      </c>
      <c r="R238" s="81">
        <f>+(G238-P238)^2</f>
        <v>3.2381813450899454E-5</v>
      </c>
      <c r="S238" s="81">
        <v>0.1</v>
      </c>
      <c r="T238" s="81">
        <f>S238*R238</f>
        <v>3.2381813450899458E-6</v>
      </c>
    </row>
    <row r="239" spans="1:20" s="81" customFormat="1" ht="12.95" customHeight="1" x14ac:dyDescent="0.2">
      <c r="A239" s="146" t="s">
        <v>913</v>
      </c>
      <c r="B239" s="147" t="s">
        <v>128</v>
      </c>
      <c r="C239" s="148">
        <v>57811.474789999891</v>
      </c>
      <c r="D239" s="148">
        <v>1E-4</v>
      </c>
      <c r="E239" s="81">
        <f>+(C239-C$7)/C$8</f>
        <v>80681.562224930793</v>
      </c>
      <c r="F239" s="126">
        <f>ROUND(2*E239,0)/2-1</f>
        <v>80680.5</v>
      </c>
      <c r="G239" s="81">
        <f>+C239-(C$7+F239*C$8)</f>
        <v>0.35117049989639781</v>
      </c>
      <c r="K239" s="81">
        <f>G239</f>
        <v>0.35117049989639781</v>
      </c>
      <c r="O239" s="81">
        <f ca="1">+C$11+C$12*$F239</f>
        <v>0.32285169505413891</v>
      </c>
      <c r="P239" s="81">
        <f>+D$11+D$12*F239+D$13*F239^2</f>
        <v>0.34371999796050295</v>
      </c>
      <c r="Q239" s="108">
        <f>+C239-15018.5</f>
        <v>42792.974789999891</v>
      </c>
      <c r="R239" s="81">
        <f>+(G239-P239)^2</f>
        <v>5.5509979096773051E-5</v>
      </c>
      <c r="S239" s="81">
        <v>0.1</v>
      </c>
      <c r="T239" s="81">
        <f>S239*R239</f>
        <v>5.5509979096773051E-6</v>
      </c>
    </row>
    <row r="240" spans="1:20" s="81" customFormat="1" ht="12.95" customHeight="1" x14ac:dyDescent="0.2">
      <c r="A240" s="143" t="s">
        <v>2</v>
      </c>
      <c r="B240" s="144" t="s">
        <v>129</v>
      </c>
      <c r="C240" s="145">
        <v>57811.475100000003</v>
      </c>
      <c r="D240" s="145">
        <v>1E-3</v>
      </c>
      <c r="E240" s="81">
        <f>+(C240-C$7)/C$8</f>
        <v>80681.563162623017</v>
      </c>
      <c r="F240" s="126">
        <f>ROUND(2*E240,0)/2-1</f>
        <v>80680.5</v>
      </c>
      <c r="G240" s="81">
        <f>+C240-(C$7+F240*C$8)</f>
        <v>0.35148050000861986</v>
      </c>
      <c r="K240" s="81">
        <f>G240</f>
        <v>0.35148050000861986</v>
      </c>
      <c r="O240" s="81">
        <f ca="1">+C$11+C$12*$F240</f>
        <v>0.32285169505413891</v>
      </c>
      <c r="P240" s="81">
        <f>+D$11+D$12*F240+D$13*F240^2</f>
        <v>0.34371999796050295</v>
      </c>
      <c r="Q240" s="108">
        <f>+C240-15018.5</f>
        <v>42792.975100000003</v>
      </c>
      <c r="R240" s="81">
        <f>+(G240-P240)^2</f>
        <v>6.0225392038826627E-5</v>
      </c>
      <c r="S240" s="81">
        <v>0.1</v>
      </c>
      <c r="T240" s="81">
        <f>S240*R240</f>
        <v>6.0225392038826629E-6</v>
      </c>
    </row>
    <row r="241" spans="1:20" s="81" customFormat="1" ht="12.95" customHeight="1" x14ac:dyDescent="0.2">
      <c r="A241" s="143" t="s">
        <v>2</v>
      </c>
      <c r="B241" s="144" t="s">
        <v>129</v>
      </c>
      <c r="C241" s="145">
        <v>57841.394200000002</v>
      </c>
      <c r="D241" s="145">
        <v>1E-4</v>
      </c>
      <c r="E241" s="81">
        <f>+(C241-C$7)/C$8</f>
        <v>80772.06283140603</v>
      </c>
      <c r="F241" s="126">
        <f>ROUND(2*E241,0)/2-1</f>
        <v>80771</v>
      </c>
      <c r="G241" s="81">
        <f>+C241-(C$7+F241*C$8)</f>
        <v>0.351371000004292</v>
      </c>
      <c r="K241" s="81">
        <f>G241</f>
        <v>0.351371000004292</v>
      </c>
      <c r="O241" s="81">
        <f ca="1">+C$11+C$12*$F241</f>
        <v>0.32325443199860626</v>
      </c>
      <c r="P241" s="81">
        <f>+D$11+D$12*F241+D$13*F241^2</f>
        <v>0.34441143059451029</v>
      </c>
      <c r="Q241" s="108">
        <f>+C241-15018.5</f>
        <v>42822.894200000002</v>
      </c>
      <c r="R241" s="81">
        <f>+(G241-P241)^2</f>
        <v>4.8435606369569302E-5</v>
      </c>
      <c r="S241" s="81">
        <v>0.1</v>
      </c>
      <c r="T241" s="81">
        <f>S241*R241</f>
        <v>4.8435606369569308E-6</v>
      </c>
    </row>
    <row r="242" spans="1:20" s="81" customFormat="1" ht="12.95" customHeight="1" x14ac:dyDescent="0.2">
      <c r="A242" s="76" t="s">
        <v>905</v>
      </c>
      <c r="B242" s="77" t="s">
        <v>129</v>
      </c>
      <c r="C242" s="76">
        <v>57863.711000000003</v>
      </c>
      <c r="D242" s="76">
        <v>2.0000000000000001E-4</v>
      </c>
      <c r="E242" s="81">
        <f>+(C242-C$7)/C$8</f>
        <v>80839.566967837178</v>
      </c>
      <c r="F242" s="126">
        <f>ROUND(2*E242,0)/2-1</f>
        <v>80838.5</v>
      </c>
      <c r="G242" s="81">
        <f>+C242-(C$7+F242*C$8)</f>
        <v>0.35273850000521634</v>
      </c>
      <c r="K242" s="81">
        <f>G242</f>
        <v>0.35273850000521634</v>
      </c>
      <c r="O242" s="81">
        <f ca="1">+C$11+C$12*$F242</f>
        <v>0.32355481590746316</v>
      </c>
      <c r="P242" s="81">
        <f>+D$11+D$12*F242+D$13*F242^2</f>
        <v>0.34492758629869463</v>
      </c>
      <c r="Q242" s="108">
        <f>+C242-15018.5</f>
        <v>42845.211000000003</v>
      </c>
      <c r="R242" s="81">
        <f>+(G242-P242)^2</f>
        <v>6.1010372930728637E-5</v>
      </c>
      <c r="S242" s="81">
        <v>0.1</v>
      </c>
      <c r="T242" s="81">
        <f>S242*R242</f>
        <v>6.1010372930728637E-6</v>
      </c>
    </row>
    <row r="243" spans="1:20" s="81" customFormat="1" ht="12.95" customHeight="1" x14ac:dyDescent="0.2">
      <c r="A243" s="76" t="s">
        <v>906</v>
      </c>
      <c r="B243" s="77" t="s">
        <v>129</v>
      </c>
      <c r="C243" s="76">
        <v>58079.927900000002</v>
      </c>
      <c r="D243" s="76">
        <v>1E-4</v>
      </c>
      <c r="E243" s="81">
        <f>+(C243-C$7)/C$8</f>
        <v>81493.582557721005</v>
      </c>
      <c r="F243" s="126">
        <f>ROUND(2*E243,0)/2-1</f>
        <v>81492.5</v>
      </c>
      <c r="G243" s="81">
        <f>+C243-(C$7+F243*C$8)</f>
        <v>0.3578925000037998</v>
      </c>
      <c r="K243" s="81">
        <f>G243</f>
        <v>0.3578925000037998</v>
      </c>
      <c r="O243" s="81">
        <f ca="1">+C$11+C$12*$F243</f>
        <v>0.32646520222438768</v>
      </c>
      <c r="P243" s="81">
        <f>+D$11+D$12*F243+D$13*F243^2</f>
        <v>0.34994830677106015</v>
      </c>
      <c r="Q243" s="108">
        <f>+C243-15018.5</f>
        <v>43061.427900000002</v>
      </c>
      <c r="R243" s="81">
        <f>+(G243-P243)^2</f>
        <v>6.311020611910644E-5</v>
      </c>
      <c r="S243" s="81">
        <v>0.1</v>
      </c>
      <c r="T243" s="81">
        <f>S243*R243</f>
        <v>6.311020611910644E-6</v>
      </c>
    </row>
    <row r="244" spans="1:20" s="81" customFormat="1" ht="12.95" customHeight="1" x14ac:dyDescent="0.2">
      <c r="A244" s="76" t="s">
        <v>906</v>
      </c>
      <c r="B244" s="77" t="s">
        <v>129</v>
      </c>
      <c r="C244" s="76">
        <v>58083.895400000001</v>
      </c>
      <c r="D244" s="76">
        <v>1E-4</v>
      </c>
      <c r="E244" s="81">
        <f>+(C244-C$7)/C$8</f>
        <v>81505.583501462505</v>
      </c>
      <c r="F244" s="126">
        <f>ROUND(2*E244,0)/2-1</f>
        <v>81504.5</v>
      </c>
      <c r="G244" s="81">
        <f>+C244-(C$7+F244*C$8)</f>
        <v>0.35820450000028359</v>
      </c>
      <c r="K244" s="81">
        <f>G244</f>
        <v>0.35820450000028359</v>
      </c>
      <c r="O244" s="81">
        <f ca="1">+C$11+C$12*$F244</f>
        <v>0.32651860380818454</v>
      </c>
      <c r="P244" s="81">
        <f>+D$11+D$12*F244+D$13*F244^2</f>
        <v>0.35004076451079574</v>
      </c>
      <c r="Q244" s="108">
        <f>+C244-15018.5</f>
        <v>43065.395400000001</v>
      </c>
      <c r="R244" s="81">
        <f>+(G244-P244)^2</f>
        <v>6.6646577142323338E-5</v>
      </c>
      <c r="S244" s="81">
        <v>0.1</v>
      </c>
      <c r="T244" s="81">
        <f>S244*R244</f>
        <v>6.664657714232334E-6</v>
      </c>
    </row>
    <row r="245" spans="1:20" s="81" customFormat="1" ht="12.95" customHeight="1" x14ac:dyDescent="0.2">
      <c r="A245" s="129" t="s">
        <v>909</v>
      </c>
      <c r="B245" s="130" t="s">
        <v>129</v>
      </c>
      <c r="C245" s="131">
        <v>58162.579299999998</v>
      </c>
      <c r="D245" s="131">
        <v>1E-4</v>
      </c>
      <c r="E245" s="81">
        <f>+(C245-C$7)/C$8</f>
        <v>81743.587548661671</v>
      </c>
      <c r="F245" s="126">
        <f>ROUND(2*E245,0)/2-1</f>
        <v>81742.5</v>
      </c>
      <c r="G245" s="81">
        <f>+C245-(C$7+F245*C$8)</f>
        <v>0.3595424999948591</v>
      </c>
      <c r="K245" s="81">
        <f>G245</f>
        <v>0.3595424999948591</v>
      </c>
      <c r="O245" s="81">
        <f ca="1">+C$11+C$12*$F245</f>
        <v>0.32757773522015399</v>
      </c>
      <c r="P245" s="81">
        <f>+D$11+D$12*F245+D$13*F245^2</f>
        <v>0.35187699948261791</v>
      </c>
      <c r="Q245" s="108">
        <f>+C245-15018.5</f>
        <v>43144.079299999998</v>
      </c>
      <c r="R245" s="81">
        <f>+(G245-P245)^2</f>
        <v>5.8759898103169881E-5</v>
      </c>
      <c r="S245" s="81">
        <v>0.1</v>
      </c>
      <c r="T245" s="81">
        <f>S245*R245</f>
        <v>5.8759898103169888E-6</v>
      </c>
    </row>
    <row r="246" spans="1:20" s="81" customFormat="1" ht="12.95" customHeight="1" x14ac:dyDescent="0.2">
      <c r="A246" s="129" t="s">
        <v>909</v>
      </c>
      <c r="B246" s="130" t="s">
        <v>129</v>
      </c>
      <c r="C246" s="131">
        <v>58195.640299999999</v>
      </c>
      <c r="D246" s="131">
        <v>2.0000000000000001E-4</v>
      </c>
      <c r="E246" s="81">
        <f>+(C246-C$7)/C$8</f>
        <v>81843.590875955473</v>
      </c>
      <c r="F246" s="126">
        <f>ROUND(2*E246,0)/2-1</f>
        <v>81842.5</v>
      </c>
      <c r="G246" s="81">
        <f>+C246-(C$7+F246*C$8)</f>
        <v>0.36064250000345055</v>
      </c>
      <c r="K246" s="81">
        <f>G246</f>
        <v>0.36064250000345055</v>
      </c>
      <c r="O246" s="81">
        <f ca="1">+C$11+C$12*$F246</f>
        <v>0.32802274841846046</v>
      </c>
      <c r="P246" s="81">
        <f>+D$11+D$12*F246+D$13*F246^2</f>
        <v>0.35264994115571191</v>
      </c>
      <c r="Q246" s="108">
        <f>+C246-15018.5</f>
        <v>43177.140299999999</v>
      </c>
      <c r="R246" s="81">
        <f>+(G246-P246)^2</f>
        <v>6.388099693456522E-5</v>
      </c>
      <c r="S246" s="81">
        <v>0.1</v>
      </c>
      <c r="T246" s="81">
        <f>S246*R246</f>
        <v>6.3880996934565223E-6</v>
      </c>
    </row>
    <row r="247" spans="1:20" s="81" customFormat="1" ht="12.95" customHeight="1" x14ac:dyDescent="0.2">
      <c r="A247" s="129" t="s">
        <v>909</v>
      </c>
      <c r="B247" s="130" t="s">
        <v>128</v>
      </c>
      <c r="C247" s="131">
        <v>58199.441899999998</v>
      </c>
      <c r="D247" s="131">
        <v>1E-4</v>
      </c>
      <c r="E247" s="81">
        <f>+(C247-C$7)/C$8</f>
        <v>81855.090003297053</v>
      </c>
      <c r="F247" s="126">
        <f>ROUND(2*E247,0)/2-1</f>
        <v>81854</v>
      </c>
      <c r="G247" s="81">
        <f>+C247-(C$7+F247*C$8)</f>
        <v>0.36035399999673245</v>
      </c>
      <c r="K247" s="81">
        <f>G247</f>
        <v>0.36035399999673245</v>
      </c>
      <c r="O247" s="81">
        <f ca="1">+C$11+C$12*$F247</f>
        <v>0.32807392493626575</v>
      </c>
      <c r="P247" s="81">
        <f>+D$11+D$12*F247+D$13*F247^2</f>
        <v>0.35273888310436252</v>
      </c>
      <c r="Q247" s="108">
        <f>+C247-15018.5</f>
        <v>43180.941899999998</v>
      </c>
      <c r="R247" s="81">
        <f>+(G247-P247)^2</f>
        <v>5.7990005284457908E-5</v>
      </c>
      <c r="S247" s="81">
        <v>0.1</v>
      </c>
      <c r="T247" s="81">
        <f>S247*R247</f>
        <v>5.799000528445791E-6</v>
      </c>
    </row>
    <row r="248" spans="1:20" s="81" customFormat="1" ht="12.95" customHeight="1" x14ac:dyDescent="0.2">
      <c r="A248" s="129" t="s">
        <v>909</v>
      </c>
      <c r="B248" s="130" t="s">
        <v>128</v>
      </c>
      <c r="C248" s="131">
        <v>58200.433599999997</v>
      </c>
      <c r="D248" s="131">
        <v>1E-4</v>
      </c>
      <c r="E248" s="81">
        <f>+(C248-C$7)/C$8</f>
        <v>81858.089709890221</v>
      </c>
      <c r="F248" s="126">
        <f>ROUND(2*E248,0)/2-1</f>
        <v>81857</v>
      </c>
      <c r="G248" s="81">
        <f>+C248-(C$7+F248*C$8)</f>
        <v>0.36025700000027427</v>
      </c>
      <c r="K248" s="81">
        <f>G248</f>
        <v>0.36025700000027427</v>
      </c>
      <c r="O248" s="81">
        <f ca="1">+C$11+C$12*$F248</f>
        <v>0.32808727533221493</v>
      </c>
      <c r="P248" s="81">
        <f>+D$11+D$12*F248+D$13*F248^2</f>
        <v>0.35276208717211088</v>
      </c>
      <c r="Q248" s="108">
        <f>+C248-15018.5</f>
        <v>43181.933599999997</v>
      </c>
      <c r="R248" s="81">
        <f>+(G248-P248)^2</f>
        <v>5.6173718301768169E-5</v>
      </c>
      <c r="S248" s="81">
        <v>0.1</v>
      </c>
      <c r="T248" s="81">
        <f>S248*R248</f>
        <v>5.6173718301768176E-6</v>
      </c>
    </row>
    <row r="249" spans="1:20" s="81" customFormat="1" ht="12.95" customHeight="1" x14ac:dyDescent="0.2">
      <c r="A249" s="129" t="s">
        <v>908</v>
      </c>
      <c r="B249" s="130" t="s">
        <v>129</v>
      </c>
      <c r="C249" s="131">
        <v>58213.327140000001</v>
      </c>
      <c r="D249" s="131">
        <v>6.0000000000000002E-5</v>
      </c>
      <c r="E249" s="81">
        <f>+(C249-C$7)/C$8</f>
        <v>81897.090251331683</v>
      </c>
      <c r="F249" s="126">
        <f>ROUND(2*E249,0)/2-1</f>
        <v>81896</v>
      </c>
      <c r="G249" s="81">
        <f>+C249-(C$7+F249*C$8)</f>
        <v>0.36043600000266451</v>
      </c>
      <c r="K249" s="81">
        <f>G249</f>
        <v>0.36043600000266451</v>
      </c>
      <c r="O249" s="81">
        <f ca="1">+C$11+C$12*$F249</f>
        <v>0.32826083047955446</v>
      </c>
      <c r="P249" s="81">
        <f>+D$11+D$12*F249+D$13*F249^2</f>
        <v>0.35306380859557929</v>
      </c>
      <c r="Q249" s="108">
        <f>+C249-15018.5</f>
        <v>43194.827140000001</v>
      </c>
      <c r="R249" s="81">
        <f>+(G249-P249)^2</f>
        <v>5.4349206142701254E-5</v>
      </c>
      <c r="S249" s="81">
        <v>0.1</v>
      </c>
      <c r="T249" s="81">
        <f>S249*R249</f>
        <v>5.4349206142701254E-6</v>
      </c>
    </row>
    <row r="250" spans="1:20" s="81" customFormat="1" ht="12.95" customHeight="1" x14ac:dyDescent="0.2">
      <c r="A250" s="149" t="s">
        <v>908</v>
      </c>
      <c r="B250" s="150" t="s">
        <v>129</v>
      </c>
      <c r="C250" s="151">
        <v>58213.327140000001</v>
      </c>
      <c r="D250" s="151">
        <v>6.0000000000000002E-5</v>
      </c>
      <c r="E250" s="81">
        <f>+(C250-C$7)/C$8</f>
        <v>81897.090251331683</v>
      </c>
      <c r="F250" s="126">
        <f>ROUND(2*E250,0)/2-1</f>
        <v>81896</v>
      </c>
      <c r="G250" s="81">
        <f>+C250-(C$7+F250*C$8)</f>
        <v>0.36043600000266451</v>
      </c>
      <c r="K250" s="81">
        <f>G250</f>
        <v>0.36043600000266451</v>
      </c>
      <c r="O250" s="81">
        <f ca="1">+C$11+C$12*$F250</f>
        <v>0.32826083047955446</v>
      </c>
      <c r="P250" s="81">
        <f>+D$11+D$12*F250+D$13*F250^2</f>
        <v>0.35306380859557929</v>
      </c>
      <c r="Q250" s="108">
        <f>+C250-15018.5</f>
        <v>43194.827140000001</v>
      </c>
      <c r="R250" s="81">
        <f>+(G250-P250)^2</f>
        <v>5.4349206142701254E-5</v>
      </c>
      <c r="S250" s="81">
        <v>0.1</v>
      </c>
      <c r="T250" s="81">
        <f>S250*R250</f>
        <v>5.4349206142701254E-6</v>
      </c>
    </row>
    <row r="251" spans="1:20" s="81" customFormat="1" ht="12.95" customHeight="1" x14ac:dyDescent="0.2">
      <c r="A251" s="129" t="s">
        <v>908</v>
      </c>
      <c r="B251" s="130" t="s">
        <v>129</v>
      </c>
      <c r="C251" s="131">
        <v>58215.310700000002</v>
      </c>
      <c r="D251" s="131">
        <v>8.0000000000000007E-5</v>
      </c>
      <c r="E251" s="81">
        <f>+(C251-C$7)/C$8</f>
        <v>81903.09014848806</v>
      </c>
      <c r="F251" s="126">
        <f>ROUND(2*E251,0)/2-1</f>
        <v>81902</v>
      </c>
      <c r="G251" s="81">
        <f>+C251-(C$7+F251*C$8)</f>
        <v>0.36040200000570621</v>
      </c>
      <c r="K251" s="81">
        <f>G251</f>
        <v>0.36040200000570621</v>
      </c>
      <c r="O251" s="81">
        <f ca="1">+C$11+C$12*$F251</f>
        <v>0.32828753127145283</v>
      </c>
      <c r="P251" s="81">
        <f>+D$11+D$12*F251+D$13*F251^2</f>
        <v>0.3531102385743668</v>
      </c>
      <c r="Q251" s="108">
        <f>+C251-15018.5</f>
        <v>43196.810700000002</v>
      </c>
      <c r="R251" s="81">
        <f>+(G251-P251)^2</f>
        <v>5.3169784771569051E-5</v>
      </c>
      <c r="S251" s="81">
        <v>0.1</v>
      </c>
      <c r="T251" s="81">
        <f>S251*R251</f>
        <v>5.3169784771569051E-6</v>
      </c>
    </row>
    <row r="252" spans="1:20" s="81" customFormat="1" ht="12.95" customHeight="1" x14ac:dyDescent="0.2">
      <c r="A252" s="149" t="s">
        <v>908</v>
      </c>
      <c r="B252" s="150" t="s">
        <v>129</v>
      </c>
      <c r="C252" s="151">
        <v>58215.310700000002</v>
      </c>
      <c r="D252" s="151">
        <v>8.0000000000000007E-5</v>
      </c>
      <c r="E252" s="81">
        <f>+(C252-C$7)/C$8</f>
        <v>81903.09014848806</v>
      </c>
      <c r="F252" s="126">
        <f>ROUND(2*E252,0)/2-1</f>
        <v>81902</v>
      </c>
      <c r="G252" s="81">
        <f>+C252-(C$7+F252*C$8)</f>
        <v>0.36040200000570621</v>
      </c>
      <c r="K252" s="81">
        <f>G252</f>
        <v>0.36040200000570621</v>
      </c>
      <c r="O252" s="81">
        <f ca="1">+C$11+C$12*$F252</f>
        <v>0.32828753127145283</v>
      </c>
      <c r="P252" s="81">
        <f>+D$11+D$12*F252+D$13*F252^2</f>
        <v>0.3531102385743668</v>
      </c>
      <c r="Q252" s="108">
        <f>+C252-15018.5</f>
        <v>43196.810700000002</v>
      </c>
      <c r="R252" s="81">
        <f>+(G252-P252)^2</f>
        <v>5.3169784771569051E-5</v>
      </c>
      <c r="S252" s="81">
        <v>0.1</v>
      </c>
      <c r="T252" s="81">
        <f>S252*R252</f>
        <v>5.3169784771569051E-6</v>
      </c>
    </row>
    <row r="253" spans="1:20" s="81" customFormat="1" ht="12.95" customHeight="1" x14ac:dyDescent="0.2">
      <c r="A253" s="129" t="s">
        <v>909</v>
      </c>
      <c r="B253" s="130" t="s">
        <v>129</v>
      </c>
      <c r="C253" s="131">
        <v>58231.675300000003</v>
      </c>
      <c r="D253" s="131">
        <v>4.0000000000000002E-4</v>
      </c>
      <c r="E253" s="81">
        <f>+(C253-C$7)/C$8</f>
        <v>81952.589995735034</v>
      </c>
      <c r="F253" s="126">
        <f>ROUND(2*E253,0)/2-1</f>
        <v>81951.5</v>
      </c>
      <c r="G253" s="81">
        <f>+C253-(C$7+F253*C$8)</f>
        <v>0.36035149999952409</v>
      </c>
      <c r="K253" s="81">
        <f>G253</f>
        <v>0.36035149999952409</v>
      </c>
      <c r="O253" s="81">
        <f ca="1">+C$11+C$12*$F253</f>
        <v>0.32850781280461461</v>
      </c>
      <c r="P253" s="81">
        <f>+D$11+D$12*F253+D$13*F253^2</f>
        <v>0.35349340085909747</v>
      </c>
      <c r="Q253" s="108">
        <f>+C253-15018.5</f>
        <v>43213.175300000003</v>
      </c>
      <c r="R253" s="81">
        <f>+(G253-P253)^2</f>
        <v>4.7033523819920357E-5</v>
      </c>
      <c r="S253" s="81">
        <v>0.1</v>
      </c>
      <c r="T253" s="81">
        <f>S253*R253</f>
        <v>4.7033523819920362E-6</v>
      </c>
    </row>
    <row r="254" spans="1:20" s="81" customFormat="1" ht="12.95" customHeight="1" x14ac:dyDescent="0.2">
      <c r="A254" s="129" t="s">
        <v>909</v>
      </c>
      <c r="B254" s="130" t="s">
        <v>129</v>
      </c>
      <c r="C254" s="131">
        <v>58237.6276</v>
      </c>
      <c r="D254" s="131">
        <v>1E-4</v>
      </c>
      <c r="E254" s="81">
        <f>+(C254-C$7)/C$8</f>
        <v>81970.594587400454</v>
      </c>
      <c r="F254" s="126">
        <f>ROUND(2*E254,0)/2-1</f>
        <v>81969.5</v>
      </c>
      <c r="G254" s="81">
        <f>+C254-(C$7+F254*C$8)</f>
        <v>0.36186949999682838</v>
      </c>
      <c r="K254" s="81">
        <f>G254</f>
        <v>0.36186949999682838</v>
      </c>
      <c r="O254" s="81">
        <f ca="1">+C$11+C$12*$F254</f>
        <v>0.32858791518030972</v>
      </c>
      <c r="P254" s="81">
        <f>+D$11+D$12*F254+D$13*F254^2</f>
        <v>0.35363278344114224</v>
      </c>
      <c r="Q254" s="108">
        <f>+C254-15018.5</f>
        <v>43219.1276</v>
      </c>
      <c r="R254" s="81">
        <f>+(G254-P254)^2</f>
        <v>6.7843499618714165E-5</v>
      </c>
      <c r="S254" s="81">
        <v>0.1</v>
      </c>
      <c r="T254" s="81">
        <f>S254*R254</f>
        <v>6.7843499618714172E-6</v>
      </c>
    </row>
    <row r="255" spans="1:20" s="81" customFormat="1" ht="12.95" customHeight="1" x14ac:dyDescent="0.2">
      <c r="A255" s="125" t="s">
        <v>907</v>
      </c>
      <c r="B255" s="19"/>
      <c r="C255" s="152">
        <v>58462.936999999998</v>
      </c>
      <c r="D255" s="10">
        <v>2.0000000000000001E-4</v>
      </c>
      <c r="E255" s="81">
        <f>+(C255-C$7)/C$8</f>
        <v>82652.113285279149</v>
      </c>
      <c r="F255" s="126">
        <f>ROUND(2*E255,0)/2-1</f>
        <v>82651</v>
      </c>
      <c r="G255" s="81">
        <f>+C255-(C$7+F255*C$8)</f>
        <v>0.3680510000049253</v>
      </c>
      <c r="K255" s="81">
        <f>G255</f>
        <v>0.3680510000049253</v>
      </c>
      <c r="O255" s="81">
        <f ca="1">+C$11+C$12*$F255</f>
        <v>0.3316206801267686</v>
      </c>
      <c r="P255" s="81">
        <f>+D$11+D$12*F255+D$13*F255^2</f>
        <v>0.35892991094893434</v>
      </c>
      <c r="Q255" s="108">
        <f>+C255-15018.5</f>
        <v>43444.436999999998</v>
      </c>
      <c r="R255" s="81">
        <f>+(G255-P255)^2</f>
        <v>8.3194265567318072E-5</v>
      </c>
      <c r="S255" s="81">
        <v>0.1</v>
      </c>
      <c r="T255" s="81">
        <f>S255*R255</f>
        <v>8.3194265567318082E-6</v>
      </c>
    </row>
    <row r="256" spans="1:20" s="81" customFormat="1" ht="12.95" customHeight="1" x14ac:dyDescent="0.2">
      <c r="A256" s="141" t="s">
        <v>0</v>
      </c>
      <c r="B256" s="142" t="s">
        <v>129</v>
      </c>
      <c r="C256" s="141">
        <v>58489.8799</v>
      </c>
      <c r="D256" s="141">
        <v>5.0000000000000001E-4</v>
      </c>
      <c r="E256" s="81">
        <f>+(C256-C$7)/C$8</f>
        <v>82733.610506988829</v>
      </c>
      <c r="F256" s="126">
        <f>ROUND(2*E256,0)/2-1</f>
        <v>82732.5</v>
      </c>
      <c r="G256" s="81">
        <f>+C256-(C$7+F256*C$8)</f>
        <v>0.36713250000320841</v>
      </c>
      <c r="K256" s="81">
        <f>G256</f>
        <v>0.36713250000320841</v>
      </c>
      <c r="O256" s="81">
        <f ca="1">+C$11+C$12*$F256</f>
        <v>0.33198336588338839</v>
      </c>
      <c r="P256" s="81">
        <f>+D$11+D$12*F256+D$13*F256^2</f>
        <v>0.35956599201487022</v>
      </c>
      <c r="Q256" s="108">
        <f>+C256-15018.5</f>
        <v>43471.3799</v>
      </c>
      <c r="R256" s="81">
        <f>+(G256-P256)^2</f>
        <v>5.7252043137585633E-5</v>
      </c>
      <c r="S256" s="81">
        <v>0.1</v>
      </c>
      <c r="T256" s="81">
        <f>S256*R256</f>
        <v>5.7252043137585634E-6</v>
      </c>
    </row>
    <row r="257" spans="1:20" s="81" customFormat="1" ht="12.95" customHeight="1" x14ac:dyDescent="0.2">
      <c r="A257" s="129" t="s">
        <v>910</v>
      </c>
      <c r="B257" s="130" t="s">
        <v>128</v>
      </c>
      <c r="C257" s="131">
        <v>58542.613499999999</v>
      </c>
      <c r="D257" s="131">
        <v>1E-4</v>
      </c>
      <c r="E257" s="81">
        <f>+(C257-C$7)/C$8</f>
        <v>82893.119761402791</v>
      </c>
      <c r="F257" s="126">
        <f>ROUND(2*E257,0)/2-1</f>
        <v>82892</v>
      </c>
      <c r="G257" s="81">
        <f>+C257-(C$7+F257*C$8)</f>
        <v>0.37019200000213459</v>
      </c>
      <c r="K257" s="81">
        <f>G257</f>
        <v>0.37019200000213459</v>
      </c>
      <c r="O257" s="81">
        <f ca="1">+C$11+C$12*$F257</f>
        <v>0.33269316193468723</v>
      </c>
      <c r="P257" s="81">
        <f>+D$11+D$12*F257+D$13*F257^2</f>
        <v>0.36081244629761927</v>
      </c>
      <c r="Q257" s="108">
        <f>+C257-15018.5</f>
        <v>43524.113499999999</v>
      </c>
      <c r="R257" s="81">
        <f>+(G257-P257)^2</f>
        <v>8.797602769588706E-5</v>
      </c>
      <c r="S257" s="81">
        <v>0.1</v>
      </c>
      <c r="T257" s="81">
        <f>S257*R257</f>
        <v>8.797602769588707E-6</v>
      </c>
    </row>
    <row r="258" spans="1:20" s="81" customFormat="1" ht="12.95" customHeight="1" x14ac:dyDescent="0.2">
      <c r="A258" s="129" t="s">
        <v>910</v>
      </c>
      <c r="B258" s="130" t="s">
        <v>129</v>
      </c>
      <c r="C258" s="131">
        <v>58562.6149</v>
      </c>
      <c r="D258" s="131">
        <v>2.0000000000000001E-4</v>
      </c>
      <c r="E258" s="81">
        <f>+(C258-C$7)/C$8</f>
        <v>82953.620246885213</v>
      </c>
      <c r="F258" s="126">
        <f>ROUND(2*E258,0)/2-1</f>
        <v>82952.5</v>
      </c>
      <c r="G258" s="81">
        <f>+C258-(C$7+F258*C$8)</f>
        <v>0.3703525000018999</v>
      </c>
      <c r="K258" s="81">
        <f>G258</f>
        <v>0.3703525000018999</v>
      </c>
      <c r="O258" s="81">
        <f ca="1">+C$11+C$12*$F258</f>
        <v>0.33296239491966262</v>
      </c>
      <c r="P258" s="81">
        <f>+D$11+D$12*F258+D$13*F258^2</f>
        <v>0.36128579626349344</v>
      </c>
      <c r="Q258" s="108">
        <f>+C258-15018.5</f>
        <v>43544.1149</v>
      </c>
      <c r="R258" s="81">
        <f>+(G258-P258)^2</f>
        <v>8.2205116680033612E-5</v>
      </c>
      <c r="S258" s="81">
        <v>0.1</v>
      </c>
      <c r="T258" s="81">
        <f>S258*R258</f>
        <v>8.2205116680033609E-6</v>
      </c>
    </row>
    <row r="259" spans="1:20" s="81" customFormat="1" ht="12.95" customHeight="1" x14ac:dyDescent="0.2">
      <c r="A259" s="129" t="s">
        <v>910</v>
      </c>
      <c r="B259" s="130" t="s">
        <v>128</v>
      </c>
      <c r="C259" s="131">
        <v>58562.7808</v>
      </c>
      <c r="D259" s="131">
        <v>1E-4</v>
      </c>
      <c r="E259" s="81">
        <f>+(C259-C$7)/C$8</f>
        <v>82954.122063285133</v>
      </c>
      <c r="F259" s="126">
        <f>ROUND(2*E259,0)/2-1</f>
        <v>82953</v>
      </c>
      <c r="G259" s="81">
        <f>+C259-(C$7+F259*C$8)</f>
        <v>0.37095299999782583</v>
      </c>
      <c r="K259" s="81">
        <f>G259</f>
        <v>0.37095299999782583</v>
      </c>
      <c r="O259" s="81">
        <f ca="1">+C$11+C$12*$F259</f>
        <v>0.33296461998565419</v>
      </c>
      <c r="P259" s="81">
        <f>+D$11+D$12*F259+D$13*F259^2</f>
        <v>0.36128970952296674</v>
      </c>
      <c r="Q259" s="108">
        <f>+C259-15018.5</f>
        <v>43544.2808</v>
      </c>
      <c r="R259" s="81">
        <f>+(G259-P259)^2</f>
        <v>9.3379182801502371E-5</v>
      </c>
      <c r="S259" s="81">
        <v>0.1</v>
      </c>
      <c r="T259" s="81">
        <f>S259*R259</f>
        <v>9.3379182801502385E-6</v>
      </c>
    </row>
    <row r="260" spans="1:20" s="81" customFormat="1" ht="12.95" customHeight="1" x14ac:dyDescent="0.2">
      <c r="A260" s="129" t="s">
        <v>910</v>
      </c>
      <c r="B260" s="130" t="s">
        <v>128</v>
      </c>
      <c r="C260" s="131">
        <v>58568.400800000003</v>
      </c>
      <c r="D260" s="131">
        <v>1E-4</v>
      </c>
      <c r="E260" s="81">
        <f>+(C260-C$7)/C$8</f>
        <v>82971.121509744451</v>
      </c>
      <c r="F260" s="126">
        <f>ROUND(2*E260,0)/2-1</f>
        <v>82970</v>
      </c>
      <c r="G260" s="81">
        <f>+C260-(C$7+F260*C$8)</f>
        <v>0.37077000000863336</v>
      </c>
      <c r="K260" s="81">
        <f>G260</f>
        <v>0.37077000000863336</v>
      </c>
      <c r="O260" s="81">
        <f ca="1">+C$11+C$12*$F260</f>
        <v>0.33304027222936627</v>
      </c>
      <c r="P260" s="81">
        <f>+D$11+D$12*F260+D$13*F260^2</f>
        <v>0.36142277279406032</v>
      </c>
      <c r="Q260" s="108">
        <f>+C260-15018.5</f>
        <v>43549.900800000003</v>
      </c>
      <c r="R260" s="81">
        <f>+(G260-P260)^2</f>
        <v>8.7370656600854862E-5</v>
      </c>
      <c r="S260" s="81">
        <v>0.1</v>
      </c>
      <c r="T260" s="81">
        <f>S260*R260</f>
        <v>8.7370656600854869E-6</v>
      </c>
    </row>
    <row r="261" spans="1:20" s="81" customFormat="1" ht="12.95" customHeight="1" x14ac:dyDescent="0.2">
      <c r="A261" s="129" t="s">
        <v>910</v>
      </c>
      <c r="B261" s="130" t="s">
        <v>129</v>
      </c>
      <c r="C261" s="131">
        <v>58597.659800000001</v>
      </c>
      <c r="D261" s="131">
        <v>1E-4</v>
      </c>
      <c r="E261" s="81">
        <f>+(C261-C$7)/C$8</f>
        <v>83059.624499771642</v>
      </c>
      <c r="F261" s="126">
        <f>ROUND(2*E261,0)/2-1</f>
        <v>83058.5</v>
      </c>
      <c r="G261" s="81">
        <f>+C261-(C$7+F261*C$8)</f>
        <v>0.37175850000494393</v>
      </c>
      <c r="K261" s="81">
        <f>G261</f>
        <v>0.37175850000494393</v>
      </c>
      <c r="O261" s="81">
        <f ca="1">+C$11+C$12*$F261</f>
        <v>0.33343410890986758</v>
      </c>
      <c r="P261" s="81">
        <f>+D$11+D$12*F261+D$13*F261^2</f>
        <v>0.36211587522876837</v>
      </c>
      <c r="Q261" s="108">
        <f>+C261-15018.5</f>
        <v>43579.159800000001</v>
      </c>
      <c r="R261" s="81">
        <f>+(G261-P261)^2</f>
        <v>9.2980212574114704E-5</v>
      </c>
      <c r="S261" s="81">
        <v>0.1</v>
      </c>
      <c r="T261" s="81">
        <f>S261*R261</f>
        <v>9.2980212574114718E-6</v>
      </c>
    </row>
    <row r="262" spans="1:20" s="81" customFormat="1" ht="12.95" customHeight="1" x14ac:dyDescent="0.2">
      <c r="A262" s="146" t="s">
        <v>911</v>
      </c>
      <c r="B262" s="147" t="s">
        <v>128</v>
      </c>
      <c r="C262" s="148">
        <v>58835.864399999999</v>
      </c>
      <c r="D262" s="148">
        <v>1E-4</v>
      </c>
      <c r="E262" s="81">
        <f>+(C262-C$7)/C$8</f>
        <v>83780.148760280586</v>
      </c>
      <c r="F262" s="126">
        <f>ROUND(2*E262,0)/2-1</f>
        <v>83779</v>
      </c>
      <c r="G262" s="81">
        <f>+C262-(C$7+F262*C$8)</f>
        <v>0.37977900000259979</v>
      </c>
      <c r="K262" s="81">
        <f>G262</f>
        <v>0.37977900000259979</v>
      </c>
      <c r="O262" s="81">
        <f ca="1">+C$11+C$12*$F262</f>
        <v>0.33664042900366586</v>
      </c>
      <c r="P262" s="81">
        <f>+D$11+D$12*F262+D$13*F262^2</f>
        <v>0.36778298155678935</v>
      </c>
      <c r="Q262" s="108">
        <f>+C262-15018.5</f>
        <v>43817.364399999999</v>
      </c>
      <c r="R262" s="81">
        <f>+(G262-P262)^2</f>
        <v>1.4390445855222436E-4</v>
      </c>
      <c r="S262" s="81">
        <v>0.1</v>
      </c>
      <c r="T262" s="81">
        <f>S262*R262</f>
        <v>1.4390445855222436E-5</v>
      </c>
    </row>
    <row r="263" spans="1:20" s="81" customFormat="1" ht="12.95" customHeight="1" x14ac:dyDescent="0.2">
      <c r="A263" s="146" t="s">
        <v>911</v>
      </c>
      <c r="B263" s="147" t="s">
        <v>129</v>
      </c>
      <c r="C263" s="148">
        <v>58854.874799999998</v>
      </c>
      <c r="D263" s="148">
        <v>1E-4</v>
      </c>
      <c r="E263" s="81">
        <f>+(C263-C$7)/C$8</f>
        <v>83837.651656538583</v>
      </c>
      <c r="F263" s="126">
        <f>ROUND(2*E263,0)/2-1</f>
        <v>83836.5</v>
      </c>
      <c r="G263" s="81">
        <f>+C263-(C$7+F263*C$8)</f>
        <v>0.38073650000296766</v>
      </c>
      <c r="K263" s="81">
        <f>G263</f>
        <v>0.38073650000296766</v>
      </c>
      <c r="O263" s="81">
        <f ca="1">+C$11+C$12*$F263</f>
        <v>0.33689631159269218</v>
      </c>
      <c r="P263" s="81">
        <f>+D$11+D$12*F263+D$13*F263^2</f>
        <v>0.36823712084368554</v>
      </c>
      <c r="Q263" s="108">
        <f>+C263-15018.5</f>
        <v>43836.374799999998</v>
      </c>
      <c r="R263" s="81">
        <f>+(G263-P263)^2</f>
        <v>1.5623447936749621E-4</v>
      </c>
      <c r="S263" s="81">
        <v>0.1</v>
      </c>
      <c r="T263" s="81">
        <f>S263*R263</f>
        <v>1.5623447936749622E-5</v>
      </c>
    </row>
    <row r="264" spans="1:20" s="81" customFormat="1" ht="12.95" customHeight="1" x14ac:dyDescent="0.2">
      <c r="A264" s="146" t="s">
        <v>912</v>
      </c>
      <c r="B264" s="147" t="s">
        <v>128</v>
      </c>
      <c r="C264" s="148">
        <v>58907.607400000001</v>
      </c>
      <c r="D264" s="148">
        <v>1E-4</v>
      </c>
      <c r="E264" s="81">
        <f>+(C264-C$7)/C$8</f>
        <v>83997.157886140019</v>
      </c>
      <c r="F264" s="126">
        <f>ROUND(2*E264,0)/2-1</f>
        <v>83996</v>
      </c>
      <c r="G264" s="81">
        <f>+C264-(C$7+F264*C$8)</f>
        <v>0.38279599999805214</v>
      </c>
      <c r="K264" s="81">
        <f>G264</f>
        <v>0.38279599999805214</v>
      </c>
      <c r="O264" s="81">
        <f ca="1">+C$11+C$12*$F264</f>
        <v>0.33760610764399102</v>
      </c>
      <c r="P264" s="81">
        <f>+D$11+D$12*F264+D$13*F264^2</f>
        <v>0.36949831206670153</v>
      </c>
      <c r="Q264" s="108">
        <f>+C264-15018.5</f>
        <v>43889.107400000001</v>
      </c>
      <c r="R264" s="81">
        <f>+(G264-P264)^2</f>
        <v>1.7682850431958766E-4</v>
      </c>
      <c r="S264" s="81">
        <v>0.1</v>
      </c>
      <c r="T264" s="81">
        <f>S264*R264</f>
        <v>1.7682850431958766E-5</v>
      </c>
    </row>
    <row r="265" spans="1:20" s="81" customFormat="1" ht="12.95" customHeight="1" x14ac:dyDescent="0.2">
      <c r="A265" s="146" t="s">
        <v>912</v>
      </c>
      <c r="B265" s="147" t="s">
        <v>129</v>
      </c>
      <c r="C265" s="148">
        <v>58907.772599999997</v>
      </c>
      <c r="D265" s="148">
        <v>1E-4</v>
      </c>
      <c r="E265" s="81">
        <f>+(C265-C$7)/C$8</f>
        <v>83997.657585171153</v>
      </c>
      <c r="F265" s="126">
        <f>ROUND(2*E265,0)/2-1</f>
        <v>83996.5</v>
      </c>
      <c r="G265" s="81">
        <f>+C265-(C$7+F265*C$8)</f>
        <v>0.38269649999710964</v>
      </c>
      <c r="K265" s="81">
        <f>G265</f>
        <v>0.38269649999710964</v>
      </c>
      <c r="O265" s="81">
        <f ca="1">+C$11+C$12*$F265</f>
        <v>0.33760833270998258</v>
      </c>
      <c r="P265" s="81">
        <f>+D$11+D$12*F265+D$13*F265^2</f>
        <v>0.36950226899183392</v>
      </c>
      <c r="Q265" s="108">
        <f>+C265-15018.5</f>
        <v>43889.272599999997</v>
      </c>
      <c r="R265" s="81">
        <f>+(G265-P265)^2</f>
        <v>1.7408773182057928E-4</v>
      </c>
      <c r="S265" s="81">
        <v>0.1</v>
      </c>
      <c r="T265" s="81">
        <f>S265*R265</f>
        <v>1.7408773182057929E-5</v>
      </c>
    </row>
    <row r="266" spans="1:20" s="81" customFormat="1" ht="12.95" customHeight="1" x14ac:dyDescent="0.2">
      <c r="A266" s="146" t="s">
        <v>912</v>
      </c>
      <c r="B266" s="147" t="s">
        <v>129</v>
      </c>
      <c r="C266" s="148">
        <v>58918.352800000001</v>
      </c>
      <c r="D266" s="148">
        <v>1E-4</v>
      </c>
      <c r="E266" s="81">
        <f>+(C266-C$7)/C$8</f>
        <v>84029.660706777708</v>
      </c>
      <c r="F266" s="126">
        <f>ROUND(2*E266,0)/2-1</f>
        <v>84028.5</v>
      </c>
      <c r="G266" s="81">
        <f>+C266-(C$7+F266*C$8)</f>
        <v>0.38372850000450853</v>
      </c>
      <c r="K266" s="81">
        <f>G266</f>
        <v>0.38372850000450853</v>
      </c>
      <c r="O266" s="81">
        <f ca="1">+C$11+C$12*$F266</f>
        <v>0.3377507369334406</v>
      </c>
      <c r="P266" s="81">
        <f>+D$11+D$12*F266+D$13*F266^2</f>
        <v>0.36975555571950836</v>
      </c>
      <c r="Q266" s="108">
        <f>+C266-15018.5</f>
        <v>43899.852800000001</v>
      </c>
      <c r="R266" s="81">
        <f>+(G266-P266)^2</f>
        <v>1.9524317199171913E-4</v>
      </c>
      <c r="S266" s="81">
        <v>0.1</v>
      </c>
      <c r="T266" s="81">
        <f>S266*R266</f>
        <v>1.9524317199171915E-5</v>
      </c>
    </row>
    <row r="267" spans="1:20" s="81" customFormat="1" ht="12.95" customHeight="1" x14ac:dyDescent="0.2">
      <c r="A267" s="146" t="s">
        <v>912</v>
      </c>
      <c r="B267" s="147" t="s">
        <v>128</v>
      </c>
      <c r="C267" s="148">
        <v>58933.394899999999</v>
      </c>
      <c r="D267" s="148">
        <v>1E-4</v>
      </c>
      <c r="E267" s="81">
        <f>+(C267-C$7)/C$8</f>
        <v>84075.160239444158</v>
      </c>
      <c r="F267" s="126">
        <f>ROUND(2*E267,0)/2-1</f>
        <v>84074</v>
      </c>
      <c r="G267" s="81">
        <f>+C267-(C$7+F267*C$8)</f>
        <v>0.38357400000677444</v>
      </c>
      <c r="K267" s="81">
        <f>G267</f>
        <v>0.38357400000677444</v>
      </c>
      <c r="O267" s="81">
        <f ca="1">+C$11+C$12*$F267</f>
        <v>0.33795321793867006</v>
      </c>
      <c r="P267" s="81">
        <f>+D$11+D$12*F267+D$13*F267^2</f>
        <v>0.3701158453427088</v>
      </c>
      <c r="Q267" s="108">
        <f>+C267-15018.5</f>
        <v>43914.894899999999</v>
      </c>
      <c r="R267" s="81">
        <f>+(G267-P267)^2</f>
        <v>1.8112192696191162E-4</v>
      </c>
      <c r="S267" s="81">
        <v>0.1</v>
      </c>
      <c r="T267" s="81">
        <f>S267*R267</f>
        <v>1.8112192696191162E-5</v>
      </c>
    </row>
    <row r="268" spans="1:20" s="81" customFormat="1" ht="12.95" customHeight="1" x14ac:dyDescent="0.2">
      <c r="A268" s="146" t="s">
        <v>912</v>
      </c>
      <c r="B268" s="147" t="s">
        <v>128</v>
      </c>
      <c r="C268" s="148">
        <v>58944.634700000002</v>
      </c>
      <c r="D268" s="148">
        <v>2.9999999999999997E-4</v>
      </c>
      <c r="E268" s="81">
        <f>+(C268-C$7)/C$8</f>
        <v>84109.158527400272</v>
      </c>
      <c r="F268" s="126">
        <f>ROUND(2*E268,0)/2-1</f>
        <v>84108</v>
      </c>
      <c r="G268" s="81">
        <f>+C268-(C$7+F268*C$8)</f>
        <v>0.3830080000043381</v>
      </c>
      <c r="K268" s="81">
        <f>G268</f>
        <v>0.3830080000043381</v>
      </c>
      <c r="O268" s="81">
        <f ca="1">+C$11+C$12*$F268</f>
        <v>0.33810452242609434</v>
      </c>
      <c r="P268" s="81">
        <f>+D$11+D$12*F268+D$13*F268^2</f>
        <v>0.37038518586152736</v>
      </c>
      <c r="Q268" s="108">
        <f>+C268-15018.5</f>
        <v>43926.134700000002</v>
      </c>
      <c r="R268" s="81">
        <f>+(G268-P268)^2</f>
        <v>1.5933543688394298E-4</v>
      </c>
      <c r="S268" s="81">
        <v>0.1</v>
      </c>
      <c r="T268" s="81">
        <f>S268*R268</f>
        <v>1.5933543688394298E-5</v>
      </c>
    </row>
    <row r="269" spans="1:20" s="81" customFormat="1" ht="12.95" customHeight="1" x14ac:dyDescent="0.2">
      <c r="A269" s="129" t="s">
        <v>914</v>
      </c>
      <c r="B269" s="130" t="s">
        <v>128</v>
      </c>
      <c r="C269" s="131">
        <v>59294.42</v>
      </c>
      <c r="D269" s="131">
        <v>1E-4</v>
      </c>
      <c r="E269" s="81">
        <f>+(C269-C$7)/C$8</f>
        <v>85167.193488183577</v>
      </c>
      <c r="F269" s="126">
        <f>ROUND(2*E269,0)/2-1</f>
        <v>85166</v>
      </c>
      <c r="G269" s="81">
        <f>+C269-(C$7+F269*C$8)</f>
        <v>0.39456600000266917</v>
      </c>
      <c r="K269" s="81">
        <f>G269</f>
        <v>0.39456600000266917</v>
      </c>
      <c r="O269" s="81">
        <f ca="1">+C$11+C$12*$F269</f>
        <v>0.3428127620641771</v>
      </c>
      <c r="P269" s="81">
        <f>+D$11+D$12*F269+D$13*F269^2</f>
        <v>0.3788147745443543</v>
      </c>
      <c r="Q269" s="108">
        <f>+C269-15018.5</f>
        <v>44275.92</v>
      </c>
      <c r="R269" s="81">
        <f>+(G269-P269)^2</f>
        <v>2.4810110343866635E-4</v>
      </c>
      <c r="S269" s="81">
        <v>0.1</v>
      </c>
      <c r="T269" s="81">
        <f>S269*R269</f>
        <v>2.4810110343866637E-5</v>
      </c>
    </row>
    <row r="270" spans="1:20" s="81" customFormat="1" ht="12.95" customHeight="1" x14ac:dyDescent="0.2">
      <c r="A270" s="129" t="s">
        <v>914</v>
      </c>
      <c r="B270" s="130" t="s">
        <v>129</v>
      </c>
      <c r="C270" s="131">
        <v>59294.586499999998</v>
      </c>
      <c r="D270" s="131">
        <v>1E-4</v>
      </c>
      <c r="E270" s="81">
        <f>+(C270-C$7)/C$8</f>
        <v>85167.69711947102</v>
      </c>
      <c r="F270" s="126">
        <f>ROUND(2*E270,0)/2-1</f>
        <v>85166.5</v>
      </c>
      <c r="G270" s="81">
        <f>+C270-(C$7+F270*C$8)</f>
        <v>0.39576649999798974</v>
      </c>
      <c r="K270" s="81">
        <f>G270</f>
        <v>0.39576649999798974</v>
      </c>
      <c r="O270" s="81">
        <f ca="1">+C$11+C$12*$F270</f>
        <v>0.34281498713016867</v>
      </c>
      <c r="P270" s="81">
        <f>+D$11+D$12*F270+D$13*F270^2</f>
        <v>0.37881878042858702</v>
      </c>
      <c r="Q270" s="108">
        <f>+C270-15018.5</f>
        <v>44276.086499999998</v>
      </c>
      <c r="R270" s="81">
        <f>+(G270-P270)^2</f>
        <v>2.8722519860311589E-4</v>
      </c>
      <c r="S270" s="81">
        <v>0.1</v>
      </c>
      <c r="T270" s="81">
        <f>S270*R270</f>
        <v>2.8722519860311592E-5</v>
      </c>
    </row>
    <row r="271" spans="1:20" s="81" customFormat="1" ht="12.95" customHeight="1" x14ac:dyDescent="0.2">
      <c r="A271" s="129" t="s">
        <v>914</v>
      </c>
      <c r="B271" s="130" t="s">
        <v>128</v>
      </c>
      <c r="C271" s="131">
        <v>59294.751100000001</v>
      </c>
      <c r="D271" s="131">
        <v>1E-4</v>
      </c>
      <c r="E271" s="81">
        <f>+(C271-C$7)/C$8</f>
        <v>85168.195003614659</v>
      </c>
      <c r="F271" s="126">
        <f>ROUND(2*E271,0)/2-1</f>
        <v>85167</v>
      </c>
      <c r="G271" s="81">
        <f>+C271-(C$7+F271*C$8)</f>
        <v>0.39506700000492856</v>
      </c>
      <c r="K271" s="81">
        <f>G271</f>
        <v>0.39506700000492856</v>
      </c>
      <c r="O271" s="81">
        <f ca="1">+C$11+C$12*$F271</f>
        <v>0.34281721219616024</v>
      </c>
      <c r="P271" s="81">
        <f>+D$11+D$12*F271+D$13*F271^2</f>
        <v>0.37882278633374245</v>
      </c>
      <c r="Q271" s="108">
        <f>+C271-15018.5</f>
        <v>44276.251100000001</v>
      </c>
      <c r="R271" s="81">
        <f>+(G271-P271)^2</f>
        <v>2.6387447779514984E-4</v>
      </c>
      <c r="S271" s="81">
        <v>0.1</v>
      </c>
      <c r="T271" s="81">
        <f>S271*R271</f>
        <v>2.6387447779514985E-5</v>
      </c>
    </row>
    <row r="272" spans="1:20" s="81" customFormat="1" ht="12.95" customHeight="1" x14ac:dyDescent="0.2">
      <c r="A272" s="129" t="s">
        <v>914</v>
      </c>
      <c r="B272" s="130" t="s">
        <v>128</v>
      </c>
      <c r="C272" s="131">
        <v>59299.379200000003</v>
      </c>
      <c r="D272" s="131">
        <v>1E-4</v>
      </c>
      <c r="E272" s="81">
        <f>+(C272-C$7)/C$8</f>
        <v>85182.194138518287</v>
      </c>
      <c r="F272" s="126">
        <f>ROUND(2*E272,0)/2-1</f>
        <v>85181</v>
      </c>
      <c r="G272" s="81">
        <f>+C272-(C$7+F272*C$8)</f>
        <v>0.39478100000269478</v>
      </c>
      <c r="K272" s="81">
        <f>G272</f>
        <v>0.39478100000269478</v>
      </c>
      <c r="O272" s="81">
        <f ca="1">+C$11+C$12*$F272</f>
        <v>0.34287951404392314</v>
      </c>
      <c r="P272" s="81">
        <f>+D$11+D$12*F272+D$13*F272^2</f>
        <v>0.37893496017270722</v>
      </c>
      <c r="Q272" s="108">
        <f>+C272-15018.5</f>
        <v>44280.879200000003</v>
      </c>
      <c r="R272" s="81">
        <f>+(G272-P272)^2</f>
        <v>2.5109697829355209E-4</v>
      </c>
      <c r="S272" s="81">
        <v>0.1</v>
      </c>
      <c r="T272" s="81">
        <f>S272*R272</f>
        <v>2.510969782935521E-5</v>
      </c>
    </row>
    <row r="273" spans="1:20" s="81" customFormat="1" ht="12.95" customHeight="1" x14ac:dyDescent="0.2">
      <c r="A273" s="78" t="s">
        <v>915</v>
      </c>
      <c r="B273" s="79" t="s">
        <v>129</v>
      </c>
      <c r="C273" s="157">
        <v>59533.286900000181</v>
      </c>
      <c r="D273" s="80"/>
      <c r="E273" s="81">
        <f>+(C273-C$7)/C$8</f>
        <v>85889.7210820365</v>
      </c>
      <c r="F273" s="126">
        <f>ROUND(2*E273,0)/2-1</f>
        <v>85888.5</v>
      </c>
      <c r="G273" s="81">
        <f>+C273-(C$7+F273*C$8)</f>
        <v>0.40368850018421654</v>
      </c>
      <c r="K273" s="81">
        <f>G273</f>
        <v>0.40368850018421654</v>
      </c>
      <c r="O273" s="81">
        <f ca="1">+C$11+C$12*$F273</f>
        <v>0.34602798242194166</v>
      </c>
      <c r="P273" s="81">
        <f>+D$11+D$12*F273+D$13*F273^2</f>
        <v>0.3846251056964361</v>
      </c>
      <c r="Q273" s="108">
        <f>+C273-15018.5</f>
        <v>44514.786900000181</v>
      </c>
      <c r="R273" s="81">
        <f>+(G273-P273)^2</f>
        <v>3.634130093967376E-4</v>
      </c>
      <c r="S273" s="81">
        <v>0.1</v>
      </c>
      <c r="T273" s="81">
        <f>S273*R273</f>
        <v>3.6341300939673765E-5</v>
      </c>
    </row>
    <row r="274" spans="1:20" s="81" customFormat="1" ht="12.95" customHeight="1" x14ac:dyDescent="0.2">
      <c r="A274" s="153" t="s">
        <v>917</v>
      </c>
      <c r="B274" s="154" t="s">
        <v>128</v>
      </c>
      <c r="C274" s="158">
        <v>59598.084700000007</v>
      </c>
      <c r="D274" s="116"/>
      <c r="E274" s="81">
        <f>+(C274-C$7)/C$8</f>
        <v>86085.722279861729</v>
      </c>
      <c r="F274" s="155">
        <f>ROUND(2*E274,0)/2-1</f>
        <v>86084.5</v>
      </c>
      <c r="G274" s="81">
        <f>+C274-(C$7+F274*C$8)</f>
        <v>0.40408450001268648</v>
      </c>
      <c r="K274" s="81">
        <f>G274</f>
        <v>0.40408450001268648</v>
      </c>
      <c r="O274" s="81">
        <f ca="1">+C$11+C$12*$F274</f>
        <v>0.3469002082906224</v>
      </c>
      <c r="P274" s="81">
        <f>+D$11+D$12*F274+D$13*F274^2</f>
        <v>0.38620886719702818</v>
      </c>
      <c r="Q274" s="108">
        <f>+C274-15018.5</f>
        <v>44579.584700000007</v>
      </c>
      <c r="R274" s="81">
        <f>+(G274-P274)^2</f>
        <v>3.1953824856023963E-4</v>
      </c>
      <c r="S274" s="81">
        <v>0.1</v>
      </c>
      <c r="T274" s="81">
        <f>S274*R274</f>
        <v>3.1953824856023963E-5</v>
      </c>
    </row>
    <row r="275" spans="1:20" s="81" customFormat="1" ht="12.95" customHeight="1" x14ac:dyDescent="0.2">
      <c r="A275" s="78" t="s">
        <v>916</v>
      </c>
      <c r="B275" s="79" t="s">
        <v>129</v>
      </c>
      <c r="C275" s="157">
        <v>59637.5933</v>
      </c>
      <c r="D275" s="80">
        <v>2.9999999999999997E-4</v>
      </c>
      <c r="E275" s="81">
        <f>+(C275-C$7)/C$8</f>
        <v>86205.228388470627</v>
      </c>
      <c r="F275" s="126">
        <f>ROUND(2*E275,0)/2-1</f>
        <v>86204</v>
      </c>
      <c r="G275" s="81">
        <f>+C275-(C$7+F275*C$8)</f>
        <v>0.40610400000150548</v>
      </c>
      <c r="K275" s="81">
        <f>G275</f>
        <v>0.40610400000150548</v>
      </c>
      <c r="O275" s="81">
        <f ca="1">+C$11+C$12*$F275</f>
        <v>0.34743199906259858</v>
      </c>
      <c r="P275" s="81">
        <f>+D$11+D$12*F275+D$13*F275^2</f>
        <v>0.3871760545526024</v>
      </c>
      <c r="Q275" s="108">
        <f>+C275-15018.5</f>
        <v>44619.0933</v>
      </c>
      <c r="R275" s="81">
        <f>+(G275-P275)^2</f>
        <v>3.5826711891665094E-4</v>
      </c>
      <c r="S275" s="81">
        <v>0.1</v>
      </c>
      <c r="T275" s="81">
        <f>S275*R275</f>
        <v>3.5826711891665096E-5</v>
      </c>
    </row>
    <row r="276" spans="1:20" s="81" customFormat="1" ht="12.95" customHeight="1" x14ac:dyDescent="0.2">
      <c r="A276" s="78" t="s">
        <v>916</v>
      </c>
      <c r="B276" s="79" t="s">
        <v>129</v>
      </c>
      <c r="C276" s="157">
        <v>59637.759299999998</v>
      </c>
      <c r="D276" s="80">
        <v>1E-4</v>
      </c>
      <c r="E276" s="81">
        <f>+(C276-C$7)/C$8</f>
        <v>86205.730507351807</v>
      </c>
      <c r="F276" s="126">
        <f>ROUND(2*E276,0)/2-1</f>
        <v>86204.5</v>
      </c>
      <c r="G276" s="81">
        <f>+C276-(C$7+F276*C$8)</f>
        <v>0.4068044999949052</v>
      </c>
      <c r="K276" s="81">
        <f>G276</f>
        <v>0.4068044999949052</v>
      </c>
      <c r="O276" s="81">
        <f ca="1">+C$11+C$12*$F276</f>
        <v>0.34743422412859015</v>
      </c>
      <c r="P276" s="81">
        <f>+D$11+D$12*F276+D$13*F276^2</f>
        <v>0.38718010387234458</v>
      </c>
      <c r="Q276" s="108">
        <f>+C276-15018.5</f>
        <v>44619.259299999998</v>
      </c>
      <c r="R276" s="81">
        <f>+(G276-P276)^2</f>
        <v>3.8511692317517218E-4</v>
      </c>
      <c r="S276" s="81">
        <v>0.1</v>
      </c>
      <c r="T276" s="81">
        <f>S276*R276</f>
        <v>3.8511692317517223E-5</v>
      </c>
    </row>
    <row r="277" spans="1:20" s="81" customFormat="1" ht="12.95" customHeight="1" x14ac:dyDescent="0.2">
      <c r="A277" s="78" t="s">
        <v>916</v>
      </c>
      <c r="B277" s="79" t="s">
        <v>129</v>
      </c>
      <c r="C277" s="157">
        <v>59671.646800000002</v>
      </c>
      <c r="D277" s="80">
        <v>2.0000000000000001E-4</v>
      </c>
      <c r="E277" s="81">
        <f>+(C277-C$7)/C$8</f>
        <v>86308.233842207643</v>
      </c>
      <c r="F277" s="126">
        <f>ROUND(2*E277,0)/2-1</f>
        <v>86307</v>
      </c>
      <c r="G277" s="81">
        <f>+C277-(C$7+F277*C$8)</f>
        <v>0.40790700000070501</v>
      </c>
      <c r="K277" s="81">
        <f>G277</f>
        <v>0.40790700000070501</v>
      </c>
      <c r="O277" s="81">
        <f ca="1">+C$11+C$12*$F277</f>
        <v>0.34789036265685436</v>
      </c>
      <c r="P277" s="81">
        <f>+D$11+D$12*F277+D$13*F277^2</f>
        <v>0.38801065620215314</v>
      </c>
      <c r="Q277" s="108">
        <f>+C277-15018.5</f>
        <v>44653.146800000002</v>
      </c>
      <c r="R277" s="81">
        <f>+(G277-P277)^2</f>
        <v>3.9586449655017365E-4</v>
      </c>
      <c r="S277" s="81">
        <v>0.1</v>
      </c>
      <c r="T277" s="81">
        <f>S277*R277</f>
        <v>3.9586449655017366E-5</v>
      </c>
    </row>
    <row r="278" spans="1:20" s="81" customFormat="1" ht="12.95" customHeight="1" x14ac:dyDescent="0.2">
      <c r="A278" s="153" t="s">
        <v>917</v>
      </c>
      <c r="B278" s="154" t="s">
        <v>129</v>
      </c>
      <c r="C278" s="158">
        <v>59924.23499999987</v>
      </c>
      <c r="D278" s="116"/>
      <c r="E278" s="81">
        <f>+(C278-C$7)/C$8</f>
        <v>87072.265796326887</v>
      </c>
      <c r="F278" s="155">
        <f>ROUND(2*E278,0)/2-1</f>
        <v>87071.5</v>
      </c>
      <c r="G278" s="81">
        <f>+C278-(C$7+F278*C$8)</f>
        <v>0.25317149987677112</v>
      </c>
      <c r="K278" s="81">
        <f>G278</f>
        <v>0.25317149987677112</v>
      </c>
      <c r="O278" s="81">
        <f ca="1">+C$11+C$12*$F278</f>
        <v>0.35129248855790751</v>
      </c>
      <c r="P278" s="81">
        <f>+D$11+D$12*F278+D$13*F278^2</f>
        <v>0.39423309716086741</v>
      </c>
      <c r="Q278" s="108">
        <f>+C278-15018.5</f>
        <v>44905.73499999987</v>
      </c>
      <c r="R278" s="81">
        <f>+(G278-P278)^2</f>
        <v>1.9898374228340562E-2</v>
      </c>
      <c r="S278" s="81">
        <v>0.1</v>
      </c>
      <c r="T278" s="81">
        <f>S278*R278</f>
        <v>1.9898374228340563E-3</v>
      </c>
    </row>
    <row r="279" spans="1:20" s="81" customFormat="1" ht="12.95" customHeight="1" x14ac:dyDescent="0.2">
      <c r="A279" s="156" t="s">
        <v>918</v>
      </c>
      <c r="B279" s="154" t="s">
        <v>128</v>
      </c>
      <c r="C279" s="80">
        <v>59987.710299999999</v>
      </c>
      <c r="D279" s="80">
        <v>1E-4</v>
      </c>
      <c r="E279" s="81">
        <f>+(C279-C$7)/C$8</f>
        <v>87264.266679572538</v>
      </c>
      <c r="F279" s="155">
        <f>ROUND(2*E279,0)/2-1</f>
        <v>87263.5</v>
      </c>
      <c r="G279" s="81">
        <f>+C279-(C$7+F279*C$8)</f>
        <v>0.25346349999745144</v>
      </c>
      <c r="K279" s="81">
        <f>G279</f>
        <v>0.25346349999745144</v>
      </c>
      <c r="O279" s="81">
        <f ca="1">+C$11+C$12*$F279</f>
        <v>0.35214691389865604</v>
      </c>
      <c r="P279" s="81">
        <f>+D$11+D$12*F279+D$13*F279^2</f>
        <v>0.3958035140476085</v>
      </c>
      <c r="Q279" s="108">
        <f>+C279-15018.5</f>
        <v>44969.210299999999</v>
      </c>
      <c r="R279" s="81">
        <f>+(G279-P279)^2</f>
        <v>2.0260679599798909E-2</v>
      </c>
      <c r="S279" s="81">
        <v>0.1</v>
      </c>
      <c r="T279" s="81">
        <f>S279*R279</f>
        <v>2.026067959979891E-3</v>
      </c>
    </row>
    <row r="280" spans="1:20" s="81" customFormat="1" ht="12.95" customHeight="1" x14ac:dyDescent="0.2">
      <c r="A280" s="156" t="s">
        <v>918</v>
      </c>
      <c r="B280" s="154" t="s">
        <v>129</v>
      </c>
      <c r="C280" s="80">
        <v>59987.875899999999</v>
      </c>
      <c r="D280" s="80">
        <v>1E-4</v>
      </c>
      <c r="E280" s="81">
        <f>+(C280-C$7)/C$8</f>
        <v>87264.767588528703</v>
      </c>
      <c r="F280" s="155">
        <f>ROUND(2*E280,0)/2-1</f>
        <v>87264</v>
      </c>
      <c r="G280" s="81">
        <f>+C280-(C$7+F280*C$8)</f>
        <v>0.253764000000956</v>
      </c>
      <c r="K280" s="81">
        <f>G280</f>
        <v>0.253764000000956</v>
      </c>
      <c r="O280" s="81">
        <f ca="1">+C$11+C$12*$F280</f>
        <v>0.35214913896464761</v>
      </c>
      <c r="P280" s="81">
        <f>+D$11+D$12*F280+D$13*F280^2</f>
        <v>0.39580760770253598</v>
      </c>
      <c r="Q280" s="108">
        <f>+C280-15018.5</f>
        <v>44969.375899999999</v>
      </c>
      <c r="R280" s="81">
        <f>+(G280-P280)^2</f>
        <v>2.017638648888035E-2</v>
      </c>
      <c r="S280" s="81">
        <v>0.1</v>
      </c>
      <c r="T280" s="81">
        <f>S280*R280</f>
        <v>2.0176386488880353E-3</v>
      </c>
    </row>
    <row r="281" spans="1:20" s="81" customFormat="1" ht="12.95" customHeight="1" x14ac:dyDescent="0.2">
      <c r="A281" s="153" t="s">
        <v>919</v>
      </c>
      <c r="B281" s="154" t="s">
        <v>129</v>
      </c>
      <c r="C281" s="158">
        <v>59990.345600000117</v>
      </c>
      <c r="D281" s="153">
        <v>1E-4</v>
      </c>
      <c r="E281" s="81">
        <f>+(C281-C$7)/C$8</f>
        <v>87272.237968052286</v>
      </c>
      <c r="F281" s="155">
        <f>ROUND(2*E281,0)/2-1</f>
        <v>87271</v>
      </c>
      <c r="G281" s="81">
        <f>+C281-(C$7+F281*C$8)</f>
        <v>0.40927100012049777</v>
      </c>
      <c r="K281" s="81">
        <f>G281</f>
        <v>0.40927100012049777</v>
      </c>
      <c r="O281" s="81">
        <f ca="1">+C$11+C$12*$F281</f>
        <v>0.35218028988852901</v>
      </c>
      <c r="P281" s="81">
        <f>+D$11+D$12*F281+D$13*F281^2</f>
        <v>0.39586492106840393</v>
      </c>
      <c r="Q281" s="108">
        <f>+C281-15018.5</f>
        <v>44971.845600000117</v>
      </c>
      <c r="R281" s="81">
        <f>+(G281-P281)^2</f>
        <v>1.7972295555098938E-4</v>
      </c>
      <c r="S281" s="81">
        <v>0.1</v>
      </c>
      <c r="T281" s="81">
        <f>S281*R281</f>
        <v>1.7972295555098939E-5</v>
      </c>
    </row>
    <row r="282" spans="1:20" s="81" customFormat="1" ht="12.95" customHeight="1" x14ac:dyDescent="0.2">
      <c r="A282" s="156" t="s">
        <v>918</v>
      </c>
      <c r="B282" s="154" t="s">
        <v>128</v>
      </c>
      <c r="C282" s="80">
        <v>60024.407700000003</v>
      </c>
      <c r="D282" s="80">
        <v>1E-4</v>
      </c>
      <c r="E282" s="81">
        <f>+(C282-C$7)/C$8</f>
        <v>87375.269435176771</v>
      </c>
      <c r="F282" s="155">
        <f>ROUND(2*E282,0)/2-1</f>
        <v>87374.5</v>
      </c>
      <c r="G282" s="81">
        <f>+C282-(C$7+F282*C$8)</f>
        <v>0.25437450000754325</v>
      </c>
      <c r="K282" s="81">
        <f>G282</f>
        <v>0.25437450000754325</v>
      </c>
      <c r="O282" s="81">
        <f ca="1">+C$11+C$12*$F282</f>
        <v>0.35264087854877624</v>
      </c>
      <c r="P282" s="81">
        <f>+D$11+D$12*F282+D$13*F282^2</f>
        <v>0.39671281869608549</v>
      </c>
      <c r="Q282" s="108">
        <f>+C282-15018.5</f>
        <v>45005.907700000003</v>
      </c>
      <c r="R282" s="81">
        <f>+(G282-P282)^2</f>
        <v>2.0260196967081014E-2</v>
      </c>
      <c r="S282" s="81">
        <v>0.1</v>
      </c>
      <c r="T282" s="81">
        <f>S282*R282</f>
        <v>2.0260196967081014E-3</v>
      </c>
    </row>
    <row r="283" spans="1:20" s="81" customFormat="1" ht="12.95" customHeight="1" x14ac:dyDescent="0.2">
      <c r="A283" s="156" t="s">
        <v>918</v>
      </c>
      <c r="B283" s="154" t="s">
        <v>128</v>
      </c>
      <c r="C283" s="80">
        <v>60040.607900000003</v>
      </c>
      <c r="D283" s="80">
        <v>1E-4</v>
      </c>
      <c r="E283" s="81">
        <f>+(C283-C$7)/C$8</f>
        <v>87424.272003242615</v>
      </c>
      <c r="F283" s="155">
        <f>ROUND(2*E283,0)/2-1</f>
        <v>87423.5</v>
      </c>
      <c r="G283" s="81">
        <f>+C283-(C$7+F283*C$8)</f>
        <v>0.2552235000039218</v>
      </c>
      <c r="K283" s="81">
        <f>G283</f>
        <v>0.2552235000039218</v>
      </c>
      <c r="O283" s="81">
        <f ca="1">+C$11+C$12*$F283</f>
        <v>0.35285893501594645</v>
      </c>
      <c r="P283" s="81">
        <f>+D$11+D$12*F283+D$13*F283^2</f>
        <v>0.39711455151863606</v>
      </c>
      <c r="Q283" s="108">
        <f>+C283-15018.5</f>
        <v>45022.107900000003</v>
      </c>
      <c r="R283" s="81">
        <f>+(G283-P283)^2</f>
        <v>2.0133070499951295E-2</v>
      </c>
      <c r="S283" s="81">
        <v>0.1</v>
      </c>
      <c r="T283" s="81">
        <f>S283*R283</f>
        <v>2.0133070499951298E-3</v>
      </c>
    </row>
    <row r="284" spans="1:20" s="81" customFormat="1" ht="12.95" customHeight="1" x14ac:dyDescent="0.2">
      <c r="A284" s="78" t="s">
        <v>920</v>
      </c>
      <c r="B284" s="168" t="s">
        <v>129</v>
      </c>
      <c r="C284" s="158">
        <v>60367.747199999998</v>
      </c>
      <c r="D284" s="170">
        <v>1E-4</v>
      </c>
      <c r="E284" s="81">
        <f>+(C284-C$7)/C$8</f>
        <v>88413.807059307495</v>
      </c>
      <c r="F284" s="155">
        <f>ROUND(2*E284,0)/2-1</f>
        <v>88413</v>
      </c>
      <c r="G284" s="81">
        <f>+C284-(C$7+F284*C$8)</f>
        <v>0.26681300000200281</v>
      </c>
      <c r="K284" s="81">
        <f>G284</f>
        <v>0.26681300000200281</v>
      </c>
      <c r="O284" s="81">
        <f ca="1">+C$11+C$12*$F284</f>
        <v>0.35726234061318929</v>
      </c>
      <c r="P284" s="81">
        <f>+D$11+D$12*F284+D$13*F284^2</f>
        <v>0.40527009508511203</v>
      </c>
      <c r="Q284" s="108">
        <f>+C284-15018.5</f>
        <v>45349.247199999998</v>
      </c>
      <c r="R284" s="81">
        <f>+(G284-P284)^2</f>
        <v>1.9170367178853145E-2</v>
      </c>
      <c r="S284" s="81">
        <v>0.1</v>
      </c>
      <c r="T284" s="81">
        <f>S284*R284</f>
        <v>1.9170367178853146E-3</v>
      </c>
    </row>
    <row r="285" spans="1:20" s="81" customFormat="1" ht="12.95" customHeight="1" x14ac:dyDescent="0.2">
      <c r="A285" s="78" t="s">
        <v>920</v>
      </c>
      <c r="B285" s="168" t="s">
        <v>129</v>
      </c>
      <c r="C285" s="158">
        <v>60386.591999999997</v>
      </c>
      <c r="D285" s="170">
        <v>2.0000000000000001E-4</v>
      </c>
      <c r="E285" s="81">
        <f>+(C285-C$7)/C$8</f>
        <v>88470.809046609327</v>
      </c>
      <c r="F285" s="155">
        <f>ROUND(2*E285,0)/2-1</f>
        <v>88470</v>
      </c>
      <c r="G285" s="81">
        <f>+C285-(C$7+F285*C$8)</f>
        <v>0.26746999999886611</v>
      </c>
      <c r="K285" s="81">
        <f>G285</f>
        <v>0.26746999999886611</v>
      </c>
      <c r="O285" s="81">
        <f ca="1">+C$11+C$12*$F285</f>
        <v>0.35751599813622403</v>
      </c>
      <c r="P285" s="81">
        <f>+D$11+D$12*F285+D$13*F285^2</f>
        <v>0.40574239005468227</v>
      </c>
      <c r="Q285" s="108">
        <f>+C285-15018.5</f>
        <v>45368.091999999997</v>
      </c>
      <c r="R285" s="81">
        <f>+(G285-P285)^2</f>
        <v>1.9119253851747765E-2</v>
      </c>
      <c r="S285" s="81">
        <v>0.1</v>
      </c>
      <c r="T285" s="81">
        <f>S285*R285</f>
        <v>1.9119253851747767E-3</v>
      </c>
    </row>
    <row r="286" spans="1:20" s="81" customFormat="1" ht="12.95" customHeight="1" x14ac:dyDescent="0.2">
      <c r="A286" s="78" t="s">
        <v>920</v>
      </c>
      <c r="B286" s="168" t="s">
        <v>128</v>
      </c>
      <c r="C286" s="158">
        <v>60406.593099999998</v>
      </c>
      <c r="D286" s="170">
        <v>1E-4</v>
      </c>
      <c r="E286" s="81">
        <f>+(C286-C$7)/C$8</f>
        <v>88531.308624647994</v>
      </c>
      <c r="F286" s="155">
        <f>ROUND(2*E286,0)/2-1</f>
        <v>88530.5</v>
      </c>
      <c r="G286" s="81">
        <f>+C286-(C$7+F286*C$8)</f>
        <v>0.2673304999989341</v>
      </c>
      <c r="K286" s="81">
        <f>G286</f>
        <v>0.2673304999989341</v>
      </c>
      <c r="O286" s="81">
        <f ca="1">+C$11+C$12*$F286</f>
        <v>0.35778523112119942</v>
      </c>
      <c r="P286" s="81">
        <f>+D$11+D$12*F286+D$13*F286^2</f>
        <v>0.40624398306093928</v>
      </c>
      <c r="Q286" s="108">
        <f>+C286-15018.5</f>
        <v>45388.093099999998</v>
      </c>
      <c r="R286" s="81">
        <f>+(G286-P286)^2</f>
        <v>1.9296955776418E-2</v>
      </c>
      <c r="S286" s="81">
        <v>0.1</v>
      </c>
      <c r="T286" s="81">
        <f>S286*R286</f>
        <v>1.9296955776418002E-3</v>
      </c>
    </row>
    <row r="287" spans="1:20" s="81" customFormat="1" ht="12.95" customHeight="1" x14ac:dyDescent="0.2">
      <c r="A287" s="78" t="s">
        <v>920</v>
      </c>
      <c r="B287" s="168" t="s">
        <v>128</v>
      </c>
      <c r="C287" s="158">
        <v>60430.396800000002</v>
      </c>
      <c r="D287" s="170">
        <v>1E-4</v>
      </c>
      <c r="E287" s="81">
        <f>+(C287-C$7)/C$8</f>
        <v>88603.310354840767</v>
      </c>
      <c r="F287" s="155">
        <f>ROUND(2*E287,0)/2-1</f>
        <v>88602.5</v>
      </c>
      <c r="G287" s="81">
        <f>+C287-(C$7+F287*C$8)</f>
        <v>0.26790250000340166</v>
      </c>
      <c r="K287" s="81">
        <f>G287</f>
        <v>0.26790250000340166</v>
      </c>
      <c r="O287" s="81">
        <f ca="1">+C$11+C$12*$F287</f>
        <v>0.35810564062398009</v>
      </c>
      <c r="P287" s="81">
        <f>+D$11+D$12*F287+D$13*F287^2</f>
        <v>0.40684131939732443</v>
      </c>
      <c r="Q287" s="108">
        <f>+C287-15018.5</f>
        <v>45411.896800000002</v>
      </c>
      <c r="R287" s="81">
        <f>+(G287-P287)^2</f>
        <v>1.9303995534577092E-2</v>
      </c>
      <c r="S287" s="81">
        <v>0.1</v>
      </c>
      <c r="T287" s="81">
        <f>S287*R287</f>
        <v>1.9303995534577093E-3</v>
      </c>
    </row>
    <row r="288" spans="1:20" s="81" customFormat="1" ht="12.95" customHeight="1" x14ac:dyDescent="0.2">
      <c r="C288" s="116"/>
      <c r="D288" s="116"/>
    </row>
    <row r="289" spans="3:4" s="81" customFormat="1" ht="12.95" customHeight="1" x14ac:dyDescent="0.2">
      <c r="C289" s="116"/>
      <c r="D289" s="116"/>
    </row>
    <row r="290" spans="3:4" s="81" customFormat="1" ht="12.95" customHeight="1" x14ac:dyDescent="0.2">
      <c r="C290" s="116"/>
      <c r="D290" s="116"/>
    </row>
    <row r="291" spans="3:4" s="81" customFormat="1" ht="12.95" customHeight="1" x14ac:dyDescent="0.2">
      <c r="C291" s="116"/>
      <c r="D291" s="116"/>
    </row>
    <row r="292" spans="3:4" s="81" customFormat="1" ht="12.95" customHeight="1" x14ac:dyDescent="0.2">
      <c r="C292" s="116"/>
      <c r="D292" s="116"/>
    </row>
    <row r="293" spans="3:4" s="81" customFormat="1" ht="12.95" customHeight="1" x14ac:dyDescent="0.2">
      <c r="C293" s="116"/>
      <c r="D293" s="116"/>
    </row>
    <row r="294" spans="3:4" s="81" customFormat="1" ht="12.95" customHeight="1" x14ac:dyDescent="0.2">
      <c r="C294" s="116"/>
      <c r="D294" s="116"/>
    </row>
    <row r="295" spans="3:4" s="81" customFormat="1" ht="12.95" customHeight="1" x14ac:dyDescent="0.2">
      <c r="C295" s="116"/>
      <c r="D295" s="116"/>
    </row>
    <row r="296" spans="3:4" s="81" customFormat="1" ht="12.95" customHeight="1" x14ac:dyDescent="0.2">
      <c r="C296" s="116"/>
      <c r="D296" s="116"/>
    </row>
    <row r="297" spans="3:4" s="81" customFormat="1" ht="12.95" customHeight="1" x14ac:dyDescent="0.2">
      <c r="C297" s="116"/>
      <c r="D297" s="116"/>
    </row>
    <row r="298" spans="3:4" s="81" customFormat="1" ht="12.95" customHeight="1" x14ac:dyDescent="0.2">
      <c r="C298" s="116"/>
      <c r="D298" s="116"/>
    </row>
    <row r="299" spans="3:4" s="81" customFormat="1" ht="12.95" customHeight="1" x14ac:dyDescent="0.2">
      <c r="C299" s="116"/>
      <c r="D299" s="116"/>
    </row>
    <row r="300" spans="3:4" s="81" customFormat="1" ht="12.95" customHeight="1" x14ac:dyDescent="0.2">
      <c r="C300" s="116"/>
      <c r="D300" s="116"/>
    </row>
    <row r="301" spans="3:4" s="81" customFormat="1" ht="12.95" customHeight="1" x14ac:dyDescent="0.2">
      <c r="C301" s="116"/>
      <c r="D301" s="116"/>
    </row>
    <row r="302" spans="3:4" s="81" customFormat="1" ht="12.95" customHeight="1" x14ac:dyDescent="0.2">
      <c r="C302" s="116"/>
      <c r="D302" s="116"/>
    </row>
    <row r="303" spans="3:4" s="81" customFormat="1" ht="12.95" customHeight="1" x14ac:dyDescent="0.2">
      <c r="C303" s="116"/>
      <c r="D303" s="116"/>
    </row>
    <row r="304" spans="3:4" s="81" customFormat="1" ht="12.95" customHeight="1" x14ac:dyDescent="0.2">
      <c r="C304" s="116"/>
      <c r="D304" s="116"/>
    </row>
    <row r="305" spans="3:4" s="81" customFormat="1" ht="12.95" customHeight="1" x14ac:dyDescent="0.2">
      <c r="C305" s="116"/>
      <c r="D305" s="116"/>
    </row>
    <row r="306" spans="3:4" s="81" customFormat="1" ht="12.95" customHeight="1" x14ac:dyDescent="0.2">
      <c r="C306" s="116"/>
      <c r="D306" s="116"/>
    </row>
    <row r="307" spans="3:4" s="81" customFormat="1" ht="12.95" customHeight="1" x14ac:dyDescent="0.2">
      <c r="C307" s="116"/>
      <c r="D307" s="116"/>
    </row>
    <row r="308" spans="3:4" s="81" customFormat="1" ht="12.95" customHeight="1" x14ac:dyDescent="0.2">
      <c r="C308" s="116"/>
      <c r="D308" s="116"/>
    </row>
    <row r="309" spans="3:4" s="81" customFormat="1" ht="12.95" customHeight="1" x14ac:dyDescent="0.2">
      <c r="C309" s="116"/>
      <c r="D309" s="116"/>
    </row>
    <row r="310" spans="3:4" s="81" customFormat="1" ht="12.95" customHeight="1" x14ac:dyDescent="0.2">
      <c r="C310" s="116"/>
      <c r="D310" s="116"/>
    </row>
    <row r="311" spans="3:4" s="81" customFormat="1" ht="12.95" customHeight="1" x14ac:dyDescent="0.2">
      <c r="C311" s="116"/>
      <c r="D311" s="116"/>
    </row>
    <row r="312" spans="3:4" s="81" customFormat="1" ht="12.95" customHeight="1" x14ac:dyDescent="0.2">
      <c r="C312" s="116"/>
      <c r="D312" s="116"/>
    </row>
    <row r="313" spans="3:4" s="81" customFormat="1" ht="12.95" customHeight="1" x14ac:dyDescent="0.2">
      <c r="C313" s="116"/>
      <c r="D313" s="116"/>
    </row>
    <row r="314" spans="3:4" s="81" customFormat="1" ht="12.95" customHeight="1" x14ac:dyDescent="0.2">
      <c r="C314" s="116"/>
      <c r="D314" s="116"/>
    </row>
    <row r="315" spans="3:4" s="81" customFormat="1" ht="12.95" customHeight="1" x14ac:dyDescent="0.2">
      <c r="C315" s="116"/>
      <c r="D315" s="116"/>
    </row>
    <row r="316" spans="3:4" s="81" customFormat="1" ht="12.95" customHeight="1" x14ac:dyDescent="0.2">
      <c r="C316" s="116"/>
      <c r="D316" s="116"/>
    </row>
    <row r="317" spans="3:4" s="81" customFormat="1" ht="12.95" customHeight="1" x14ac:dyDescent="0.2">
      <c r="C317" s="116"/>
      <c r="D317" s="116"/>
    </row>
    <row r="318" spans="3:4" s="81" customFormat="1" ht="12.95" customHeight="1" x14ac:dyDescent="0.2">
      <c r="C318" s="116"/>
      <c r="D318" s="116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</sheetData>
  <protectedRanges>
    <protectedRange sqref="A245:D264" name="Range1"/>
  </protectedRanges>
  <sortState xmlns:xlrd2="http://schemas.microsoft.com/office/spreadsheetml/2017/richdata2" ref="A21:V295">
    <sortCondition ref="C21:C295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K352"/>
  <sheetViews>
    <sheetView workbookViewId="0">
      <selection activeCell="A82" sqref="A82:D189"/>
    </sheetView>
  </sheetViews>
  <sheetFormatPr defaultRowHeight="12.75" x14ac:dyDescent="0.2"/>
  <cols>
    <col min="1" max="1" width="16.7109375" style="4" customWidth="1"/>
    <col min="2" max="2" width="5.7109375" customWidth="1"/>
    <col min="3" max="3" width="14.5703125" style="4" customWidth="1"/>
    <col min="4" max="5" width="12.140625" style="4" customWidth="1"/>
    <col min="6" max="6" width="20.140625" customWidth="1"/>
    <col min="7" max="8" width="12.140625" customWidth="1"/>
    <col min="10" max="10" width="12.140625" customWidth="1"/>
    <col min="11" max="11" width="28.85546875" customWidth="1"/>
    <col min="13" max="13" width="28.85546875" customWidth="1"/>
  </cols>
  <sheetData>
    <row r="11" spans="1:11" ht="12.75" customHeight="1" x14ac:dyDescent="0.2">
      <c r="A11" s="17" t="s">
        <v>203</v>
      </c>
      <c r="B11" s="6" t="s">
        <v>129</v>
      </c>
      <c r="C11" s="14">
        <v>30677.047999999999</v>
      </c>
      <c r="D11" s="17" t="s">
        <v>659</v>
      </c>
      <c r="E11" s="17">
        <f>VLOOKUP(C11,'Active 1'!C$21:E$103,3,FALSE)</f>
        <v>-1394.9971838893086</v>
      </c>
      <c r="F11" s="15" t="s">
        <v>200</v>
      </c>
      <c r="G11" s="14">
        <v>-1395</v>
      </c>
      <c r="H11" s="14" t="s">
        <v>201</v>
      </c>
      <c r="J11" s="15"/>
      <c r="K11" s="16" t="s">
        <v>202</v>
      </c>
    </row>
    <row r="12" spans="1:11" ht="12.75" customHeight="1" x14ac:dyDescent="0.2">
      <c r="A12" s="17" t="s">
        <v>203</v>
      </c>
      <c r="B12" s="6" t="s">
        <v>129</v>
      </c>
      <c r="C12" s="14">
        <v>31204.677</v>
      </c>
      <c r="D12" s="17" t="s">
        <v>659</v>
      </c>
      <c r="E12" s="17">
        <f>VLOOKUP(C12,'Active 1'!C$21:E$103,3,FALSE)</f>
        <v>200.9874233887821</v>
      </c>
      <c r="F12" s="15" t="s">
        <v>235</v>
      </c>
      <c r="G12" s="14">
        <v>201</v>
      </c>
      <c r="H12" s="14" t="s">
        <v>236</v>
      </c>
      <c r="J12" s="15"/>
      <c r="K12" s="16" t="s">
        <v>202</v>
      </c>
    </row>
    <row r="13" spans="1:11" ht="12.75" customHeight="1" x14ac:dyDescent="0.2">
      <c r="A13" s="17" t="s">
        <v>203</v>
      </c>
      <c r="B13" s="6" t="s">
        <v>129</v>
      </c>
      <c r="C13" s="14">
        <v>31497.927</v>
      </c>
      <c r="D13" s="17" t="s">
        <v>659</v>
      </c>
      <c r="E13" s="17">
        <f>VLOOKUP(C13,'Active 1'!C$21:E$103,3,FALSE)</f>
        <v>1088.0169196528227</v>
      </c>
      <c r="F13" s="15" t="s">
        <v>243</v>
      </c>
      <c r="G13" s="14">
        <v>1088</v>
      </c>
      <c r="H13" s="14" t="s">
        <v>205</v>
      </c>
      <c r="J13" s="15"/>
      <c r="K13" s="16" t="s">
        <v>202</v>
      </c>
    </row>
    <row r="14" spans="1:11" ht="12.75" customHeight="1" x14ac:dyDescent="0.2">
      <c r="A14" s="17" t="s">
        <v>203</v>
      </c>
      <c r="B14" s="6" t="s">
        <v>129</v>
      </c>
      <c r="C14" s="14">
        <v>31937.615000000002</v>
      </c>
      <c r="D14" s="17" t="s">
        <v>659</v>
      </c>
      <c r="E14" s="17">
        <f>VLOOKUP(C14,'Active 1'!C$21:E$103,3,FALSE)</f>
        <v>2417.9955220512716</v>
      </c>
      <c r="F14" s="15" t="s">
        <v>244</v>
      </c>
      <c r="G14" s="14">
        <v>2418</v>
      </c>
      <c r="H14" s="14" t="s">
        <v>231</v>
      </c>
      <c r="J14" s="15"/>
      <c r="K14" s="16" t="s">
        <v>202</v>
      </c>
    </row>
    <row r="15" spans="1:11" ht="12.75" customHeight="1" x14ac:dyDescent="0.2">
      <c r="A15" s="17" t="s">
        <v>203</v>
      </c>
      <c r="B15" s="6" t="s">
        <v>129</v>
      </c>
      <c r="C15" s="14">
        <v>32675.856</v>
      </c>
      <c r="D15" s="17" t="s">
        <v>659</v>
      </c>
      <c r="E15" s="17">
        <f>VLOOKUP(C15,'Active 1'!C$21:E$103,3,FALSE)</f>
        <v>4651.0442598226609</v>
      </c>
      <c r="F15" s="15" t="s">
        <v>245</v>
      </c>
      <c r="G15" s="14">
        <v>4651</v>
      </c>
      <c r="H15" s="14" t="s">
        <v>208</v>
      </c>
      <c r="J15" s="15"/>
      <c r="K15" s="16" t="s">
        <v>202</v>
      </c>
    </row>
    <row r="16" spans="1:11" ht="12.75" customHeight="1" x14ac:dyDescent="0.2">
      <c r="A16" s="17" t="s">
        <v>248</v>
      </c>
      <c r="B16" s="6" t="s">
        <v>129</v>
      </c>
      <c r="C16" s="14">
        <v>33009.417999999998</v>
      </c>
      <c r="D16" s="17" t="s">
        <v>658</v>
      </c>
      <c r="E16" s="17">
        <f>VLOOKUP(C16,'Active 1'!C$21:E$103,3,FALSE)</f>
        <v>5660.0104416907734</v>
      </c>
      <c r="F16" s="15" t="s">
        <v>246</v>
      </c>
      <c r="G16" s="14">
        <v>5660</v>
      </c>
      <c r="H16" s="14" t="s">
        <v>242</v>
      </c>
      <c r="J16" s="15"/>
      <c r="K16" s="16" t="s">
        <v>247</v>
      </c>
    </row>
    <row r="17" spans="1:11" ht="12.75" customHeight="1" x14ac:dyDescent="0.2">
      <c r="A17" s="17" t="s">
        <v>203</v>
      </c>
      <c r="B17" s="6" t="s">
        <v>129</v>
      </c>
      <c r="C17" s="14">
        <v>33382.658000000003</v>
      </c>
      <c r="D17" s="17" t="s">
        <v>659</v>
      </c>
      <c r="E17" s="17">
        <f>VLOOKUP(C17,'Active 1'!C$21:E$103,3,FALSE)</f>
        <v>6788.9955710534168</v>
      </c>
      <c r="F17" s="15" t="s">
        <v>249</v>
      </c>
      <c r="G17" s="14">
        <v>6789</v>
      </c>
      <c r="H17" s="14" t="s">
        <v>231</v>
      </c>
      <c r="J17" s="15"/>
      <c r="K17" s="16" t="s">
        <v>202</v>
      </c>
    </row>
    <row r="18" spans="1:11" ht="12.75" customHeight="1" x14ac:dyDescent="0.2">
      <c r="A18" s="17" t="s">
        <v>253</v>
      </c>
      <c r="B18" s="6" t="s">
        <v>128</v>
      </c>
      <c r="C18" s="14">
        <v>34847.707999999999</v>
      </c>
      <c r="D18" s="17" t="s">
        <v>659</v>
      </c>
      <c r="E18" s="17">
        <f>VLOOKUP(C18,'Active 1'!C$21:E$103,3,FALSE)</f>
        <v>11220.5132641536</v>
      </c>
      <c r="F18" s="15" t="s">
        <v>250</v>
      </c>
      <c r="G18" s="14">
        <v>11220.5</v>
      </c>
      <c r="H18" s="14" t="s">
        <v>251</v>
      </c>
      <c r="J18" s="15"/>
      <c r="K18" s="16" t="s">
        <v>252</v>
      </c>
    </row>
    <row r="19" spans="1:11" ht="12.75" customHeight="1" x14ac:dyDescent="0.2">
      <c r="A19" s="17" t="s">
        <v>203</v>
      </c>
      <c r="B19" s="6" t="s">
        <v>129</v>
      </c>
      <c r="C19" s="14">
        <v>35242.608</v>
      </c>
      <c r="D19" s="17" t="s">
        <v>659</v>
      </c>
      <c r="E19" s="17">
        <f>VLOOKUP(C19,'Active 1'!C$21:E$103,3,FALSE)</f>
        <v>12415.016070887345</v>
      </c>
      <c r="F19" s="15" t="s">
        <v>254</v>
      </c>
      <c r="G19" s="14">
        <v>12415</v>
      </c>
      <c r="H19" s="14" t="s">
        <v>234</v>
      </c>
      <c r="J19" s="15"/>
      <c r="K19" s="16" t="s">
        <v>202</v>
      </c>
    </row>
    <row r="20" spans="1:11" ht="12.75" customHeight="1" x14ac:dyDescent="0.2">
      <c r="A20" s="17" t="s">
        <v>258</v>
      </c>
      <c r="B20" s="6" t="s">
        <v>129</v>
      </c>
      <c r="C20" s="14">
        <v>41762.334000000003</v>
      </c>
      <c r="D20" s="17" t="s">
        <v>658</v>
      </c>
      <c r="E20" s="17">
        <f>VLOOKUP(C20,'Active 1'!C$21:E$103,3,FALSE)</f>
        <v>32136.036597944701</v>
      </c>
      <c r="F20" s="15" t="s">
        <v>255</v>
      </c>
      <c r="G20" s="14">
        <v>32136</v>
      </c>
      <c r="H20" s="14" t="s">
        <v>256</v>
      </c>
      <c r="J20" s="15"/>
      <c r="K20" s="16" t="s">
        <v>257</v>
      </c>
    </row>
    <row r="21" spans="1:11" ht="12.75" customHeight="1" x14ac:dyDescent="0.2">
      <c r="A21" s="17" t="s">
        <v>258</v>
      </c>
      <c r="B21" s="6" t="s">
        <v>129</v>
      </c>
      <c r="C21" s="14">
        <v>41764.307000000001</v>
      </c>
      <c r="D21" s="17" t="s">
        <v>658</v>
      </c>
      <c r="E21" s="17">
        <f>VLOOKUP(C21,'Active 1'!C$21:E$103,3,FALSE)</f>
        <v>32142.004574743089</v>
      </c>
      <c r="F21" s="15" t="s">
        <v>259</v>
      </c>
      <c r="G21" s="14">
        <v>32142</v>
      </c>
      <c r="H21" s="14" t="s">
        <v>260</v>
      </c>
      <c r="J21" s="15"/>
      <c r="K21" s="16" t="s">
        <v>257</v>
      </c>
    </row>
    <row r="22" spans="1:11" ht="12.75" customHeight="1" x14ac:dyDescent="0.2">
      <c r="A22" s="17" t="s">
        <v>262</v>
      </c>
      <c r="B22" s="6" t="s">
        <v>129</v>
      </c>
      <c r="C22" s="14">
        <v>41795.379999999997</v>
      </c>
      <c r="D22" s="17" t="s">
        <v>658</v>
      </c>
      <c r="E22" s="17">
        <f>VLOOKUP(C22,'Active 1'!C$21:E$103,3,FALSE)</f>
        <v>32235.994915876625</v>
      </c>
      <c r="F22" s="15" t="s">
        <v>261</v>
      </c>
      <c r="G22" s="14">
        <v>32236</v>
      </c>
      <c r="H22" s="14" t="s">
        <v>220</v>
      </c>
      <c r="J22" s="15"/>
      <c r="K22" s="16" t="s">
        <v>257</v>
      </c>
    </row>
    <row r="23" spans="1:11" ht="12.75" customHeight="1" x14ac:dyDescent="0.2">
      <c r="A23" s="17" t="s">
        <v>264</v>
      </c>
      <c r="B23" s="6" t="s">
        <v>129</v>
      </c>
      <c r="C23" s="14">
        <v>42089.281000000003</v>
      </c>
      <c r="D23" s="17" t="s">
        <v>658</v>
      </c>
      <c r="E23" s="17">
        <f>VLOOKUP(C23,'Active 1'!C$21:E$103,3,FALSE)</f>
        <v>33124.993572250038</v>
      </c>
      <c r="F23" s="15" t="s">
        <v>263</v>
      </c>
      <c r="G23" s="14">
        <v>33125</v>
      </c>
      <c r="H23" s="14" t="s">
        <v>220</v>
      </c>
      <c r="J23" s="15"/>
      <c r="K23" s="16" t="s">
        <v>257</v>
      </c>
    </row>
    <row r="24" spans="1:11" ht="12.75" customHeight="1" x14ac:dyDescent="0.2">
      <c r="A24" s="17" t="s">
        <v>264</v>
      </c>
      <c r="B24" s="6" t="s">
        <v>129</v>
      </c>
      <c r="C24" s="14">
        <v>42109.447</v>
      </c>
      <c r="D24" s="17" t="s">
        <v>658</v>
      </c>
      <c r="E24" s="17">
        <f>VLOOKUP(C24,'Active 1'!C$21:E$103,3,FALSE)</f>
        <v>33185.992163287236</v>
      </c>
      <c r="F24" s="15" t="s">
        <v>265</v>
      </c>
      <c r="G24" s="14">
        <v>33186</v>
      </c>
      <c r="H24" s="14" t="s">
        <v>239</v>
      </c>
      <c r="J24" s="15"/>
      <c r="K24" s="16" t="s">
        <v>257</v>
      </c>
    </row>
    <row r="25" spans="1:11" ht="12.75" customHeight="1" x14ac:dyDescent="0.2">
      <c r="A25" s="17" t="s">
        <v>264</v>
      </c>
      <c r="B25" s="6" t="s">
        <v>128</v>
      </c>
      <c r="C25" s="14">
        <v>42132.411999999997</v>
      </c>
      <c r="D25" s="17" t="s">
        <v>658</v>
      </c>
      <c r="E25" s="17">
        <f>VLOOKUP(C25,'Active 1'!C$21:E$103,3,FALSE)</f>
        <v>33255.457235347596</v>
      </c>
      <c r="F25" s="15" t="s">
        <v>266</v>
      </c>
      <c r="G25" s="14">
        <v>33255.5</v>
      </c>
      <c r="H25" s="14" t="s">
        <v>267</v>
      </c>
      <c r="J25" s="15"/>
      <c r="K25" s="16" t="s">
        <v>257</v>
      </c>
    </row>
    <row r="26" spans="1:11" ht="12.75" customHeight="1" x14ac:dyDescent="0.2">
      <c r="A26" s="18" t="s">
        <v>272</v>
      </c>
      <c r="B26" s="6" t="s">
        <v>129</v>
      </c>
      <c r="C26" s="14">
        <v>45021.34</v>
      </c>
      <c r="D26" s="17" t="s">
        <v>660</v>
      </c>
      <c r="E26" s="17">
        <f>VLOOKUP(C26,'Active 1'!C$21:E$103,3,FALSE)</f>
        <v>41993.954587719571</v>
      </c>
      <c r="F26" s="15" t="s">
        <v>268</v>
      </c>
      <c r="G26" s="14">
        <v>41994</v>
      </c>
      <c r="H26" s="14" t="s">
        <v>269</v>
      </c>
      <c r="J26" s="15" t="s">
        <v>270</v>
      </c>
      <c r="K26" s="16" t="s">
        <v>271</v>
      </c>
    </row>
    <row r="27" spans="1:11" ht="12.75" customHeight="1" x14ac:dyDescent="0.2">
      <c r="A27" s="18" t="s">
        <v>272</v>
      </c>
      <c r="B27" s="6" t="s">
        <v>128</v>
      </c>
      <c r="C27" s="14">
        <v>45021.506000000001</v>
      </c>
      <c r="D27" s="17" t="s">
        <v>660</v>
      </c>
      <c r="E27" s="17">
        <f>VLOOKUP(C27,'Active 1'!C$21:E$103,3,FALSE)</f>
        <v>41994.456708423349</v>
      </c>
      <c r="F27" s="15" t="s">
        <v>273</v>
      </c>
      <c r="G27" s="14">
        <v>41994.5</v>
      </c>
      <c r="H27" s="14" t="s">
        <v>274</v>
      </c>
      <c r="J27" s="15" t="s">
        <v>270</v>
      </c>
      <c r="K27" s="16" t="s">
        <v>271</v>
      </c>
    </row>
    <row r="28" spans="1:11" ht="12.75" customHeight="1" x14ac:dyDescent="0.2">
      <c r="A28" s="18" t="s">
        <v>278</v>
      </c>
      <c r="B28" s="6" t="s">
        <v>128</v>
      </c>
      <c r="C28" s="14">
        <v>46115.138500000001</v>
      </c>
      <c r="D28" s="17" t="s">
        <v>660</v>
      </c>
      <c r="E28" s="17">
        <f>VLOOKUP(C28,'Active 1'!C$21:E$103,3,FALSE)</f>
        <v>45302.502013020057</v>
      </c>
      <c r="F28" s="15" t="s">
        <v>275</v>
      </c>
      <c r="G28" s="14">
        <v>45302.5</v>
      </c>
      <c r="H28" s="14" t="s">
        <v>276</v>
      </c>
      <c r="J28" s="15" t="s">
        <v>270</v>
      </c>
      <c r="K28" s="16" t="s">
        <v>277</v>
      </c>
    </row>
    <row r="29" spans="1:11" ht="12.75" customHeight="1" x14ac:dyDescent="0.2">
      <c r="A29" s="18" t="s">
        <v>278</v>
      </c>
      <c r="B29" s="6" t="s">
        <v>129</v>
      </c>
      <c r="C29" s="14">
        <v>46115.304300000003</v>
      </c>
      <c r="D29" s="17" t="s">
        <v>660</v>
      </c>
      <c r="E29" s="17">
        <f>VLOOKUP(C29,'Active 1'!C$21:E$103,3,FALSE)</f>
        <v>45303.003528759124</v>
      </c>
      <c r="F29" s="15" t="s">
        <v>279</v>
      </c>
      <c r="G29" s="14">
        <v>45303</v>
      </c>
      <c r="H29" s="14" t="s">
        <v>280</v>
      </c>
      <c r="J29" s="15" t="s">
        <v>270</v>
      </c>
      <c r="K29" s="16" t="s">
        <v>277</v>
      </c>
    </row>
    <row r="30" spans="1:11" ht="12.75" customHeight="1" x14ac:dyDescent="0.2">
      <c r="A30" s="18" t="s">
        <v>278</v>
      </c>
      <c r="B30" s="6" t="s">
        <v>128</v>
      </c>
      <c r="C30" s="14">
        <v>46117.123500000002</v>
      </c>
      <c r="D30" s="17" t="s">
        <v>660</v>
      </c>
      <c r="E30" s="17">
        <f>VLOOKUP(C30,'Active 1'!C$21:E$103,3,FALSE)</f>
        <v>45308.506287700649</v>
      </c>
      <c r="F30" s="15" t="s">
        <v>281</v>
      </c>
      <c r="G30" s="14">
        <v>45308.5</v>
      </c>
      <c r="H30" s="14" t="s">
        <v>282</v>
      </c>
      <c r="J30" s="15" t="s">
        <v>270</v>
      </c>
      <c r="K30" s="16" t="s">
        <v>277</v>
      </c>
    </row>
    <row r="31" spans="1:11" ht="12.75" customHeight="1" x14ac:dyDescent="0.2">
      <c r="A31" s="18" t="s">
        <v>278</v>
      </c>
      <c r="B31" s="6" t="s">
        <v>129</v>
      </c>
      <c r="C31" s="14">
        <v>46117.2886</v>
      </c>
      <c r="D31" s="17" t="s">
        <v>660</v>
      </c>
      <c r="E31" s="17">
        <f>VLOOKUP(C31,'Active 1'!C$21:E$103,3,FALSE)</f>
        <v>45309.005686063247</v>
      </c>
      <c r="F31" s="15" t="s">
        <v>283</v>
      </c>
      <c r="G31" s="14">
        <v>45309</v>
      </c>
      <c r="H31" s="14" t="s">
        <v>284</v>
      </c>
      <c r="J31" s="15" t="s">
        <v>270</v>
      </c>
      <c r="K31" s="16" t="s">
        <v>277</v>
      </c>
    </row>
    <row r="32" spans="1:11" ht="12.75" customHeight="1" x14ac:dyDescent="0.2">
      <c r="A32" s="18" t="s">
        <v>299</v>
      </c>
      <c r="B32" s="6" t="s">
        <v>128</v>
      </c>
      <c r="C32" s="14">
        <v>50177.299299999999</v>
      </c>
      <c r="D32" s="17" t="s">
        <v>660</v>
      </c>
      <c r="E32" s="17">
        <f>VLOOKUP(C32,'Active 1'!C$21:E$103,3,FALSE)</f>
        <v>57589.821529362867</v>
      </c>
      <c r="F32" s="15" t="s">
        <v>295</v>
      </c>
      <c r="G32" s="14">
        <v>57589.5</v>
      </c>
      <c r="H32" s="14" t="s">
        <v>296</v>
      </c>
      <c r="J32" s="15" t="s">
        <v>297</v>
      </c>
      <c r="K32" s="16" t="s">
        <v>298</v>
      </c>
    </row>
    <row r="33" spans="1:11" ht="12.75" customHeight="1" x14ac:dyDescent="0.2">
      <c r="A33" s="18" t="s">
        <v>302</v>
      </c>
      <c r="B33" s="6" t="s">
        <v>128</v>
      </c>
      <c r="C33" s="14">
        <v>50481.446900000003</v>
      </c>
      <c r="D33" s="17" t="s">
        <v>660</v>
      </c>
      <c r="E33" s="17">
        <f>VLOOKUP(C33,'Active 1'!C$21:E$103,3,FALSE)</f>
        <v>58509.814342382204</v>
      </c>
      <c r="F33" s="15" t="s">
        <v>300</v>
      </c>
      <c r="G33" s="14">
        <v>58509.5</v>
      </c>
      <c r="H33" s="14" t="s">
        <v>301</v>
      </c>
      <c r="J33" s="15" t="s">
        <v>297</v>
      </c>
      <c r="K33" s="16" t="s">
        <v>298</v>
      </c>
    </row>
    <row r="34" spans="1:11" ht="12.75" customHeight="1" x14ac:dyDescent="0.2">
      <c r="A34" s="18" t="s">
        <v>299</v>
      </c>
      <c r="B34" s="6" t="s">
        <v>129</v>
      </c>
      <c r="C34" s="14">
        <v>50859.493799999997</v>
      </c>
      <c r="D34" s="17" t="s">
        <v>660</v>
      </c>
      <c r="E34" s="17">
        <f>VLOOKUP(C34,'Active 1'!C$21:E$103,3,FALSE)</f>
        <v>59653.339495907101</v>
      </c>
      <c r="F34" s="15" t="s">
        <v>312</v>
      </c>
      <c r="G34" s="14">
        <v>59653</v>
      </c>
      <c r="H34" s="14" t="s">
        <v>313</v>
      </c>
      <c r="J34" s="15" t="s">
        <v>297</v>
      </c>
      <c r="K34" s="16" t="s">
        <v>298</v>
      </c>
    </row>
    <row r="35" spans="1:11" ht="12.75" customHeight="1" x14ac:dyDescent="0.2">
      <c r="A35" s="17" t="s">
        <v>324</v>
      </c>
      <c r="B35" s="6" t="s">
        <v>129</v>
      </c>
      <c r="C35" s="14">
        <v>50954.377399999998</v>
      </c>
      <c r="D35" s="17" t="s">
        <v>660</v>
      </c>
      <c r="E35" s="17">
        <f>VLOOKUP(C35,'Active 1'!C$21:E$103,3,FALSE)</f>
        <v>59940.345640533596</v>
      </c>
      <c r="F35" s="15" t="s">
        <v>321</v>
      </c>
      <c r="G35" s="14">
        <v>59940</v>
      </c>
      <c r="H35" s="14" t="s">
        <v>322</v>
      </c>
      <c r="J35" s="15" t="s">
        <v>270</v>
      </c>
      <c r="K35" s="16" t="s">
        <v>323</v>
      </c>
    </row>
    <row r="36" spans="1:11" ht="12.75" customHeight="1" x14ac:dyDescent="0.2">
      <c r="A36" s="18" t="s">
        <v>299</v>
      </c>
      <c r="B36" s="6" t="s">
        <v>129</v>
      </c>
      <c r="C36" s="14">
        <v>51641.374400000001</v>
      </c>
      <c r="D36" s="17" t="s">
        <v>660</v>
      </c>
      <c r="E36" s="17">
        <f>VLOOKUP(C36,'Active 1'!C$21:E$103,3,FALSE)</f>
        <v>62018.390322016669</v>
      </c>
      <c r="F36" s="15" t="s">
        <v>328</v>
      </c>
      <c r="G36" s="14">
        <v>62018</v>
      </c>
      <c r="H36" s="14" t="s">
        <v>329</v>
      </c>
      <c r="J36" s="15" t="s">
        <v>330</v>
      </c>
      <c r="K36" s="16" t="s">
        <v>298</v>
      </c>
    </row>
    <row r="37" spans="1:11" ht="12.75" customHeight="1" x14ac:dyDescent="0.2">
      <c r="A37" s="18" t="s">
        <v>299</v>
      </c>
      <c r="B37" s="6" t="s">
        <v>128</v>
      </c>
      <c r="C37" s="14">
        <v>51926.522700000001</v>
      </c>
      <c r="D37" s="17" t="s">
        <v>660</v>
      </c>
      <c r="E37" s="17" t="e">
        <f>VLOOKUP(C37,'Active 1'!C$21:E$103,3,FALSE)</f>
        <v>#N/A</v>
      </c>
      <c r="F37" s="15" t="s">
        <v>339</v>
      </c>
      <c r="G37" s="14" t="s">
        <v>340</v>
      </c>
      <c r="H37" s="14" t="s">
        <v>341</v>
      </c>
      <c r="J37" s="15" t="s">
        <v>330</v>
      </c>
      <c r="K37" s="16" t="s">
        <v>298</v>
      </c>
    </row>
    <row r="38" spans="1:11" ht="12.75" customHeight="1" x14ac:dyDescent="0.2">
      <c r="A38" s="18" t="s">
        <v>463</v>
      </c>
      <c r="B38" s="6" t="s">
        <v>128</v>
      </c>
      <c r="C38" s="14">
        <v>54161.409299999999</v>
      </c>
      <c r="D38" s="17" t="s">
        <v>657</v>
      </c>
      <c r="E38" s="17" t="e">
        <f>VLOOKUP(C38,'Active 1'!C$21:E$103,3,FALSE)</f>
        <v>#N/A</v>
      </c>
      <c r="F38" s="15" t="s">
        <v>459</v>
      </c>
      <c r="G38" s="14" t="s">
        <v>460</v>
      </c>
      <c r="H38" s="14" t="s">
        <v>461</v>
      </c>
      <c r="J38" s="15" t="s">
        <v>297</v>
      </c>
      <c r="K38" s="16" t="s">
        <v>462</v>
      </c>
    </row>
    <row r="39" spans="1:11" ht="12.75" customHeight="1" x14ac:dyDescent="0.2">
      <c r="A39" s="18" t="s">
        <v>477</v>
      </c>
      <c r="B39" s="6" t="s">
        <v>128</v>
      </c>
      <c r="C39" s="14">
        <v>54202.402600000001</v>
      </c>
      <c r="D39" s="17" t="s">
        <v>657</v>
      </c>
      <c r="E39" s="17" t="e">
        <f>VLOOKUP(C39,'Active 1'!C$21:E$103,3,FALSE)</f>
        <v>#N/A</v>
      </c>
      <c r="F39" s="15" t="s">
        <v>473</v>
      </c>
      <c r="G39" s="14" t="s">
        <v>474</v>
      </c>
      <c r="H39" s="14" t="s">
        <v>475</v>
      </c>
      <c r="J39" s="15" t="s">
        <v>330</v>
      </c>
      <c r="K39" s="16" t="s">
        <v>476</v>
      </c>
    </row>
    <row r="40" spans="1:11" ht="12.75" customHeight="1" x14ac:dyDescent="0.2">
      <c r="A40" s="18" t="s">
        <v>484</v>
      </c>
      <c r="B40" s="6" t="s">
        <v>128</v>
      </c>
      <c r="C40" s="14">
        <v>54519.619599999998</v>
      </c>
      <c r="D40" s="17" t="s">
        <v>657</v>
      </c>
      <c r="E40" s="17" t="e">
        <f>VLOOKUP(C40,'Active 1'!C$21:E$103,3,FALSE)</f>
        <v>#N/A</v>
      </c>
      <c r="F40" s="15" t="s">
        <v>481</v>
      </c>
      <c r="G40" s="14" t="s">
        <v>482</v>
      </c>
      <c r="H40" s="14" t="s">
        <v>483</v>
      </c>
      <c r="J40" s="15" t="s">
        <v>365</v>
      </c>
      <c r="K40" s="16" t="s">
        <v>287</v>
      </c>
    </row>
    <row r="41" spans="1:11" ht="12.75" customHeight="1" x14ac:dyDescent="0.2">
      <c r="A41" s="18" t="s">
        <v>489</v>
      </c>
      <c r="B41" s="6" t="s">
        <v>128</v>
      </c>
      <c r="C41" s="14">
        <v>54532.6783</v>
      </c>
      <c r="D41" s="17" t="s">
        <v>657</v>
      </c>
      <c r="E41" s="17" t="e">
        <f>VLOOKUP(C41,'Active 1'!C$21:E$103,3,FALSE)</f>
        <v>#N/A</v>
      </c>
      <c r="F41" s="15" t="s">
        <v>485</v>
      </c>
      <c r="G41" s="14" t="s">
        <v>486</v>
      </c>
      <c r="H41" s="14" t="s">
        <v>487</v>
      </c>
      <c r="J41" s="15" t="s">
        <v>297</v>
      </c>
      <c r="K41" s="16" t="s">
        <v>488</v>
      </c>
    </row>
    <row r="42" spans="1:11" ht="12.75" customHeight="1" x14ac:dyDescent="0.2">
      <c r="A42" s="18" t="s">
        <v>489</v>
      </c>
      <c r="B42" s="6" t="s">
        <v>128</v>
      </c>
      <c r="C42" s="14">
        <v>54545.572099999998</v>
      </c>
      <c r="D42" s="17" t="s">
        <v>657</v>
      </c>
      <c r="E42" s="17" t="e">
        <f>VLOOKUP(C42,'Active 1'!C$21:E$103,3,FALSE)</f>
        <v>#N/A</v>
      </c>
      <c r="F42" s="15" t="s">
        <v>490</v>
      </c>
      <c r="G42" s="14" t="s">
        <v>491</v>
      </c>
      <c r="H42" s="14" t="s">
        <v>492</v>
      </c>
      <c r="J42" s="15" t="s">
        <v>297</v>
      </c>
      <c r="K42" s="16" t="s">
        <v>287</v>
      </c>
    </row>
    <row r="43" spans="1:11" ht="12.75" customHeight="1" x14ac:dyDescent="0.2">
      <c r="A43" s="18" t="s">
        <v>489</v>
      </c>
      <c r="B43" s="6" t="s">
        <v>128</v>
      </c>
      <c r="C43" s="14">
        <v>54552.680899999999</v>
      </c>
      <c r="D43" s="17" t="s">
        <v>657</v>
      </c>
      <c r="E43" s="17" t="e">
        <f>VLOOKUP(C43,'Active 1'!C$21:E$103,3,FALSE)</f>
        <v>#N/A</v>
      </c>
      <c r="F43" s="15" t="s">
        <v>493</v>
      </c>
      <c r="G43" s="14" t="s">
        <v>494</v>
      </c>
      <c r="H43" s="14" t="s">
        <v>495</v>
      </c>
      <c r="J43" s="15" t="s">
        <v>297</v>
      </c>
      <c r="K43" s="16" t="s">
        <v>496</v>
      </c>
    </row>
    <row r="44" spans="1:11" ht="12.75" customHeight="1" x14ac:dyDescent="0.2">
      <c r="A44" s="18" t="s">
        <v>489</v>
      </c>
      <c r="B44" s="6" t="s">
        <v>128</v>
      </c>
      <c r="C44" s="14">
        <v>54566.7304</v>
      </c>
      <c r="D44" s="17" t="s">
        <v>657</v>
      </c>
      <c r="E44" s="17" t="e">
        <f>VLOOKUP(C44,'Active 1'!C$21:E$103,3,FALSE)</f>
        <v>#N/A</v>
      </c>
      <c r="F44" s="15" t="s">
        <v>502</v>
      </c>
      <c r="G44" s="14" t="s">
        <v>503</v>
      </c>
      <c r="H44" s="14" t="s">
        <v>492</v>
      </c>
      <c r="J44" s="15" t="s">
        <v>297</v>
      </c>
      <c r="K44" s="16" t="s">
        <v>496</v>
      </c>
    </row>
    <row r="45" spans="1:11" ht="12.75" customHeight="1" x14ac:dyDescent="0.2">
      <c r="A45" s="18" t="s">
        <v>507</v>
      </c>
      <c r="B45" s="6" t="s">
        <v>128</v>
      </c>
      <c r="C45" s="14">
        <v>54799.808299999997</v>
      </c>
      <c r="D45" s="17" t="s">
        <v>657</v>
      </c>
      <c r="E45" s="17" t="e">
        <f>VLOOKUP(C45,'Active 1'!C$21:E$103,3,FALSE)</f>
        <v>#N/A</v>
      </c>
      <c r="F45" s="15" t="s">
        <v>504</v>
      </c>
      <c r="G45" s="14" t="s">
        <v>505</v>
      </c>
      <c r="H45" s="14" t="s">
        <v>506</v>
      </c>
      <c r="J45" s="15" t="s">
        <v>365</v>
      </c>
      <c r="K45" s="16" t="s">
        <v>287</v>
      </c>
    </row>
    <row r="46" spans="1:11" ht="12.75" customHeight="1" x14ac:dyDescent="0.2">
      <c r="A46" s="18" t="s">
        <v>513</v>
      </c>
      <c r="B46" s="6" t="s">
        <v>128</v>
      </c>
      <c r="C46" s="14">
        <v>54815.5121</v>
      </c>
      <c r="D46" s="17" t="s">
        <v>657</v>
      </c>
      <c r="E46" s="17" t="e">
        <f>VLOOKUP(C46,'Active 1'!C$21:E$103,3,FALSE)</f>
        <v>#N/A</v>
      </c>
      <c r="F46" s="15" t="s">
        <v>508</v>
      </c>
      <c r="G46" s="14" t="s">
        <v>509</v>
      </c>
      <c r="H46" s="14" t="s">
        <v>510</v>
      </c>
      <c r="J46" s="15" t="s">
        <v>511</v>
      </c>
      <c r="K46" s="16" t="s">
        <v>512</v>
      </c>
    </row>
    <row r="47" spans="1:11" ht="12.75" customHeight="1" x14ac:dyDescent="0.2">
      <c r="A47" s="18" t="s">
        <v>518</v>
      </c>
      <c r="B47" s="6" t="s">
        <v>128</v>
      </c>
      <c r="C47" s="14">
        <v>54832.869400000003</v>
      </c>
      <c r="D47" s="17" t="s">
        <v>657</v>
      </c>
      <c r="E47" s="17" t="e">
        <f>VLOOKUP(C47,'Active 1'!C$21:E$103,3,FALSE)</f>
        <v>#N/A</v>
      </c>
      <c r="F47" s="15" t="s">
        <v>514</v>
      </c>
      <c r="G47" s="14" t="s">
        <v>515</v>
      </c>
      <c r="H47" s="14" t="s">
        <v>516</v>
      </c>
      <c r="J47" s="15" t="s">
        <v>517</v>
      </c>
      <c r="K47" s="16" t="s">
        <v>257</v>
      </c>
    </row>
    <row r="48" spans="1:11" ht="12.75" customHeight="1" x14ac:dyDescent="0.2">
      <c r="A48" s="18" t="s">
        <v>507</v>
      </c>
      <c r="B48" s="6" t="s">
        <v>128</v>
      </c>
      <c r="C48" s="14">
        <v>54873.698900000003</v>
      </c>
      <c r="D48" s="17" t="s">
        <v>657</v>
      </c>
      <c r="E48" s="17" t="e">
        <f>VLOOKUP(C48,'Active 1'!C$21:E$103,3,FALSE)</f>
        <v>#N/A</v>
      </c>
      <c r="F48" s="15" t="s">
        <v>519</v>
      </c>
      <c r="G48" s="14" t="s">
        <v>520</v>
      </c>
      <c r="H48" s="14" t="s">
        <v>521</v>
      </c>
      <c r="J48" s="15" t="s">
        <v>365</v>
      </c>
      <c r="K48" s="16" t="s">
        <v>488</v>
      </c>
    </row>
    <row r="49" spans="1:11" ht="12.75" customHeight="1" x14ac:dyDescent="0.2">
      <c r="A49" s="18" t="s">
        <v>507</v>
      </c>
      <c r="B49" s="6" t="s">
        <v>128</v>
      </c>
      <c r="C49" s="14">
        <v>54885.600899999998</v>
      </c>
      <c r="D49" s="17" t="s">
        <v>657</v>
      </c>
      <c r="E49" s="17" t="e">
        <f>VLOOKUP(C49,'Active 1'!C$21:E$103,3,FALSE)</f>
        <v>#N/A</v>
      </c>
      <c r="F49" s="15" t="s">
        <v>522</v>
      </c>
      <c r="G49" s="14" t="s">
        <v>523</v>
      </c>
      <c r="H49" s="14" t="s">
        <v>524</v>
      </c>
      <c r="J49" s="15" t="s">
        <v>365</v>
      </c>
      <c r="K49" s="16" t="s">
        <v>287</v>
      </c>
    </row>
    <row r="50" spans="1:11" ht="12.75" customHeight="1" x14ac:dyDescent="0.2">
      <c r="A50" s="17" t="s">
        <v>528</v>
      </c>
      <c r="B50" s="6" t="s">
        <v>128</v>
      </c>
      <c r="C50" s="14">
        <v>54904.775800000003</v>
      </c>
      <c r="D50" s="17" t="s">
        <v>657</v>
      </c>
      <c r="E50" s="17" t="e">
        <f>VLOOKUP(C50,'Active 1'!C$21:E$103,3,FALSE)</f>
        <v>#N/A</v>
      </c>
      <c r="F50" s="15" t="s">
        <v>525</v>
      </c>
      <c r="G50" s="14" t="s">
        <v>526</v>
      </c>
      <c r="H50" s="14" t="s">
        <v>527</v>
      </c>
      <c r="J50" s="15" t="s">
        <v>365</v>
      </c>
      <c r="K50" s="16" t="s">
        <v>287</v>
      </c>
    </row>
    <row r="51" spans="1:11" ht="12.75" customHeight="1" x14ac:dyDescent="0.2">
      <c r="A51" s="17" t="s">
        <v>528</v>
      </c>
      <c r="B51" s="6" t="s">
        <v>128</v>
      </c>
      <c r="C51" s="14">
        <v>54939.654000000002</v>
      </c>
      <c r="D51" s="17" t="s">
        <v>657</v>
      </c>
      <c r="E51" s="17" t="e">
        <f>VLOOKUP(C51,'Active 1'!C$21:E$103,3,FALSE)</f>
        <v>#N/A</v>
      </c>
      <c r="F51" s="15" t="s">
        <v>529</v>
      </c>
      <c r="G51" s="14" t="s">
        <v>530</v>
      </c>
      <c r="H51" s="14" t="s">
        <v>531</v>
      </c>
      <c r="J51" s="15" t="s">
        <v>365</v>
      </c>
      <c r="K51" s="16" t="s">
        <v>287</v>
      </c>
    </row>
    <row r="52" spans="1:11" ht="12.75" customHeight="1" x14ac:dyDescent="0.2">
      <c r="A52" s="17" t="s">
        <v>535</v>
      </c>
      <c r="B52" s="6" t="s">
        <v>128</v>
      </c>
      <c r="C52" s="14">
        <v>55163.804900000003</v>
      </c>
      <c r="D52" s="17" t="s">
        <v>657</v>
      </c>
      <c r="E52" s="17" t="e">
        <f>VLOOKUP(C52,'Active 1'!C$21:E$103,3,FALSE)</f>
        <v>#N/A</v>
      </c>
      <c r="F52" s="15" t="s">
        <v>532</v>
      </c>
      <c r="G52" s="14" t="s">
        <v>533</v>
      </c>
      <c r="H52" s="14" t="s">
        <v>534</v>
      </c>
      <c r="J52" s="15" t="s">
        <v>365</v>
      </c>
      <c r="K52" s="16" t="s">
        <v>287</v>
      </c>
    </row>
    <row r="53" spans="1:11" ht="12.75" customHeight="1" x14ac:dyDescent="0.2">
      <c r="A53" s="17" t="s">
        <v>535</v>
      </c>
      <c r="B53" s="6" t="s">
        <v>128</v>
      </c>
      <c r="C53" s="14">
        <v>55188.9303</v>
      </c>
      <c r="D53" s="17" t="s">
        <v>657</v>
      </c>
      <c r="E53" s="17" t="e">
        <f>VLOOKUP(C53,'Active 1'!C$21:E$103,3,FALSE)</f>
        <v>#N/A</v>
      </c>
      <c r="F53" s="15" t="s">
        <v>536</v>
      </c>
      <c r="G53" s="14" t="s">
        <v>537</v>
      </c>
      <c r="H53" s="14" t="s">
        <v>538</v>
      </c>
      <c r="J53" s="15" t="s">
        <v>365</v>
      </c>
      <c r="K53" s="16" t="s">
        <v>287</v>
      </c>
    </row>
    <row r="54" spans="1:11" ht="12.75" customHeight="1" x14ac:dyDescent="0.2">
      <c r="A54" s="17" t="s">
        <v>535</v>
      </c>
      <c r="B54" s="6" t="s">
        <v>128</v>
      </c>
      <c r="C54" s="14">
        <v>55238.687400000003</v>
      </c>
      <c r="D54" s="17" t="s">
        <v>657</v>
      </c>
      <c r="E54" s="17" t="e">
        <f>VLOOKUP(C54,'Active 1'!C$21:E$103,3,FALSE)</f>
        <v>#N/A</v>
      </c>
      <c r="F54" s="15" t="s">
        <v>539</v>
      </c>
      <c r="G54" s="14" t="s">
        <v>540</v>
      </c>
      <c r="H54" s="14" t="s">
        <v>541</v>
      </c>
      <c r="J54" s="15" t="s">
        <v>365</v>
      </c>
      <c r="K54" s="16" t="s">
        <v>287</v>
      </c>
    </row>
    <row r="55" spans="1:11" ht="12.75" customHeight="1" x14ac:dyDescent="0.2">
      <c r="A55" s="17" t="s">
        <v>545</v>
      </c>
      <c r="B55" s="6" t="s">
        <v>128</v>
      </c>
      <c r="C55" s="14">
        <v>55258.6878</v>
      </c>
      <c r="D55" s="17" t="s">
        <v>657</v>
      </c>
      <c r="E55" s="17" t="e">
        <f>VLOOKUP(C55,'Active 1'!C$21:E$103,3,FALSE)</f>
        <v>#N/A</v>
      </c>
      <c r="F55" s="15" t="s">
        <v>542</v>
      </c>
      <c r="G55" s="14" t="s">
        <v>543</v>
      </c>
      <c r="H55" s="14" t="s">
        <v>544</v>
      </c>
      <c r="J55" s="15" t="s">
        <v>365</v>
      </c>
      <c r="K55" s="16" t="s">
        <v>488</v>
      </c>
    </row>
    <row r="56" spans="1:11" ht="12.75" customHeight="1" x14ac:dyDescent="0.2">
      <c r="A56" s="17" t="s">
        <v>545</v>
      </c>
      <c r="B56" s="6" t="s">
        <v>128</v>
      </c>
      <c r="C56" s="14">
        <v>55263.646699999998</v>
      </c>
      <c r="D56" s="17" t="s">
        <v>657</v>
      </c>
      <c r="E56" s="17" t="e">
        <f>VLOOKUP(C56,'Active 1'!C$21:E$103,3,FALSE)</f>
        <v>#N/A</v>
      </c>
      <c r="F56" s="15" t="s">
        <v>546</v>
      </c>
      <c r="G56" s="14" t="s">
        <v>547</v>
      </c>
      <c r="H56" s="14" t="s">
        <v>548</v>
      </c>
      <c r="J56" s="15" t="s">
        <v>365</v>
      </c>
      <c r="K56" s="16" t="s">
        <v>287</v>
      </c>
    </row>
    <row r="57" spans="1:11" ht="12.75" customHeight="1" x14ac:dyDescent="0.2">
      <c r="A57" s="17" t="s">
        <v>545</v>
      </c>
      <c r="B57" s="6" t="s">
        <v>128</v>
      </c>
      <c r="C57" s="14">
        <v>55279.681499999999</v>
      </c>
      <c r="D57" s="17" t="s">
        <v>657</v>
      </c>
      <c r="E57" s="17" t="e">
        <f>VLOOKUP(C57,'Active 1'!C$21:E$103,3,FALSE)</f>
        <v>#N/A</v>
      </c>
      <c r="F57" s="15" t="s">
        <v>549</v>
      </c>
      <c r="G57" s="14" t="s">
        <v>550</v>
      </c>
      <c r="H57" s="14" t="s">
        <v>541</v>
      </c>
      <c r="J57" s="15" t="s">
        <v>365</v>
      </c>
      <c r="K57" s="16" t="s">
        <v>287</v>
      </c>
    </row>
    <row r="58" spans="1:11" ht="12.75" customHeight="1" x14ac:dyDescent="0.2">
      <c r="A58" s="17" t="s">
        <v>545</v>
      </c>
      <c r="B58" s="6" t="s">
        <v>128</v>
      </c>
      <c r="C58" s="14">
        <v>55303.650199999996</v>
      </c>
      <c r="D58" s="17" t="s">
        <v>657</v>
      </c>
      <c r="E58" s="17" t="e">
        <f>VLOOKUP(C58,'Active 1'!C$21:E$103,3,FALSE)</f>
        <v>#N/A</v>
      </c>
      <c r="F58" s="15" t="s">
        <v>557</v>
      </c>
      <c r="G58" s="14" t="s">
        <v>558</v>
      </c>
      <c r="H58" s="14" t="s">
        <v>559</v>
      </c>
      <c r="J58" s="15" t="s">
        <v>365</v>
      </c>
      <c r="K58" s="16" t="s">
        <v>287</v>
      </c>
    </row>
    <row r="59" spans="1:11" ht="12.75" customHeight="1" x14ac:dyDescent="0.2">
      <c r="A59" s="18" t="s">
        <v>572</v>
      </c>
      <c r="B59" s="6" t="s">
        <v>128</v>
      </c>
      <c r="C59" s="14">
        <v>55571.938099999999</v>
      </c>
      <c r="D59" s="17" t="s">
        <v>657</v>
      </c>
      <c r="E59" s="17" t="e">
        <f>VLOOKUP(C59,'Active 1'!C$21:E$103,3,FALSE)</f>
        <v>#N/A</v>
      </c>
      <c r="F59" s="15" t="s">
        <v>569</v>
      </c>
      <c r="G59" s="14" t="s">
        <v>570</v>
      </c>
      <c r="H59" s="14" t="s">
        <v>571</v>
      </c>
      <c r="J59" s="15" t="s">
        <v>517</v>
      </c>
      <c r="K59" s="16" t="s">
        <v>257</v>
      </c>
    </row>
    <row r="60" spans="1:11" ht="12.75" customHeight="1" x14ac:dyDescent="0.2">
      <c r="A60" s="18" t="s">
        <v>583</v>
      </c>
      <c r="B60" s="6" t="s">
        <v>128</v>
      </c>
      <c r="C60" s="14">
        <v>55579.375999999997</v>
      </c>
      <c r="D60" s="17" t="s">
        <v>657</v>
      </c>
      <c r="E60" s="17" t="e">
        <f>VLOOKUP(C60,'Active 1'!C$21:E$103,3,FALSE)</f>
        <v>#N/A</v>
      </c>
      <c r="F60" s="15" t="s">
        <v>578</v>
      </c>
      <c r="G60" s="14" t="s">
        <v>579</v>
      </c>
      <c r="H60" s="14" t="s">
        <v>580</v>
      </c>
      <c r="J60" s="15" t="s">
        <v>581</v>
      </c>
      <c r="K60" s="16" t="s">
        <v>582</v>
      </c>
    </row>
    <row r="61" spans="1:11" ht="12.75" customHeight="1" x14ac:dyDescent="0.2">
      <c r="A61" s="18" t="s">
        <v>583</v>
      </c>
      <c r="B61" s="6" t="s">
        <v>128</v>
      </c>
      <c r="C61" s="14">
        <v>55579.541899999997</v>
      </c>
      <c r="D61" s="17" t="s">
        <v>657</v>
      </c>
      <c r="E61" s="17" t="e">
        <f>VLOOKUP(C61,'Active 1'!C$21:E$103,3,FALSE)</f>
        <v>#N/A</v>
      </c>
      <c r="F61" s="15" t="s">
        <v>584</v>
      </c>
      <c r="G61" s="14" t="s">
        <v>585</v>
      </c>
      <c r="H61" s="14" t="s">
        <v>571</v>
      </c>
      <c r="J61" s="15" t="s">
        <v>581</v>
      </c>
      <c r="K61" s="16" t="s">
        <v>582</v>
      </c>
    </row>
    <row r="62" spans="1:11" ht="12.75" customHeight="1" x14ac:dyDescent="0.2">
      <c r="A62" s="17" t="s">
        <v>589</v>
      </c>
      <c r="B62" s="6" t="s">
        <v>128</v>
      </c>
      <c r="C62" s="14">
        <v>55600.700799999999</v>
      </c>
      <c r="D62" s="17" t="s">
        <v>657</v>
      </c>
      <c r="E62" s="17" t="e">
        <f>VLOOKUP(C62,'Active 1'!C$21:E$103,3,FALSE)</f>
        <v>#N/A</v>
      </c>
      <c r="F62" s="15" t="s">
        <v>586</v>
      </c>
      <c r="G62" s="14" t="s">
        <v>587</v>
      </c>
      <c r="H62" s="14" t="s">
        <v>588</v>
      </c>
      <c r="J62" s="15" t="s">
        <v>517</v>
      </c>
      <c r="K62" s="16" t="s">
        <v>488</v>
      </c>
    </row>
    <row r="63" spans="1:11" ht="12.75" customHeight="1" x14ac:dyDescent="0.2">
      <c r="A63" s="17" t="s">
        <v>589</v>
      </c>
      <c r="B63" s="6" t="s">
        <v>128</v>
      </c>
      <c r="C63" s="14">
        <v>55611.774899999997</v>
      </c>
      <c r="D63" s="17" t="s">
        <v>657</v>
      </c>
      <c r="E63" s="17" t="e">
        <f>VLOOKUP(C63,'Active 1'!C$21:E$103,3,FALSE)</f>
        <v>#N/A</v>
      </c>
      <c r="F63" s="15" t="s">
        <v>590</v>
      </c>
      <c r="G63" s="14" t="s">
        <v>591</v>
      </c>
      <c r="H63" s="14" t="s">
        <v>592</v>
      </c>
      <c r="J63" s="15" t="s">
        <v>517</v>
      </c>
      <c r="K63" s="16" t="s">
        <v>287</v>
      </c>
    </row>
    <row r="64" spans="1:11" ht="12.75" customHeight="1" x14ac:dyDescent="0.2">
      <c r="A64" s="17" t="s">
        <v>589</v>
      </c>
      <c r="B64" s="6" t="s">
        <v>128</v>
      </c>
      <c r="C64" s="14">
        <v>55614.420299999998</v>
      </c>
      <c r="D64" s="17" t="s">
        <v>657</v>
      </c>
      <c r="E64" s="17" t="e">
        <f>VLOOKUP(C64,'Active 1'!C$21:E$103,3,FALSE)</f>
        <v>#N/A</v>
      </c>
      <c r="F64" s="15" t="s">
        <v>593</v>
      </c>
      <c r="G64" s="14" t="s">
        <v>594</v>
      </c>
      <c r="H64" s="14" t="s">
        <v>595</v>
      </c>
      <c r="J64" s="15" t="s">
        <v>297</v>
      </c>
      <c r="K64" s="16" t="s">
        <v>596</v>
      </c>
    </row>
    <row r="65" spans="1:11" ht="12.75" customHeight="1" x14ac:dyDescent="0.2">
      <c r="A65" s="18" t="s">
        <v>599</v>
      </c>
      <c r="B65" s="6" t="s">
        <v>128</v>
      </c>
      <c r="C65" s="14">
        <v>55621.362200000003</v>
      </c>
      <c r="D65" s="17" t="s">
        <v>657</v>
      </c>
      <c r="E65" s="17" t="e">
        <f>VLOOKUP(C65,'Active 1'!C$21:E$103,3,FALSE)</f>
        <v>#N/A</v>
      </c>
      <c r="F65" s="15" t="s">
        <v>597</v>
      </c>
      <c r="G65" s="14" t="s">
        <v>598</v>
      </c>
      <c r="H65" s="14" t="s">
        <v>567</v>
      </c>
      <c r="J65" s="15" t="e">
        <f>-J$155:J$65536</f>
        <v>#VALUE!</v>
      </c>
      <c r="K65" s="16" t="s">
        <v>476</v>
      </c>
    </row>
    <row r="66" spans="1:11" ht="12.75" customHeight="1" x14ac:dyDescent="0.2">
      <c r="A66" s="18" t="s">
        <v>599</v>
      </c>
      <c r="B66" s="6" t="s">
        <v>129</v>
      </c>
      <c r="C66" s="14">
        <v>55621.5291</v>
      </c>
      <c r="D66" s="17" t="s">
        <v>657</v>
      </c>
      <c r="E66" s="17" t="e">
        <f>VLOOKUP(C66,'Active 1'!C$21:E$103,3,FALSE)</f>
        <v>#N/A</v>
      </c>
      <c r="F66" s="15" t="s">
        <v>600</v>
      </c>
      <c r="G66" s="14">
        <v>74057</v>
      </c>
      <c r="H66" s="14" t="s">
        <v>601</v>
      </c>
      <c r="J66" s="15" t="e">
        <f>-J$155:J$65536</f>
        <v>#VALUE!</v>
      </c>
      <c r="K66" s="16" t="s">
        <v>476</v>
      </c>
    </row>
    <row r="67" spans="1:11" ht="12.75" customHeight="1" x14ac:dyDescent="0.2">
      <c r="A67" s="18" t="s">
        <v>555</v>
      </c>
      <c r="B67" s="6" t="s">
        <v>129</v>
      </c>
      <c r="C67" s="14">
        <v>55629.463600000003</v>
      </c>
      <c r="D67" s="17" t="s">
        <v>657</v>
      </c>
      <c r="E67" s="17" t="e">
        <f>VLOOKUP(C67,'Active 1'!C$21:E$103,3,FALSE)</f>
        <v>#N/A</v>
      </c>
      <c r="F67" s="15" t="s">
        <v>602</v>
      </c>
      <c r="G67" s="14">
        <v>74081</v>
      </c>
      <c r="H67" s="14" t="s">
        <v>604</v>
      </c>
      <c r="J67" s="15" t="s">
        <v>129</v>
      </c>
      <c r="K67" s="16" t="s">
        <v>554</v>
      </c>
    </row>
    <row r="68" spans="1:11" ht="12.75" customHeight="1" x14ac:dyDescent="0.2">
      <c r="A68" s="18" t="s">
        <v>555</v>
      </c>
      <c r="B68" s="6" t="s">
        <v>129</v>
      </c>
      <c r="C68" s="14">
        <v>55629.464099999997</v>
      </c>
      <c r="D68" s="17" t="s">
        <v>657</v>
      </c>
      <c r="E68" s="17" t="e">
        <f>VLOOKUP(C68,'Active 1'!C$21:E$103,3,FALSE)</f>
        <v>#N/A</v>
      </c>
      <c r="F68" s="15" t="s">
        <v>605</v>
      </c>
      <c r="G68" s="14">
        <v>74081</v>
      </c>
      <c r="H68" s="14" t="s">
        <v>606</v>
      </c>
      <c r="J68" s="15" t="s">
        <v>517</v>
      </c>
      <c r="K68" s="16" t="s">
        <v>554</v>
      </c>
    </row>
    <row r="69" spans="1:11" ht="12.75" customHeight="1" x14ac:dyDescent="0.2">
      <c r="A69" s="17" t="s">
        <v>589</v>
      </c>
      <c r="B69" s="6" t="s">
        <v>128</v>
      </c>
      <c r="C69" s="14">
        <v>55631.611400000002</v>
      </c>
      <c r="D69" s="17" t="s">
        <v>657</v>
      </c>
      <c r="E69" s="17" t="e">
        <f>VLOOKUP(C69,'Active 1'!C$21:E$103,3,FALSE)</f>
        <v>#N/A</v>
      </c>
      <c r="F69" s="15" t="s">
        <v>607</v>
      </c>
      <c r="G69" s="14">
        <v>74087.5</v>
      </c>
      <c r="H69" s="14" t="s">
        <v>595</v>
      </c>
      <c r="J69" s="15" t="s">
        <v>517</v>
      </c>
      <c r="K69" s="16" t="s">
        <v>287</v>
      </c>
    </row>
    <row r="70" spans="1:11" ht="12.75" customHeight="1" x14ac:dyDescent="0.2">
      <c r="A70" s="17" t="s">
        <v>618</v>
      </c>
      <c r="B70" s="6" t="s">
        <v>129</v>
      </c>
      <c r="C70" s="14">
        <v>55654.590600000003</v>
      </c>
      <c r="D70" s="17" t="s">
        <v>657</v>
      </c>
      <c r="E70" s="17" t="e">
        <f>VLOOKUP(C70,'Active 1'!C$21:E$103,3,FALSE)</f>
        <v>#N/A</v>
      </c>
      <c r="F70" s="15" t="s">
        <v>615</v>
      </c>
      <c r="G70" s="14">
        <v>74157</v>
      </c>
      <c r="H70" s="14" t="s">
        <v>616</v>
      </c>
      <c r="J70" s="15" t="s">
        <v>517</v>
      </c>
      <c r="K70" s="16" t="s">
        <v>617</v>
      </c>
    </row>
    <row r="71" spans="1:11" ht="12.75" customHeight="1" x14ac:dyDescent="0.2">
      <c r="A71" s="18" t="s">
        <v>623</v>
      </c>
      <c r="B71" s="6" t="s">
        <v>129</v>
      </c>
      <c r="C71" s="14">
        <v>55683.353329999998</v>
      </c>
      <c r="D71" s="17" t="s">
        <v>657</v>
      </c>
      <c r="E71" s="17" t="e">
        <f>VLOOKUP(C71,'Active 1'!C$21:E$103,3,FALSE)</f>
        <v>#N/A</v>
      </c>
      <c r="F71" s="15" t="s">
        <v>621</v>
      </c>
      <c r="G71" s="14">
        <v>74244</v>
      </c>
      <c r="H71" s="14" t="s">
        <v>622</v>
      </c>
      <c r="J71" s="15" t="s">
        <v>517</v>
      </c>
      <c r="K71" s="16" t="s">
        <v>554</v>
      </c>
    </row>
    <row r="72" spans="1:11" ht="12.75" customHeight="1" x14ac:dyDescent="0.2">
      <c r="A72" s="18" t="s">
        <v>623</v>
      </c>
      <c r="B72" s="6" t="s">
        <v>129</v>
      </c>
      <c r="C72" s="14">
        <v>55683.35353</v>
      </c>
      <c r="D72" s="17" t="s">
        <v>657</v>
      </c>
      <c r="E72" s="17" t="e">
        <f>VLOOKUP(C72,'Active 1'!C$21:E$103,3,FALSE)</f>
        <v>#N/A</v>
      </c>
      <c r="F72" s="15" t="s">
        <v>624</v>
      </c>
      <c r="G72" s="14">
        <v>74244</v>
      </c>
      <c r="H72" s="14" t="s">
        <v>625</v>
      </c>
      <c r="J72" s="15" t="s">
        <v>129</v>
      </c>
      <c r="K72" s="16" t="s">
        <v>554</v>
      </c>
    </row>
    <row r="73" spans="1:11" ht="12.75" customHeight="1" x14ac:dyDescent="0.2">
      <c r="A73" s="18" t="s">
        <v>623</v>
      </c>
      <c r="B73" s="6" t="s">
        <v>129</v>
      </c>
      <c r="C73" s="14">
        <v>55683.35353</v>
      </c>
      <c r="D73" s="17" t="s">
        <v>657</v>
      </c>
      <c r="E73" s="17" t="e">
        <f>VLOOKUP(C73,'Active 1'!C$21:E$103,3,FALSE)</f>
        <v>#N/A</v>
      </c>
      <c r="F73" s="15" t="s">
        <v>624</v>
      </c>
      <c r="G73" s="14">
        <v>74244</v>
      </c>
      <c r="H73" s="14" t="s">
        <v>625</v>
      </c>
      <c r="J73" s="15" t="s">
        <v>470</v>
      </c>
      <c r="K73" s="16" t="s">
        <v>554</v>
      </c>
    </row>
    <row r="74" spans="1:11" ht="12.75" customHeight="1" x14ac:dyDescent="0.2">
      <c r="A74" s="17" t="s">
        <v>618</v>
      </c>
      <c r="B74" s="6" t="s">
        <v>128</v>
      </c>
      <c r="C74" s="14">
        <v>55878.9067</v>
      </c>
      <c r="D74" s="17" t="s">
        <v>657</v>
      </c>
      <c r="E74" s="17" t="e">
        <f>VLOOKUP(C74,'Active 1'!C$21:E$103,3,FALSE)</f>
        <v>#N/A</v>
      </c>
      <c r="F74" s="15" t="s">
        <v>626</v>
      </c>
      <c r="G74" s="14">
        <v>74835.5</v>
      </c>
      <c r="H74" s="14" t="s">
        <v>627</v>
      </c>
      <c r="J74" s="15" t="s">
        <v>517</v>
      </c>
      <c r="K74" s="16" t="s">
        <v>628</v>
      </c>
    </row>
    <row r="75" spans="1:11" ht="12.75" customHeight="1" x14ac:dyDescent="0.2">
      <c r="A75" s="17" t="s">
        <v>637</v>
      </c>
      <c r="B75" s="6" t="s">
        <v>129</v>
      </c>
      <c r="C75" s="14">
        <v>55966.684000000001</v>
      </c>
      <c r="D75" s="17" t="s">
        <v>657</v>
      </c>
      <c r="E75" s="17" t="e">
        <f>VLOOKUP(C75,'Active 1'!C$21:E$103,3,FALSE)</f>
        <v>#N/A</v>
      </c>
      <c r="F75" s="15" t="s">
        <v>635</v>
      </c>
      <c r="G75" s="14">
        <v>75101</v>
      </c>
      <c r="H75" s="14" t="s">
        <v>636</v>
      </c>
      <c r="J75" s="15" t="s">
        <v>517</v>
      </c>
      <c r="K75" s="16" t="s">
        <v>287</v>
      </c>
    </row>
    <row r="76" spans="1:11" ht="12.75" customHeight="1" x14ac:dyDescent="0.2">
      <c r="A76" s="17" t="s">
        <v>637</v>
      </c>
      <c r="B76" s="6" t="s">
        <v>128</v>
      </c>
      <c r="C76" s="14">
        <v>55987.675999999999</v>
      </c>
      <c r="D76" s="17" t="s">
        <v>657</v>
      </c>
      <c r="E76" s="17" t="e">
        <f>VLOOKUP(C76,'Active 1'!C$21:E$103,3,FALSE)</f>
        <v>#N/A</v>
      </c>
      <c r="F76" s="15" t="s">
        <v>640</v>
      </c>
      <c r="G76" s="14">
        <v>75164.5</v>
      </c>
      <c r="H76" s="14" t="s">
        <v>641</v>
      </c>
      <c r="J76" s="15" t="s">
        <v>517</v>
      </c>
      <c r="K76" s="16" t="s">
        <v>488</v>
      </c>
    </row>
    <row r="77" spans="1:11" ht="12.75" customHeight="1" x14ac:dyDescent="0.2">
      <c r="A77" s="18" t="s">
        <v>644</v>
      </c>
      <c r="B77" s="6" t="s">
        <v>128</v>
      </c>
      <c r="C77" s="14">
        <v>55989.659299999999</v>
      </c>
      <c r="D77" s="17" t="s">
        <v>657</v>
      </c>
      <c r="E77" s="17" t="e">
        <f>VLOOKUP(C77,'Active 1'!C$21:E$103,3,FALSE)</f>
        <v>#N/A</v>
      </c>
      <c r="F77" s="15" t="s">
        <v>642</v>
      </c>
      <c r="G77" s="14">
        <v>75170.5</v>
      </c>
      <c r="H77" s="14" t="s">
        <v>643</v>
      </c>
      <c r="J77" s="15" t="s">
        <v>517</v>
      </c>
      <c r="K77" s="16" t="s">
        <v>257</v>
      </c>
    </row>
    <row r="78" spans="1:11" ht="12.75" customHeight="1" x14ac:dyDescent="0.2">
      <c r="A78" s="18" t="s">
        <v>623</v>
      </c>
      <c r="B78" s="6" t="s">
        <v>128</v>
      </c>
      <c r="C78" s="14">
        <v>55993.297760000001</v>
      </c>
      <c r="D78" s="17" t="s">
        <v>657</v>
      </c>
      <c r="E78" s="17" t="e">
        <f>VLOOKUP(C78,'Active 1'!C$21:E$103,3,FALSE)</f>
        <v>#N/A</v>
      </c>
      <c r="F78" s="15" t="s">
        <v>645</v>
      </c>
      <c r="G78" s="14">
        <v>75181.5</v>
      </c>
      <c r="H78" s="14" t="s">
        <v>646</v>
      </c>
      <c r="J78" s="15" t="s">
        <v>470</v>
      </c>
      <c r="K78" s="16" t="s">
        <v>554</v>
      </c>
    </row>
    <row r="79" spans="1:11" ht="12.75" customHeight="1" x14ac:dyDescent="0.2">
      <c r="A79" s="18" t="s">
        <v>623</v>
      </c>
      <c r="B79" s="6" t="s">
        <v>128</v>
      </c>
      <c r="C79" s="14">
        <v>55993.298360000001</v>
      </c>
      <c r="D79" s="17" t="s">
        <v>657</v>
      </c>
      <c r="E79" s="17" t="e">
        <f>VLOOKUP(C79,'Active 1'!C$21:E$103,3,FALSE)</f>
        <v>#N/A</v>
      </c>
      <c r="F79" s="15" t="s">
        <v>647</v>
      </c>
      <c r="G79" s="14">
        <v>75181.5</v>
      </c>
      <c r="H79" s="14" t="s">
        <v>648</v>
      </c>
      <c r="J79" s="15" t="s">
        <v>517</v>
      </c>
      <c r="K79" s="16" t="s">
        <v>554</v>
      </c>
    </row>
    <row r="80" spans="1:11" ht="12.75" customHeight="1" x14ac:dyDescent="0.2">
      <c r="A80" s="17" t="s">
        <v>651</v>
      </c>
      <c r="B80" s="6" t="s">
        <v>128</v>
      </c>
      <c r="C80" s="14">
        <v>56336.798300000002</v>
      </c>
      <c r="D80" s="17" t="s">
        <v>657</v>
      </c>
      <c r="E80" s="17" t="e">
        <f>VLOOKUP(C80,'Active 1'!C$21:E$103,3,FALSE)</f>
        <v>#N/A</v>
      </c>
      <c r="F80" s="15" t="s">
        <v>649</v>
      </c>
      <c r="G80" s="14">
        <v>76220.5</v>
      </c>
      <c r="H80" s="14" t="s">
        <v>650</v>
      </c>
      <c r="J80" s="15" t="s">
        <v>517</v>
      </c>
      <c r="K80" s="16" t="s">
        <v>287</v>
      </c>
    </row>
    <row r="81" spans="1:11" ht="12.75" customHeight="1" x14ac:dyDescent="0.2">
      <c r="A81" s="17" t="s">
        <v>651</v>
      </c>
      <c r="B81" s="6" t="s">
        <v>128</v>
      </c>
      <c r="C81" s="14">
        <v>56349.691700000003</v>
      </c>
      <c r="D81" s="17" t="s">
        <v>657</v>
      </c>
      <c r="E81" s="17" t="e">
        <f>VLOOKUP(C81,'Active 1'!C$21:E$103,3,FALSE)</f>
        <v>#N/A</v>
      </c>
      <c r="F81" s="15" t="s">
        <v>652</v>
      </c>
      <c r="G81" s="14">
        <v>76259.5</v>
      </c>
      <c r="H81" s="14" t="s">
        <v>653</v>
      </c>
      <c r="J81" s="15" t="s">
        <v>517</v>
      </c>
      <c r="K81" s="16" t="s">
        <v>488</v>
      </c>
    </row>
    <row r="82" spans="1:11" ht="12.75" customHeight="1" x14ac:dyDescent="0.2">
      <c r="A82" s="17" t="s">
        <v>172</v>
      </c>
      <c r="B82" s="6" t="s">
        <v>128</v>
      </c>
      <c r="C82" s="14">
        <v>28103.52</v>
      </c>
      <c r="D82" s="17" t="s">
        <v>658</v>
      </c>
      <c r="E82" s="17">
        <f>VLOOKUP(C82,'Active 1'!C$21:E$103,3,FALSE)</f>
        <v>-9179.4651991029568</v>
      </c>
      <c r="F82" s="15" t="s">
        <v>169</v>
      </c>
      <c r="G82" s="14">
        <v>-9179.5</v>
      </c>
      <c r="H82" s="14" t="s">
        <v>170</v>
      </c>
      <c r="J82" s="15"/>
      <c r="K82" s="16" t="s">
        <v>171</v>
      </c>
    </row>
    <row r="83" spans="1:11" ht="12.75" customHeight="1" x14ac:dyDescent="0.2">
      <c r="A83" s="17" t="s">
        <v>172</v>
      </c>
      <c r="B83" s="6" t="s">
        <v>128</v>
      </c>
      <c r="C83" s="14">
        <v>28104.48</v>
      </c>
      <c r="D83" s="17" t="s">
        <v>658</v>
      </c>
      <c r="E83" s="17">
        <f>VLOOKUP(C83,'Active 1'!C$21:E$103,3,FALSE)</f>
        <v>-9176.5613685269545</v>
      </c>
      <c r="F83" s="15" t="s">
        <v>173</v>
      </c>
      <c r="G83" s="14">
        <v>-9176.5</v>
      </c>
      <c r="H83" s="14" t="s">
        <v>174</v>
      </c>
      <c r="J83" s="15"/>
      <c r="K83" s="16" t="s">
        <v>171</v>
      </c>
    </row>
    <row r="84" spans="1:11" ht="12.75" customHeight="1" x14ac:dyDescent="0.2">
      <c r="A84" s="17" t="s">
        <v>172</v>
      </c>
      <c r="B84" s="6" t="s">
        <v>128</v>
      </c>
      <c r="C84" s="14">
        <v>28135.27</v>
      </c>
      <c r="D84" s="17" t="s">
        <v>658</v>
      </c>
      <c r="E84" s="17">
        <f>VLOOKUP(C84,'Active 1'!C$21:E$103,3,FALSE)</f>
        <v>-9083.4270524486237</v>
      </c>
      <c r="F84" s="15" t="s">
        <v>175</v>
      </c>
      <c r="G84" s="14">
        <v>-9083.5</v>
      </c>
      <c r="H84" s="14" t="s">
        <v>176</v>
      </c>
      <c r="J84" s="15"/>
      <c r="K84" s="16" t="s">
        <v>171</v>
      </c>
    </row>
    <row r="85" spans="1:11" ht="12.75" customHeight="1" x14ac:dyDescent="0.2">
      <c r="A85" s="17" t="s">
        <v>172</v>
      </c>
      <c r="B85" s="6" t="s">
        <v>129</v>
      </c>
      <c r="C85" s="14">
        <v>28135.41</v>
      </c>
      <c r="D85" s="17" t="s">
        <v>658</v>
      </c>
      <c r="E85" s="17">
        <f>VLOOKUP(C85,'Active 1'!C$21:E$103,3,FALSE)</f>
        <v>-9083.0035771562907</v>
      </c>
      <c r="F85" s="15" t="s">
        <v>177</v>
      </c>
      <c r="G85" s="14">
        <v>-9083</v>
      </c>
      <c r="H85" s="14" t="s">
        <v>178</v>
      </c>
      <c r="J85" s="15"/>
      <c r="K85" s="16" t="s">
        <v>171</v>
      </c>
    </row>
    <row r="86" spans="1:11" ht="12.75" customHeight="1" x14ac:dyDescent="0.2">
      <c r="A86" s="17" t="s">
        <v>172</v>
      </c>
      <c r="B86" s="6" t="s">
        <v>129</v>
      </c>
      <c r="C86" s="14">
        <v>28136.38</v>
      </c>
      <c r="D86" s="17" t="s">
        <v>658</v>
      </c>
      <c r="E86" s="17">
        <f>VLOOKUP(C86,'Active 1'!C$21:E$103,3,FALSE)</f>
        <v>-9080.0694983451158</v>
      </c>
      <c r="F86" s="15" t="s">
        <v>179</v>
      </c>
      <c r="G86" s="14">
        <v>-9080</v>
      </c>
      <c r="H86" s="14" t="s">
        <v>174</v>
      </c>
      <c r="J86" s="15"/>
      <c r="K86" s="16" t="s">
        <v>171</v>
      </c>
    </row>
    <row r="87" spans="1:11" ht="12.75" customHeight="1" x14ac:dyDescent="0.2">
      <c r="A87" s="17" t="s">
        <v>172</v>
      </c>
      <c r="B87" s="6" t="s">
        <v>128</v>
      </c>
      <c r="C87" s="14">
        <v>28137.55</v>
      </c>
      <c r="D87" s="17" t="s">
        <v>658</v>
      </c>
      <c r="E87" s="17">
        <f>VLOOKUP(C87,'Active 1'!C$21:E$103,3,FALSE)</f>
        <v>-9076.530454830614</v>
      </c>
      <c r="F87" s="15" t="s">
        <v>180</v>
      </c>
      <c r="G87" s="14">
        <v>-9076.5</v>
      </c>
      <c r="H87" s="14" t="s">
        <v>181</v>
      </c>
      <c r="J87" s="15"/>
      <c r="K87" s="16" t="s">
        <v>171</v>
      </c>
    </row>
    <row r="88" spans="1:11" ht="12.75" customHeight="1" x14ac:dyDescent="0.2">
      <c r="A88" s="17" t="s">
        <v>172</v>
      </c>
      <c r="B88" s="6" t="s">
        <v>129</v>
      </c>
      <c r="C88" s="14">
        <v>28153.25</v>
      </c>
      <c r="D88" s="17" t="s">
        <v>658</v>
      </c>
      <c r="E88" s="17">
        <f>VLOOKUP(C88,'Active 1'!C$21:E$103,3,FALSE)</f>
        <v>-9029.0407256188628</v>
      </c>
      <c r="F88" s="15" t="s">
        <v>182</v>
      </c>
      <c r="G88" s="14">
        <v>-9029</v>
      </c>
      <c r="H88" s="14" t="s">
        <v>181</v>
      </c>
      <c r="J88" s="15"/>
      <c r="K88" s="16" t="s">
        <v>171</v>
      </c>
    </row>
    <row r="89" spans="1:11" ht="12.75" customHeight="1" x14ac:dyDescent="0.2">
      <c r="A89" s="17" t="s">
        <v>172</v>
      </c>
      <c r="B89" s="6" t="s">
        <v>129</v>
      </c>
      <c r="C89" s="14">
        <v>28161.19</v>
      </c>
      <c r="D89" s="17" t="s">
        <v>658</v>
      </c>
      <c r="E89" s="17">
        <f>VLOOKUP(C89,'Active 1'!C$21:E$103,3,FALSE)</f>
        <v>-9005.0236268964927</v>
      </c>
      <c r="F89" s="15" t="s">
        <v>183</v>
      </c>
      <c r="G89" s="14">
        <v>-9005</v>
      </c>
      <c r="H89" s="14" t="s">
        <v>181</v>
      </c>
      <c r="J89" s="15"/>
      <c r="K89" s="16" t="s">
        <v>171</v>
      </c>
    </row>
    <row r="90" spans="1:11" ht="12.75" customHeight="1" x14ac:dyDescent="0.2">
      <c r="A90" s="17" t="s">
        <v>172</v>
      </c>
      <c r="B90" s="6" t="s">
        <v>128</v>
      </c>
      <c r="C90" s="14">
        <v>28161.39</v>
      </c>
      <c r="D90" s="17" t="s">
        <v>658</v>
      </c>
      <c r="E90" s="17">
        <f>VLOOKUP(C90,'Active 1'!C$21:E$103,3,FALSE)</f>
        <v>-9004.4186621931549</v>
      </c>
      <c r="F90" s="15" t="s">
        <v>184</v>
      </c>
      <c r="G90" s="14">
        <v>-9004.5</v>
      </c>
      <c r="H90" s="14" t="s">
        <v>185</v>
      </c>
      <c r="J90" s="15"/>
      <c r="K90" s="16" t="s">
        <v>171</v>
      </c>
    </row>
    <row r="91" spans="1:11" ht="12.75" customHeight="1" x14ac:dyDescent="0.2">
      <c r="A91" s="17" t="s">
        <v>172</v>
      </c>
      <c r="B91" s="6" t="s">
        <v>129</v>
      </c>
      <c r="C91" s="14">
        <v>28163.17</v>
      </c>
      <c r="D91" s="17" t="s">
        <v>658</v>
      </c>
      <c r="E91" s="17">
        <f>VLOOKUP(C91,'Active 1'!C$21:E$103,3,FALSE)</f>
        <v>-8999.0344763334833</v>
      </c>
      <c r="F91" s="15" t="s">
        <v>186</v>
      </c>
      <c r="G91" s="14">
        <v>-8999</v>
      </c>
      <c r="H91" s="14" t="s">
        <v>181</v>
      </c>
      <c r="J91" s="15"/>
      <c r="K91" s="16" t="s">
        <v>171</v>
      </c>
    </row>
    <row r="92" spans="1:11" ht="12.75" customHeight="1" x14ac:dyDescent="0.2">
      <c r="A92" s="17" t="s">
        <v>172</v>
      </c>
      <c r="B92" s="6" t="s">
        <v>128</v>
      </c>
      <c r="C92" s="14">
        <v>28163.35</v>
      </c>
      <c r="D92" s="17" t="s">
        <v>658</v>
      </c>
      <c r="E92" s="17">
        <f>VLOOKUP(C92,'Active 1'!C$21:E$103,3,FALSE)</f>
        <v>-8998.4900081004816</v>
      </c>
      <c r="F92" s="15" t="s">
        <v>187</v>
      </c>
      <c r="G92" s="14">
        <v>-8998.5</v>
      </c>
      <c r="H92" s="14" t="s">
        <v>188</v>
      </c>
      <c r="J92" s="15"/>
      <c r="K92" s="16" t="s">
        <v>171</v>
      </c>
    </row>
    <row r="93" spans="1:11" ht="12.75" customHeight="1" x14ac:dyDescent="0.2">
      <c r="A93" s="17" t="s">
        <v>172</v>
      </c>
      <c r="B93" s="6" t="s">
        <v>129</v>
      </c>
      <c r="C93" s="14">
        <v>28163.5</v>
      </c>
      <c r="D93" s="17" t="s">
        <v>658</v>
      </c>
      <c r="E93" s="17">
        <f>VLOOKUP(C93,'Active 1'!C$21:E$103,3,FALSE)</f>
        <v>-8998.036284572976</v>
      </c>
      <c r="F93" s="15" t="s">
        <v>189</v>
      </c>
      <c r="G93" s="14">
        <v>-8998</v>
      </c>
      <c r="H93" s="14" t="s">
        <v>181</v>
      </c>
      <c r="J93" s="15"/>
      <c r="K93" s="16" t="s">
        <v>171</v>
      </c>
    </row>
    <row r="94" spans="1:11" ht="12.75" customHeight="1" x14ac:dyDescent="0.2">
      <c r="A94" s="17" t="s">
        <v>172</v>
      </c>
      <c r="B94" s="6" t="s">
        <v>128</v>
      </c>
      <c r="C94" s="14">
        <v>28176.23</v>
      </c>
      <c r="D94" s="17" t="s">
        <v>658</v>
      </c>
      <c r="E94" s="17">
        <f>VLOOKUP(C94,'Active 1'!C$21:E$103,3,FALSE)</f>
        <v>-8959.5302812057434</v>
      </c>
      <c r="F94" s="15" t="s">
        <v>190</v>
      </c>
      <c r="G94" s="14">
        <v>-8959.5</v>
      </c>
      <c r="H94" s="14" t="s">
        <v>181</v>
      </c>
      <c r="J94" s="15"/>
      <c r="K94" s="16" t="s">
        <v>171</v>
      </c>
    </row>
    <row r="95" spans="1:11" ht="12.75" customHeight="1" x14ac:dyDescent="0.2">
      <c r="A95" s="17" t="s">
        <v>172</v>
      </c>
      <c r="B95" s="6" t="s">
        <v>128</v>
      </c>
      <c r="C95" s="14">
        <v>28179.19</v>
      </c>
      <c r="D95" s="17" t="s">
        <v>658</v>
      </c>
      <c r="E95" s="17">
        <f>VLOOKUP(C95,'Active 1'!C$21:E$103,3,FALSE)</f>
        <v>-8950.5768035963974</v>
      </c>
      <c r="F95" s="15" t="s">
        <v>191</v>
      </c>
      <c r="G95" s="14">
        <v>-8950.5</v>
      </c>
      <c r="H95" s="14" t="s">
        <v>192</v>
      </c>
      <c r="J95" s="15"/>
      <c r="K95" s="16" t="s">
        <v>171</v>
      </c>
    </row>
    <row r="96" spans="1:11" ht="12.75" customHeight="1" x14ac:dyDescent="0.2">
      <c r="A96" s="17" t="s">
        <v>172</v>
      </c>
      <c r="B96" s="6" t="s">
        <v>128</v>
      </c>
      <c r="C96" s="14">
        <v>28181.18</v>
      </c>
      <c r="D96" s="17" t="s">
        <v>658</v>
      </c>
      <c r="E96" s="17">
        <f>VLOOKUP(C96,'Active 1'!C$21:E$103,3,FALSE)</f>
        <v>-8944.5574047982154</v>
      </c>
      <c r="F96" s="15" t="s">
        <v>193</v>
      </c>
      <c r="G96" s="14">
        <v>-8944.5</v>
      </c>
      <c r="H96" s="14" t="s">
        <v>174</v>
      </c>
      <c r="J96" s="15"/>
      <c r="K96" s="16" t="s">
        <v>171</v>
      </c>
    </row>
    <row r="97" spans="1:11" ht="12.75" customHeight="1" x14ac:dyDescent="0.2">
      <c r="A97" s="17" t="s">
        <v>172</v>
      </c>
      <c r="B97" s="6" t="s">
        <v>128</v>
      </c>
      <c r="C97" s="14">
        <v>28184.14</v>
      </c>
      <c r="D97" s="17" t="s">
        <v>658</v>
      </c>
      <c r="E97" s="17">
        <f>VLOOKUP(C97,'Active 1'!C$21:E$103,3,FALSE)</f>
        <v>-8935.6039271888694</v>
      </c>
      <c r="F97" s="15" t="s">
        <v>194</v>
      </c>
      <c r="G97" s="14">
        <v>-8935.5</v>
      </c>
      <c r="H97" s="14" t="s">
        <v>192</v>
      </c>
      <c r="J97" s="15"/>
      <c r="K97" s="16" t="s">
        <v>171</v>
      </c>
    </row>
    <row r="98" spans="1:11" ht="12.75" customHeight="1" x14ac:dyDescent="0.2">
      <c r="A98" s="17" t="s">
        <v>172</v>
      </c>
      <c r="B98" s="6" t="s">
        <v>128</v>
      </c>
      <c r="C98" s="14">
        <v>28190.13</v>
      </c>
      <c r="D98" s="17" t="s">
        <v>658</v>
      </c>
      <c r="E98" s="17">
        <f>VLOOKUP(C98,'Active 1'!C$21:E$103,3,FALSE)</f>
        <v>-8917.485234324</v>
      </c>
      <c r="F98" s="15" t="s">
        <v>195</v>
      </c>
      <c r="G98" s="14">
        <v>-8917.5</v>
      </c>
      <c r="H98" s="14" t="s">
        <v>188</v>
      </c>
      <c r="J98" s="15"/>
      <c r="K98" s="16" t="s">
        <v>171</v>
      </c>
    </row>
    <row r="99" spans="1:11" ht="12.75" customHeight="1" x14ac:dyDescent="0.2">
      <c r="A99" s="17" t="s">
        <v>172</v>
      </c>
      <c r="B99" s="6" t="s">
        <v>129</v>
      </c>
      <c r="C99" s="14">
        <v>28198.23</v>
      </c>
      <c r="D99" s="17" t="s">
        <v>658</v>
      </c>
      <c r="E99" s="17">
        <f>VLOOKUP(C99,'Active 1'!C$21:E$103,3,FALSE)</f>
        <v>-8892.9841638389607</v>
      </c>
      <c r="F99" s="15" t="s">
        <v>196</v>
      </c>
      <c r="G99" s="14">
        <v>-8893</v>
      </c>
      <c r="H99" s="14" t="s">
        <v>170</v>
      </c>
      <c r="J99" s="15"/>
      <c r="K99" s="16" t="s">
        <v>171</v>
      </c>
    </row>
    <row r="100" spans="1:11" ht="12.75" customHeight="1" x14ac:dyDescent="0.2">
      <c r="A100" s="17" t="s">
        <v>172</v>
      </c>
      <c r="B100" s="6" t="s">
        <v>129</v>
      </c>
      <c r="C100" s="14">
        <v>28201.5</v>
      </c>
      <c r="D100" s="17" t="s">
        <v>658</v>
      </c>
      <c r="E100" s="17">
        <f>VLOOKUP(C100,'Active 1'!C$21:E$103,3,FALSE)</f>
        <v>-8883.0929909394436</v>
      </c>
      <c r="F100" s="15" t="s">
        <v>197</v>
      </c>
      <c r="G100" s="14">
        <v>-8883</v>
      </c>
      <c r="H100" s="14" t="s">
        <v>192</v>
      </c>
      <c r="J100" s="15"/>
      <c r="K100" s="16" t="s">
        <v>171</v>
      </c>
    </row>
    <row r="101" spans="1:11" ht="12.75" customHeight="1" x14ac:dyDescent="0.2">
      <c r="A101" s="17" t="s">
        <v>172</v>
      </c>
      <c r="B101" s="6" t="s">
        <v>129</v>
      </c>
      <c r="C101" s="14">
        <v>28210.11</v>
      </c>
      <c r="D101" s="17" t="s">
        <v>658</v>
      </c>
      <c r="E101" s="17">
        <f>VLOOKUP(C101,'Active 1'!C$21:E$103,3,FALSE)</f>
        <v>-8857.0492604608953</v>
      </c>
      <c r="F101" s="15" t="s">
        <v>198</v>
      </c>
      <c r="G101" s="14">
        <v>-8857</v>
      </c>
      <c r="H101" s="14" t="s">
        <v>174</v>
      </c>
      <c r="J101" s="15"/>
      <c r="K101" s="16" t="s">
        <v>171</v>
      </c>
    </row>
    <row r="102" spans="1:11" ht="12.75" customHeight="1" x14ac:dyDescent="0.2">
      <c r="A102" s="17" t="s">
        <v>172</v>
      </c>
      <c r="B102" s="6" t="s">
        <v>128</v>
      </c>
      <c r="C102" s="14">
        <v>28213.26</v>
      </c>
      <c r="D102" s="17" t="s">
        <v>658</v>
      </c>
      <c r="E102" s="17">
        <f>VLOOKUP(C102,'Active 1'!C$21:E$103,3,FALSE)</f>
        <v>-8847.5210663833859</v>
      </c>
      <c r="F102" s="15" t="s">
        <v>199</v>
      </c>
      <c r="G102" s="14">
        <v>-8847.5</v>
      </c>
      <c r="H102" s="14" t="s">
        <v>181</v>
      </c>
      <c r="J102" s="15"/>
      <c r="K102" s="16" t="s">
        <v>171</v>
      </c>
    </row>
    <row r="103" spans="1:11" ht="12.75" customHeight="1" x14ac:dyDescent="0.2">
      <c r="A103" s="17" t="s">
        <v>172</v>
      </c>
      <c r="B103" s="6" t="s">
        <v>129</v>
      </c>
      <c r="C103" s="14">
        <v>31138.237000000001</v>
      </c>
      <c r="D103" s="17" t="s">
        <v>658</v>
      </c>
      <c r="E103" s="17">
        <f>VLOOKUP(C103,'Active 1'!C$21:E$103,3,FALSE)</f>
        <v>1.8148941103728944E-2</v>
      </c>
      <c r="F103" s="15" t="s">
        <v>204</v>
      </c>
      <c r="G103" s="14">
        <v>0</v>
      </c>
      <c r="H103" s="14" t="s">
        <v>205</v>
      </c>
      <c r="J103" s="15"/>
      <c r="K103" s="16" t="s">
        <v>206</v>
      </c>
    </row>
    <row r="104" spans="1:11" ht="12.75" customHeight="1" x14ac:dyDescent="0.2">
      <c r="A104" s="17" t="s">
        <v>172</v>
      </c>
      <c r="B104" s="6" t="s">
        <v>129</v>
      </c>
      <c r="C104" s="14">
        <v>31143.205000000002</v>
      </c>
      <c r="D104" s="17" t="s">
        <v>658</v>
      </c>
      <c r="E104" s="17">
        <f>VLOOKUP(C104,'Active 1'!C$21:E$103,3,FALSE)</f>
        <v>15.045472171932115</v>
      </c>
      <c r="F104" s="15" t="s">
        <v>207</v>
      </c>
      <c r="G104" s="14">
        <v>15</v>
      </c>
      <c r="H104" s="14" t="s">
        <v>208</v>
      </c>
      <c r="J104" s="15"/>
      <c r="K104" s="16" t="s">
        <v>206</v>
      </c>
    </row>
    <row r="105" spans="1:11" ht="12.75" customHeight="1" x14ac:dyDescent="0.2">
      <c r="A105" s="17" t="s">
        <v>172</v>
      </c>
      <c r="B105" s="6" t="s">
        <v>129</v>
      </c>
      <c r="C105" s="14">
        <v>31149.142</v>
      </c>
      <c r="D105" s="17" t="s">
        <v>658</v>
      </c>
      <c r="E105" s="17">
        <f>VLOOKUP(C105,'Active 1'!C$21:E$103,3,FALSE)</f>
        <v>33.003849390407495</v>
      </c>
      <c r="F105" s="15" t="s">
        <v>209</v>
      </c>
      <c r="G105" s="14">
        <v>33</v>
      </c>
      <c r="H105" s="14" t="s">
        <v>201</v>
      </c>
      <c r="J105" s="15"/>
      <c r="K105" s="16" t="s">
        <v>206</v>
      </c>
    </row>
    <row r="106" spans="1:11" ht="12.75" customHeight="1" x14ac:dyDescent="0.2">
      <c r="A106" s="17" t="s">
        <v>172</v>
      </c>
      <c r="B106" s="6" t="s">
        <v>129</v>
      </c>
      <c r="C106" s="14">
        <v>31150.133999999998</v>
      </c>
      <c r="D106" s="17" t="s">
        <v>658</v>
      </c>
      <c r="E106" s="17">
        <f>VLOOKUP(C106,'Active 1'!C$21:E$103,3,FALSE)</f>
        <v>36.004474318941107</v>
      </c>
      <c r="F106" s="15" t="s">
        <v>210</v>
      </c>
      <c r="G106" s="14">
        <v>36</v>
      </c>
      <c r="H106" s="14" t="s">
        <v>201</v>
      </c>
      <c r="J106" s="15"/>
      <c r="K106" s="16" t="s">
        <v>206</v>
      </c>
    </row>
    <row r="107" spans="1:11" ht="12.75" customHeight="1" x14ac:dyDescent="0.2">
      <c r="A107" s="17" t="s">
        <v>172</v>
      </c>
      <c r="B107" s="6" t="s">
        <v>128</v>
      </c>
      <c r="C107" s="14">
        <v>31150.292000000001</v>
      </c>
      <c r="D107" s="17" t="s">
        <v>658</v>
      </c>
      <c r="E107" s="17">
        <f>VLOOKUP(C107,'Active 1'!C$21:E$103,3,FALSE)</f>
        <v>36.482396434584601</v>
      </c>
      <c r="F107" s="15" t="s">
        <v>211</v>
      </c>
      <c r="G107" s="14">
        <v>36.5</v>
      </c>
      <c r="H107" s="14" t="s">
        <v>212</v>
      </c>
      <c r="J107" s="15"/>
      <c r="K107" s="16" t="s">
        <v>206</v>
      </c>
    </row>
    <row r="108" spans="1:11" ht="12.75" customHeight="1" x14ac:dyDescent="0.2">
      <c r="A108" s="17" t="s">
        <v>172</v>
      </c>
      <c r="B108" s="6" t="s">
        <v>128</v>
      </c>
      <c r="C108" s="14">
        <v>31154.25</v>
      </c>
      <c r="D108" s="17" t="s">
        <v>658</v>
      </c>
      <c r="E108" s="17">
        <f>VLOOKUP(C108,'Active 1'!C$21:E$103,3,FALSE)</f>
        <v>48.454647913568188</v>
      </c>
      <c r="F108" s="15" t="s">
        <v>213</v>
      </c>
      <c r="G108" s="14">
        <v>48.5</v>
      </c>
      <c r="H108" s="14" t="s">
        <v>214</v>
      </c>
      <c r="J108" s="15"/>
      <c r="K108" s="16" t="s">
        <v>206</v>
      </c>
    </row>
    <row r="109" spans="1:11" ht="12.75" customHeight="1" x14ac:dyDescent="0.2">
      <c r="A109" s="17" t="s">
        <v>172</v>
      </c>
      <c r="B109" s="6" t="s">
        <v>128</v>
      </c>
      <c r="C109" s="14">
        <v>31156.239000000001</v>
      </c>
      <c r="D109" s="17" t="s">
        <v>658</v>
      </c>
      <c r="E109" s="17">
        <f>VLOOKUP(C109,'Active 1'!C$21:E$103,3,FALSE)</f>
        <v>54.471021888232862</v>
      </c>
      <c r="F109" s="15" t="s">
        <v>215</v>
      </c>
      <c r="G109" s="14">
        <v>54.5</v>
      </c>
      <c r="H109" s="14" t="s">
        <v>216</v>
      </c>
      <c r="J109" s="15"/>
      <c r="K109" s="16" t="s">
        <v>206</v>
      </c>
    </row>
    <row r="110" spans="1:11" ht="12.75" customHeight="1" x14ac:dyDescent="0.2">
      <c r="A110" s="17" t="s">
        <v>172</v>
      </c>
      <c r="B110" s="6" t="s">
        <v>129</v>
      </c>
      <c r="C110" s="14">
        <v>31156.39</v>
      </c>
      <c r="D110" s="17" t="s">
        <v>658</v>
      </c>
      <c r="E110" s="17">
        <f>VLOOKUP(C110,'Active 1'!C$21:E$103,3,FALSE)</f>
        <v>54.927770239244339</v>
      </c>
      <c r="F110" s="15" t="s">
        <v>217</v>
      </c>
      <c r="G110" s="14">
        <v>55</v>
      </c>
      <c r="H110" s="14" t="s">
        <v>218</v>
      </c>
      <c r="J110" s="15"/>
      <c r="K110" s="16" t="s">
        <v>206</v>
      </c>
    </row>
    <row r="111" spans="1:11" ht="12.75" customHeight="1" x14ac:dyDescent="0.2">
      <c r="A111" s="17" t="s">
        <v>172</v>
      </c>
      <c r="B111" s="6" t="s">
        <v>128</v>
      </c>
      <c r="C111" s="14">
        <v>31157.238000000001</v>
      </c>
      <c r="D111" s="17" t="s">
        <v>658</v>
      </c>
      <c r="E111" s="17">
        <f>VLOOKUP(C111,'Active 1'!C$21:E$103,3,FALSE)</f>
        <v>57.492820581387491</v>
      </c>
      <c r="F111" s="15" t="s">
        <v>219</v>
      </c>
      <c r="G111" s="14">
        <v>57.5</v>
      </c>
      <c r="H111" s="14" t="s">
        <v>220</v>
      </c>
      <c r="J111" s="15"/>
      <c r="K111" s="16" t="s">
        <v>206</v>
      </c>
    </row>
    <row r="112" spans="1:11" ht="12.75" customHeight="1" x14ac:dyDescent="0.2">
      <c r="A112" s="17" t="s">
        <v>172</v>
      </c>
      <c r="B112" s="6" t="s">
        <v>128</v>
      </c>
      <c r="C112" s="14">
        <v>31158.226999999999</v>
      </c>
      <c r="D112" s="17" t="s">
        <v>658</v>
      </c>
      <c r="E112" s="17">
        <f>VLOOKUP(C112,'Active 1'!C$21:E$103,3,FALSE)</f>
        <v>60.484371039369243</v>
      </c>
      <c r="F112" s="15" t="s">
        <v>221</v>
      </c>
      <c r="G112" s="14">
        <v>60.5</v>
      </c>
      <c r="H112" s="14" t="s">
        <v>222</v>
      </c>
      <c r="J112" s="15"/>
      <c r="K112" s="16" t="s">
        <v>206</v>
      </c>
    </row>
    <row r="113" spans="1:11" ht="12.75" customHeight="1" x14ac:dyDescent="0.2">
      <c r="A113" s="17" t="s">
        <v>172</v>
      </c>
      <c r="B113" s="6" t="s">
        <v>129</v>
      </c>
      <c r="C113" s="14">
        <v>31162.374</v>
      </c>
      <c r="D113" s="17" t="s">
        <v>658</v>
      </c>
      <c r="E113" s="17">
        <f>VLOOKUP(C113,'Active 1'!C$21:E$103,3,FALSE)</f>
        <v>73.028314163010251</v>
      </c>
      <c r="F113" s="15" t="s">
        <v>223</v>
      </c>
      <c r="G113" s="14">
        <v>73</v>
      </c>
      <c r="H113" s="14" t="s">
        <v>224</v>
      </c>
      <c r="J113" s="15"/>
      <c r="K113" s="16" t="s">
        <v>206</v>
      </c>
    </row>
    <row r="114" spans="1:11" ht="12.75" customHeight="1" x14ac:dyDescent="0.2">
      <c r="A114" s="17" t="s">
        <v>172</v>
      </c>
      <c r="B114" s="6" t="s">
        <v>129</v>
      </c>
      <c r="C114" s="14">
        <v>31164.342000000001</v>
      </c>
      <c r="D114" s="17" t="s">
        <v>658</v>
      </c>
      <c r="E114" s="17">
        <f>VLOOKUP(C114,'Active 1'!C$21:E$103,3,FALSE)</f>
        <v>78.981166843822876</v>
      </c>
      <c r="F114" s="15" t="s">
        <v>225</v>
      </c>
      <c r="G114" s="14">
        <v>79</v>
      </c>
      <c r="H114" s="14" t="s">
        <v>212</v>
      </c>
      <c r="J114" s="15"/>
      <c r="K114" s="16" t="s">
        <v>206</v>
      </c>
    </row>
    <row r="115" spans="1:11" ht="12.75" customHeight="1" x14ac:dyDescent="0.2">
      <c r="A115" s="17" t="s">
        <v>172</v>
      </c>
      <c r="B115" s="6" t="s">
        <v>129</v>
      </c>
      <c r="C115" s="14">
        <v>31165.360000000001</v>
      </c>
      <c r="D115" s="17" t="s">
        <v>658</v>
      </c>
      <c r="E115" s="17">
        <f>VLOOKUP(C115,'Active 1'!C$21:E$103,3,FALSE)</f>
        <v>82.060437183794974</v>
      </c>
      <c r="F115" s="15" t="s">
        <v>226</v>
      </c>
      <c r="G115" s="14">
        <v>82</v>
      </c>
      <c r="H115" s="14" t="s">
        <v>227</v>
      </c>
      <c r="J115" s="15"/>
      <c r="K115" s="16" t="s">
        <v>206</v>
      </c>
    </row>
    <row r="116" spans="1:11" ht="12.75" customHeight="1" x14ac:dyDescent="0.2">
      <c r="A116" s="17" t="s">
        <v>172</v>
      </c>
      <c r="B116" s="6" t="s">
        <v>128</v>
      </c>
      <c r="C116" s="14">
        <v>31170.134999999998</v>
      </c>
      <c r="D116" s="17" t="s">
        <v>658</v>
      </c>
      <c r="E116" s="17">
        <f>VLOOKUP(C116,'Active 1'!C$21:E$103,3,FALSE)</f>
        <v>96.503969475896795</v>
      </c>
      <c r="F116" s="15" t="s">
        <v>228</v>
      </c>
      <c r="G116" s="14">
        <v>96.5</v>
      </c>
      <c r="H116" s="14" t="s">
        <v>201</v>
      </c>
      <c r="J116" s="15"/>
      <c r="K116" s="16" t="s">
        <v>206</v>
      </c>
    </row>
    <row r="117" spans="1:11" ht="12.75" customHeight="1" x14ac:dyDescent="0.2">
      <c r="A117" s="17" t="s">
        <v>172</v>
      </c>
      <c r="B117" s="6" t="s">
        <v>129</v>
      </c>
      <c r="C117" s="14">
        <v>31176.244999999999</v>
      </c>
      <c r="D117" s="17" t="s">
        <v>658</v>
      </c>
      <c r="E117" s="17">
        <f>VLOOKUP(C117,'Active 1'!C$21:E$103,3,FALSE)</f>
        <v>114.98564116276398</v>
      </c>
      <c r="F117" s="15" t="s">
        <v>229</v>
      </c>
      <c r="G117" s="14">
        <v>115</v>
      </c>
      <c r="H117" s="14" t="s">
        <v>222</v>
      </c>
      <c r="J117" s="15"/>
      <c r="K117" s="16" t="s">
        <v>206</v>
      </c>
    </row>
    <row r="118" spans="1:11" ht="12.75" customHeight="1" x14ac:dyDescent="0.2">
      <c r="A118" s="17" t="s">
        <v>172</v>
      </c>
      <c r="B118" s="6" t="s">
        <v>129</v>
      </c>
      <c r="C118" s="14">
        <v>31178.232</v>
      </c>
      <c r="D118" s="17" t="s">
        <v>658</v>
      </c>
      <c r="E118" s="17">
        <f>VLOOKUP(C118,'Active 1'!C$21:E$103,3,FALSE)</f>
        <v>120.99596549039408</v>
      </c>
      <c r="F118" s="15" t="s">
        <v>230</v>
      </c>
      <c r="G118" s="14">
        <v>121</v>
      </c>
      <c r="H118" s="14" t="s">
        <v>231</v>
      </c>
      <c r="J118" s="15"/>
      <c r="K118" s="16" t="s">
        <v>206</v>
      </c>
    </row>
    <row r="119" spans="1:11" ht="12.75" customHeight="1" x14ac:dyDescent="0.2">
      <c r="A119" s="17" t="s">
        <v>172</v>
      </c>
      <c r="B119" s="6" t="s">
        <v>129</v>
      </c>
      <c r="C119" s="14">
        <v>31179.231</v>
      </c>
      <c r="D119" s="17" t="s">
        <v>658</v>
      </c>
      <c r="E119" s="17">
        <f>VLOOKUP(C119,'Active 1'!C$21:E$103,3,FALSE)</f>
        <v>124.01776418354871</v>
      </c>
      <c r="F119" s="15" t="s">
        <v>232</v>
      </c>
      <c r="G119" s="14">
        <v>124</v>
      </c>
      <c r="H119" s="14" t="s">
        <v>205</v>
      </c>
      <c r="J119" s="15"/>
      <c r="K119" s="16" t="s">
        <v>206</v>
      </c>
    </row>
    <row r="120" spans="1:11" ht="12.75" customHeight="1" x14ac:dyDescent="0.2">
      <c r="A120" s="17" t="s">
        <v>172</v>
      </c>
      <c r="B120" s="6" t="s">
        <v>129</v>
      </c>
      <c r="C120" s="14">
        <v>31186.172999999999</v>
      </c>
      <c r="D120" s="17" t="s">
        <v>658</v>
      </c>
      <c r="E120" s="17">
        <f>VLOOKUP(C120,'Active 1'!C$21:E$103,3,FALSE)</f>
        <v>145.01608903628244</v>
      </c>
      <c r="F120" s="15" t="s">
        <v>233</v>
      </c>
      <c r="G120" s="14">
        <v>145</v>
      </c>
      <c r="H120" s="14" t="s">
        <v>234</v>
      </c>
      <c r="J120" s="15"/>
      <c r="K120" s="16" t="s">
        <v>206</v>
      </c>
    </row>
    <row r="121" spans="1:11" ht="12.75" customHeight="1" x14ac:dyDescent="0.2">
      <c r="A121" s="17" t="s">
        <v>172</v>
      </c>
      <c r="B121" s="6" t="s">
        <v>129</v>
      </c>
      <c r="C121" s="14">
        <v>31216.245999999999</v>
      </c>
      <c r="D121" s="17" t="s">
        <v>658</v>
      </c>
      <c r="E121" s="17">
        <f>VLOOKUP(C121,'Active 1'!C$21:E$103,3,FALSE)</f>
        <v>235.98160665315805</v>
      </c>
      <c r="F121" s="15" t="s">
        <v>237</v>
      </c>
      <c r="G121" s="14">
        <v>236</v>
      </c>
      <c r="H121" s="14" t="s">
        <v>212</v>
      </c>
      <c r="J121" s="15"/>
      <c r="K121" s="16" t="s">
        <v>206</v>
      </c>
    </row>
    <row r="122" spans="1:11" ht="12.75" customHeight="1" x14ac:dyDescent="0.2">
      <c r="A122" s="17" t="s">
        <v>172</v>
      </c>
      <c r="B122" s="6" t="s">
        <v>129</v>
      </c>
      <c r="C122" s="14">
        <v>31219.223999999998</v>
      </c>
      <c r="D122" s="17" t="s">
        <v>658</v>
      </c>
      <c r="E122" s="17">
        <f>VLOOKUP(C122,'Active 1'!C$21:E$103,3,FALSE)</f>
        <v>244.98953108580449</v>
      </c>
      <c r="F122" s="15" t="s">
        <v>238</v>
      </c>
      <c r="G122" s="14">
        <v>245</v>
      </c>
      <c r="H122" s="14" t="s">
        <v>239</v>
      </c>
      <c r="J122" s="15"/>
      <c r="K122" s="16" t="s">
        <v>206</v>
      </c>
    </row>
    <row r="123" spans="1:11" ht="12.75" customHeight="1" x14ac:dyDescent="0.2">
      <c r="A123" s="17" t="s">
        <v>172</v>
      </c>
      <c r="B123" s="6" t="s">
        <v>129</v>
      </c>
      <c r="C123" s="14">
        <v>31224.195</v>
      </c>
      <c r="D123" s="17" t="s">
        <v>658</v>
      </c>
      <c r="E123" s="17">
        <f>VLOOKUP(C123,'Active 1'!C$21:E$103,3,FALSE)</f>
        <v>260.02592878718474</v>
      </c>
      <c r="F123" s="15" t="s">
        <v>240</v>
      </c>
      <c r="G123" s="14">
        <v>260</v>
      </c>
      <c r="H123" s="14" t="s">
        <v>224</v>
      </c>
      <c r="J123" s="15"/>
      <c r="K123" s="16" t="s">
        <v>206</v>
      </c>
    </row>
    <row r="124" spans="1:11" ht="12.75" customHeight="1" x14ac:dyDescent="0.2">
      <c r="A124" s="17" t="s">
        <v>172</v>
      </c>
      <c r="B124" s="6" t="s">
        <v>128</v>
      </c>
      <c r="C124" s="14">
        <v>31411.473000000002</v>
      </c>
      <c r="D124" s="17" t="s">
        <v>658</v>
      </c>
      <c r="E124" s="17">
        <f>VLOOKUP(C124,'Active 1'!C$21:E$103,3,FALSE)</f>
        <v>826.50882734247477</v>
      </c>
      <c r="F124" s="15" t="s">
        <v>241</v>
      </c>
      <c r="G124" s="14">
        <v>826.5</v>
      </c>
      <c r="H124" s="14" t="s">
        <v>242</v>
      </c>
      <c r="J124" s="15"/>
      <c r="K124" s="16" t="s">
        <v>206</v>
      </c>
    </row>
    <row r="125" spans="1:11" ht="12.75" customHeight="1" x14ac:dyDescent="0.2">
      <c r="A125" s="17" t="s">
        <v>288</v>
      </c>
      <c r="B125" s="6" t="s">
        <v>129</v>
      </c>
      <c r="C125" s="14">
        <v>49060.686000000002</v>
      </c>
      <c r="D125" s="17" t="s">
        <v>658</v>
      </c>
      <c r="E125" s="17">
        <f>VLOOKUP(C125,'Active 1'!C$21:E$103,3,FALSE)</f>
        <v>54212.263360494238</v>
      </c>
      <c r="F125" s="15" t="s">
        <v>285</v>
      </c>
      <c r="G125" s="14">
        <v>54212</v>
      </c>
      <c r="H125" s="14" t="s">
        <v>286</v>
      </c>
      <c r="J125" s="15"/>
      <c r="K125" s="16" t="s">
        <v>287</v>
      </c>
    </row>
    <row r="126" spans="1:11" ht="12.75" customHeight="1" x14ac:dyDescent="0.2">
      <c r="A126" s="17" t="s">
        <v>288</v>
      </c>
      <c r="B126" s="6" t="s">
        <v>129</v>
      </c>
      <c r="C126" s="14">
        <v>49064.639999999999</v>
      </c>
      <c r="D126" s="17" t="s">
        <v>658</v>
      </c>
      <c r="E126" s="17">
        <f>VLOOKUP(C126,'Active 1'!C$21:E$103,3,FALSE)</f>
        <v>54224.223512679149</v>
      </c>
      <c r="F126" s="15" t="s">
        <v>289</v>
      </c>
      <c r="G126" s="14">
        <v>54224</v>
      </c>
      <c r="H126" s="14" t="s">
        <v>290</v>
      </c>
      <c r="J126" s="15"/>
      <c r="K126" s="16" t="s">
        <v>287</v>
      </c>
    </row>
    <row r="127" spans="1:11" ht="12.75" customHeight="1" x14ac:dyDescent="0.2">
      <c r="A127" s="17" t="s">
        <v>288</v>
      </c>
      <c r="B127" s="6" t="s">
        <v>129</v>
      </c>
      <c r="C127" s="14">
        <v>49754.620999999999</v>
      </c>
      <c r="D127" s="17" t="s">
        <v>658</v>
      </c>
      <c r="E127" s="17">
        <f>VLOOKUP(C127,'Active 1'!C$21:E$103,3,FALSE)</f>
        <v>56311.294267535959</v>
      </c>
      <c r="F127" s="15" t="s">
        <v>291</v>
      </c>
      <c r="G127" s="14">
        <v>56311</v>
      </c>
      <c r="H127" s="14" t="s">
        <v>292</v>
      </c>
      <c r="J127" s="15"/>
      <c r="K127" s="16" t="s">
        <v>287</v>
      </c>
    </row>
    <row r="128" spans="1:11" ht="12.75" customHeight="1" x14ac:dyDescent="0.2">
      <c r="A128" s="17" t="s">
        <v>288</v>
      </c>
      <c r="B128" s="6" t="s">
        <v>129</v>
      </c>
      <c r="C128" s="14">
        <v>50152.667000000001</v>
      </c>
      <c r="D128" s="17" t="s">
        <v>658</v>
      </c>
      <c r="E128" s="17">
        <f>VLOOKUP(C128,'Active 1'!C$21:E$103,3,FALSE)</f>
        <v>57515.313169053159</v>
      </c>
      <c r="F128" s="15" t="s">
        <v>293</v>
      </c>
      <c r="G128" s="14">
        <v>57515</v>
      </c>
      <c r="H128" s="14" t="s">
        <v>294</v>
      </c>
      <c r="J128" s="15"/>
      <c r="K128" s="16" t="s">
        <v>287</v>
      </c>
    </row>
    <row r="129" spans="1:11" ht="12.75" customHeight="1" x14ac:dyDescent="0.2">
      <c r="A129" s="17" t="s">
        <v>288</v>
      </c>
      <c r="B129" s="6" t="s">
        <v>129</v>
      </c>
      <c r="C129" s="14">
        <v>50523.608</v>
      </c>
      <c r="D129" s="17" t="s">
        <v>658</v>
      </c>
      <c r="E129" s="17">
        <f>VLOOKUP(C129,'Active 1'!C$21:E$103,3,FALSE)</f>
        <v>58637.344229150949</v>
      </c>
      <c r="F129" s="15" t="s">
        <v>303</v>
      </c>
      <c r="G129" s="14">
        <v>58637</v>
      </c>
      <c r="H129" s="14" t="s">
        <v>304</v>
      </c>
      <c r="J129" s="15"/>
      <c r="K129" s="16" t="s">
        <v>287</v>
      </c>
    </row>
    <row r="130" spans="1:11" ht="12.75" customHeight="1" x14ac:dyDescent="0.2">
      <c r="A130" s="18" t="s">
        <v>309</v>
      </c>
      <c r="B130" s="6" t="s">
        <v>128</v>
      </c>
      <c r="C130" s="14">
        <v>50853.046000000002</v>
      </c>
      <c r="D130" s="17" t="s">
        <v>657</v>
      </c>
      <c r="E130" s="17">
        <f>VLOOKUP(C130,'Active 1'!C$21:E$103,3,FALSE)</f>
        <v>59633.836038836322</v>
      </c>
      <c r="F130" s="15" t="s">
        <v>305</v>
      </c>
      <c r="G130" s="14">
        <v>59633.5</v>
      </c>
      <c r="H130" s="14" t="s">
        <v>306</v>
      </c>
      <c r="J130" s="15" t="s">
        <v>307</v>
      </c>
      <c r="K130" s="16" t="s">
        <v>308</v>
      </c>
    </row>
    <row r="131" spans="1:11" ht="12.75" customHeight="1" x14ac:dyDescent="0.2">
      <c r="A131" s="18" t="s">
        <v>309</v>
      </c>
      <c r="B131" s="6" t="s">
        <v>128</v>
      </c>
      <c r="C131" s="14">
        <v>50854.038999999997</v>
      </c>
      <c r="D131" s="17" t="s">
        <v>657</v>
      </c>
      <c r="E131" s="17">
        <f>VLOOKUP(C131,'Active 1'!C$21:E$103,3,FALSE)</f>
        <v>59636.839688588363</v>
      </c>
      <c r="F131" s="15" t="s">
        <v>310</v>
      </c>
      <c r="G131" s="14">
        <v>59636.5</v>
      </c>
      <c r="H131" s="14" t="s">
        <v>311</v>
      </c>
      <c r="J131" s="15" t="s">
        <v>307</v>
      </c>
      <c r="K131" s="16" t="s">
        <v>308</v>
      </c>
    </row>
    <row r="132" spans="1:11" ht="12.75" customHeight="1" x14ac:dyDescent="0.2">
      <c r="A132" s="17" t="s">
        <v>288</v>
      </c>
      <c r="B132" s="6" t="s">
        <v>129</v>
      </c>
      <c r="C132" s="14">
        <v>50921.654000000002</v>
      </c>
      <c r="D132" s="17" t="s">
        <v>658</v>
      </c>
      <c r="E132" s="17">
        <f>VLOOKUP(C132,'Active 1'!C$21:E$103,3,FALSE)</f>
        <v>59841.363130668149</v>
      </c>
      <c r="F132" s="15" t="s">
        <v>317</v>
      </c>
      <c r="G132" s="14">
        <v>59841</v>
      </c>
      <c r="H132" s="14" t="s">
        <v>318</v>
      </c>
      <c r="J132" s="15"/>
      <c r="K132" s="16" t="s">
        <v>287</v>
      </c>
    </row>
    <row r="133" spans="1:11" ht="12.75" customHeight="1" x14ac:dyDescent="0.2">
      <c r="A133" s="17" t="s">
        <v>288</v>
      </c>
      <c r="B133" s="6" t="s">
        <v>129</v>
      </c>
      <c r="C133" s="14">
        <v>50926.623</v>
      </c>
      <c r="D133" s="17" t="s">
        <v>658</v>
      </c>
      <c r="E133" s="17">
        <f>VLOOKUP(C133,'Active 1'!C$21:E$103,3,FALSE)</f>
        <v>59856.393478722486</v>
      </c>
      <c r="F133" s="15" t="s">
        <v>319</v>
      </c>
      <c r="G133" s="14">
        <v>59856</v>
      </c>
      <c r="H133" s="14" t="s">
        <v>320</v>
      </c>
      <c r="J133" s="15"/>
      <c r="K133" s="16" t="s">
        <v>287</v>
      </c>
    </row>
    <row r="134" spans="1:11" ht="12.75" customHeight="1" x14ac:dyDescent="0.2">
      <c r="A134" s="18" t="s">
        <v>335</v>
      </c>
      <c r="B134" s="6" t="s">
        <v>128</v>
      </c>
      <c r="C134" s="14">
        <v>51915.118999999999</v>
      </c>
      <c r="D134" s="17" t="s">
        <v>660</v>
      </c>
      <c r="E134" s="17">
        <f>VLOOKUP(C134,'Active 1'!C$21:E$103,3,FALSE)</f>
        <v>62846.419425658605</v>
      </c>
      <c r="F134" s="15" t="s">
        <v>331</v>
      </c>
      <c r="G134" s="14" t="s">
        <v>332</v>
      </c>
      <c r="H134" s="14" t="s">
        <v>333</v>
      </c>
      <c r="J134" s="15" t="s">
        <v>270</v>
      </c>
      <c r="K134" s="16" t="s">
        <v>334</v>
      </c>
    </row>
    <row r="135" spans="1:11" ht="12.75" customHeight="1" x14ac:dyDescent="0.2">
      <c r="A135" s="17" t="s">
        <v>288</v>
      </c>
      <c r="B135" s="6" t="s">
        <v>128</v>
      </c>
      <c r="C135" s="14">
        <v>51957.760999999999</v>
      </c>
      <c r="D135" s="17" t="s">
        <v>658</v>
      </c>
      <c r="E135" s="17" t="e">
        <f>VLOOKUP(C135,'Active 1'!C$21:E$103,3,FALSE)</f>
        <v>#N/A</v>
      </c>
      <c r="F135" s="15" t="s">
        <v>353</v>
      </c>
      <c r="G135" s="14" t="s">
        <v>354</v>
      </c>
      <c r="H135" s="14" t="s">
        <v>355</v>
      </c>
      <c r="J135" s="15"/>
      <c r="K135" s="16" t="s">
        <v>287</v>
      </c>
    </row>
    <row r="136" spans="1:11" ht="12.75" customHeight="1" x14ac:dyDescent="0.2">
      <c r="A136" s="17" t="s">
        <v>288</v>
      </c>
      <c r="B136" s="6" t="s">
        <v>128</v>
      </c>
      <c r="C136" s="14">
        <v>51958.764999999999</v>
      </c>
      <c r="D136" s="17" t="s">
        <v>658</v>
      </c>
      <c r="E136" s="17" t="e">
        <f>VLOOKUP(C136,'Active 1'!C$21:E$103,3,FALSE)</f>
        <v>#N/A</v>
      </c>
      <c r="F136" s="15" t="s">
        <v>356</v>
      </c>
      <c r="G136" s="14" t="s">
        <v>357</v>
      </c>
      <c r="H136" s="14" t="s">
        <v>358</v>
      </c>
      <c r="J136" s="15"/>
      <c r="K136" s="16" t="s">
        <v>287</v>
      </c>
    </row>
    <row r="137" spans="1:11" ht="12.75" customHeight="1" x14ac:dyDescent="0.2">
      <c r="A137" s="17" t="s">
        <v>288</v>
      </c>
      <c r="B137" s="6" t="s">
        <v>128</v>
      </c>
      <c r="C137" s="14">
        <v>52017.607000000004</v>
      </c>
      <c r="D137" s="17" t="s">
        <v>658</v>
      </c>
      <c r="E137" s="17" t="e">
        <f>VLOOKUP(C137,'Active 1'!C$21:E$103,3,FALSE)</f>
        <v>#N/A</v>
      </c>
      <c r="F137" s="15" t="s">
        <v>359</v>
      </c>
      <c r="G137" s="14" t="s">
        <v>360</v>
      </c>
      <c r="H137" s="14" t="s">
        <v>361</v>
      </c>
      <c r="J137" s="15"/>
      <c r="K137" s="16" t="s">
        <v>287</v>
      </c>
    </row>
    <row r="138" spans="1:11" ht="12.75" customHeight="1" x14ac:dyDescent="0.2">
      <c r="A138" s="17" t="s">
        <v>288</v>
      </c>
      <c r="B138" s="6" t="s">
        <v>128</v>
      </c>
      <c r="C138" s="14">
        <v>52223.909</v>
      </c>
      <c r="D138" s="17" t="s">
        <v>658</v>
      </c>
      <c r="E138" s="17" t="e">
        <f>VLOOKUP(C138,'Active 1'!C$21:E$103,3,FALSE)</f>
        <v>#N/A</v>
      </c>
      <c r="F138" s="15" t="s">
        <v>367</v>
      </c>
      <c r="G138" s="14" t="s">
        <v>368</v>
      </c>
      <c r="H138" s="14" t="s">
        <v>369</v>
      </c>
      <c r="J138" s="15"/>
      <c r="K138" s="16" t="s">
        <v>370</v>
      </c>
    </row>
    <row r="139" spans="1:11" ht="12.75" customHeight="1" x14ac:dyDescent="0.2">
      <c r="A139" s="18" t="s">
        <v>411</v>
      </c>
      <c r="B139" s="6" t="s">
        <v>128</v>
      </c>
      <c r="C139" s="14">
        <v>52986.936999999998</v>
      </c>
      <c r="D139" s="17" t="s">
        <v>660</v>
      </c>
      <c r="E139" s="17" t="e">
        <f>VLOOKUP(C139,'Active 1'!C$21:E$103,3,FALSE)</f>
        <v>#N/A</v>
      </c>
      <c r="F139" s="15" t="s">
        <v>408</v>
      </c>
      <c r="G139" s="14" t="s">
        <v>409</v>
      </c>
      <c r="H139" s="14" t="s">
        <v>410</v>
      </c>
      <c r="J139" s="15" t="s">
        <v>270</v>
      </c>
      <c r="K139" s="16" t="s">
        <v>345</v>
      </c>
    </row>
    <row r="140" spans="1:11" ht="12.75" customHeight="1" x14ac:dyDescent="0.2">
      <c r="A140" s="18" t="s">
        <v>568</v>
      </c>
      <c r="B140" s="6" t="s">
        <v>128</v>
      </c>
      <c r="C140" s="14">
        <v>55632.614000000001</v>
      </c>
      <c r="D140" s="17" t="s">
        <v>658</v>
      </c>
      <c r="E140" s="17" t="e">
        <f>VLOOKUP(C140,'Active 1'!C$21:E$103,3,FALSE)</f>
        <v>#N/A</v>
      </c>
      <c r="F140" s="15" t="s">
        <v>608</v>
      </c>
      <c r="G140" s="14">
        <v>74090.5</v>
      </c>
      <c r="H140" s="14" t="s">
        <v>609</v>
      </c>
      <c r="J140" s="15"/>
      <c r="K140" s="16" t="s">
        <v>610</v>
      </c>
    </row>
    <row r="141" spans="1:11" ht="12.75" customHeight="1" x14ac:dyDescent="0.2">
      <c r="A141" s="18" t="s">
        <v>568</v>
      </c>
      <c r="B141" s="6" t="s">
        <v>129</v>
      </c>
      <c r="C141" s="14">
        <v>55652.938000000002</v>
      </c>
      <c r="D141" s="17" t="s">
        <v>657</v>
      </c>
      <c r="E141" s="17" t="e">
        <f>VLOOKUP(C141,'Active 1'!C$21:E$103,3,FALSE)</f>
        <v>#N/A</v>
      </c>
      <c r="F141" s="15" t="s">
        <v>611</v>
      </c>
      <c r="G141" s="14">
        <v>74152</v>
      </c>
      <c r="H141" s="14" t="s">
        <v>612</v>
      </c>
      <c r="J141" s="15" t="s">
        <v>613</v>
      </c>
      <c r="K141" s="16" t="s">
        <v>614</v>
      </c>
    </row>
    <row r="142" spans="1:11" ht="12.75" customHeight="1" x14ac:dyDescent="0.2">
      <c r="A142" s="18" t="s">
        <v>568</v>
      </c>
      <c r="B142" s="6" t="s">
        <v>129</v>
      </c>
      <c r="C142" s="14">
        <v>55654.6</v>
      </c>
      <c r="D142" s="17" t="s">
        <v>658</v>
      </c>
      <c r="E142" s="17" t="e">
        <f>VLOOKUP(C142,'Active 1'!C$21:E$103,3,FALSE)</f>
        <v>#N/A</v>
      </c>
      <c r="F142" s="15" t="s">
        <v>619</v>
      </c>
      <c r="G142" s="14">
        <v>74157</v>
      </c>
      <c r="H142" s="14" t="s">
        <v>620</v>
      </c>
      <c r="J142" s="15"/>
      <c r="K142" s="16" t="s">
        <v>610</v>
      </c>
    </row>
    <row r="143" spans="1:11" ht="12.75" customHeight="1" x14ac:dyDescent="0.2">
      <c r="A143" s="18" t="s">
        <v>656</v>
      </c>
      <c r="B143" s="6" t="s">
        <v>128</v>
      </c>
      <c r="C143" s="14">
        <v>56362.591999999997</v>
      </c>
      <c r="D143" s="17" t="s">
        <v>658</v>
      </c>
      <c r="E143" s="17" t="e">
        <f>VLOOKUP(C143,'Active 1'!C$21:E$103,3,FALSE)</f>
        <v>#N/A</v>
      </c>
      <c r="F143" s="15" t="s">
        <v>654</v>
      </c>
      <c r="G143" s="14">
        <v>76298.5</v>
      </c>
      <c r="H143" s="14" t="s">
        <v>655</v>
      </c>
      <c r="J143" s="15"/>
      <c r="K143" s="16" t="s">
        <v>610</v>
      </c>
    </row>
    <row r="144" spans="1:11" ht="12.75" customHeight="1" x14ac:dyDescent="0.2">
      <c r="A144" s="18" t="s">
        <v>316</v>
      </c>
      <c r="B144" s="6" t="s">
        <v>129</v>
      </c>
      <c r="C144" s="14">
        <v>50879.9902</v>
      </c>
      <c r="D144" s="17" t="s">
        <v>660</v>
      </c>
      <c r="E144" s="17">
        <f>VLOOKUP(C144,'Active 1'!C$21:E$103,3,FALSE)</f>
        <v>59715.337488634228</v>
      </c>
      <c r="F144" s="15" t="s">
        <v>314</v>
      </c>
      <c r="G144" s="14">
        <v>59715</v>
      </c>
      <c r="H144" s="14" t="s">
        <v>315</v>
      </c>
      <c r="J144" s="15" t="s">
        <v>270</v>
      </c>
      <c r="K144" s="16" t="s">
        <v>308</v>
      </c>
    </row>
    <row r="145" spans="1:11" ht="12.75" customHeight="1" x14ac:dyDescent="0.2">
      <c r="A145" s="18" t="s">
        <v>327</v>
      </c>
      <c r="B145" s="6" t="s">
        <v>128</v>
      </c>
      <c r="C145" s="14">
        <v>51475.287100000001</v>
      </c>
      <c r="D145" s="17" t="s">
        <v>660</v>
      </c>
      <c r="E145" s="17">
        <f>VLOOKUP(C145,'Active 1'!C$21:E$103,3,FALSE)</f>
        <v>61516.005551156122</v>
      </c>
      <c r="F145" s="15" t="s">
        <v>325</v>
      </c>
      <c r="G145" s="14">
        <v>61515.5</v>
      </c>
      <c r="H145" s="14" t="s">
        <v>326</v>
      </c>
      <c r="J145" s="15" t="s">
        <v>270</v>
      </c>
      <c r="K145" s="16" t="s">
        <v>308</v>
      </c>
    </row>
    <row r="146" spans="1:11" ht="12.75" customHeight="1" x14ac:dyDescent="0.2">
      <c r="A146" s="18" t="s">
        <v>335</v>
      </c>
      <c r="B146" s="6" t="s">
        <v>128</v>
      </c>
      <c r="C146" s="14">
        <v>51915.277499999997</v>
      </c>
      <c r="D146" s="17" t="s">
        <v>660</v>
      </c>
      <c r="E146" s="17" t="e">
        <f>VLOOKUP(C146,'Active 1'!C$21:E$103,3,FALSE)</f>
        <v>#N/A</v>
      </c>
      <c r="F146" s="15" t="s">
        <v>336</v>
      </c>
      <c r="G146" s="14" t="s">
        <v>337</v>
      </c>
      <c r="H146" s="14" t="s">
        <v>338</v>
      </c>
      <c r="J146" s="15" t="s">
        <v>270</v>
      </c>
      <c r="K146" s="16" t="s">
        <v>334</v>
      </c>
    </row>
    <row r="147" spans="1:11" ht="12.75" customHeight="1" x14ac:dyDescent="0.2">
      <c r="A147" s="18" t="s">
        <v>346</v>
      </c>
      <c r="B147" s="6" t="s">
        <v>128</v>
      </c>
      <c r="C147" s="14">
        <v>51934.951300000001</v>
      </c>
      <c r="D147" s="17" t="s">
        <v>660</v>
      </c>
      <c r="E147" s="17" t="e">
        <f>VLOOKUP(C147,'Active 1'!C$21:E$103,3,FALSE)</f>
        <v>#N/A</v>
      </c>
      <c r="F147" s="15" t="s">
        <v>342</v>
      </c>
      <c r="G147" s="14" t="s">
        <v>343</v>
      </c>
      <c r="H147" s="14" t="s">
        <v>344</v>
      </c>
      <c r="J147" s="15" t="s">
        <v>270</v>
      </c>
      <c r="K147" s="16" t="s">
        <v>345</v>
      </c>
    </row>
    <row r="148" spans="1:11" ht="12.75" customHeight="1" x14ac:dyDescent="0.2">
      <c r="A148" s="18" t="s">
        <v>335</v>
      </c>
      <c r="B148" s="6" t="s">
        <v>128</v>
      </c>
      <c r="C148" s="14">
        <v>51939.0841</v>
      </c>
      <c r="D148" s="17" t="s">
        <v>660</v>
      </c>
      <c r="E148" s="17" t="e">
        <f>VLOOKUP(C148,'Active 1'!C$21:E$103,3,FALSE)</f>
        <v>#N/A</v>
      </c>
      <c r="F148" s="15" t="s">
        <v>347</v>
      </c>
      <c r="G148" s="14" t="s">
        <v>348</v>
      </c>
      <c r="H148" s="14" t="s">
        <v>349</v>
      </c>
      <c r="J148" s="15" t="s">
        <v>270</v>
      </c>
      <c r="K148" s="16" t="s">
        <v>334</v>
      </c>
    </row>
    <row r="149" spans="1:11" ht="12.75" customHeight="1" x14ac:dyDescent="0.2">
      <c r="A149" s="18" t="s">
        <v>335</v>
      </c>
      <c r="B149" s="6" t="s">
        <v>128</v>
      </c>
      <c r="C149" s="14">
        <v>51940.078699999998</v>
      </c>
      <c r="D149" s="17" t="s">
        <v>660</v>
      </c>
      <c r="E149" s="17" t="e">
        <f>VLOOKUP(C149,'Active 1'!C$21:E$103,3,FALSE)</f>
        <v>#N/A</v>
      </c>
      <c r="F149" s="15" t="s">
        <v>350</v>
      </c>
      <c r="G149" s="14" t="s">
        <v>351</v>
      </c>
      <c r="H149" s="14" t="s">
        <v>352</v>
      </c>
      <c r="J149" s="15" t="s">
        <v>270</v>
      </c>
      <c r="K149" s="16" t="s">
        <v>334</v>
      </c>
    </row>
    <row r="150" spans="1:11" ht="12.75" customHeight="1" x14ac:dyDescent="0.2">
      <c r="A150" s="17" t="s">
        <v>288</v>
      </c>
      <c r="B150" s="6" t="s">
        <v>128</v>
      </c>
      <c r="C150" s="14">
        <v>52021.5697</v>
      </c>
      <c r="D150" s="17" t="s">
        <v>657</v>
      </c>
      <c r="E150" s="17" t="e">
        <f>VLOOKUP(C150,'Active 1'!C$21:E$103,3,FALSE)</f>
        <v>#N/A</v>
      </c>
      <c r="F150" s="15" t="s">
        <v>362</v>
      </c>
      <c r="G150" s="14" t="s">
        <v>363</v>
      </c>
      <c r="H150" s="14" t="s">
        <v>364</v>
      </c>
      <c r="J150" s="15" t="s">
        <v>365</v>
      </c>
      <c r="K150" s="16" t="s">
        <v>366</v>
      </c>
    </row>
    <row r="151" spans="1:11" ht="12.75" customHeight="1" x14ac:dyDescent="0.2">
      <c r="A151" s="18" t="s">
        <v>375</v>
      </c>
      <c r="B151" s="6" t="s">
        <v>128</v>
      </c>
      <c r="C151" s="14">
        <v>52297.1325</v>
      </c>
      <c r="D151" s="17" t="s">
        <v>660</v>
      </c>
      <c r="E151" s="17" t="e">
        <f>VLOOKUP(C151,'Active 1'!C$21:E$103,3,FALSE)</f>
        <v>#N/A</v>
      </c>
      <c r="F151" s="15" t="s">
        <v>371</v>
      </c>
      <c r="G151" s="14" t="s">
        <v>372</v>
      </c>
      <c r="H151" s="14" t="s">
        <v>373</v>
      </c>
      <c r="J151" s="15" t="s">
        <v>270</v>
      </c>
      <c r="K151" s="16" t="s">
        <v>374</v>
      </c>
    </row>
    <row r="152" spans="1:11" ht="12.75" customHeight="1" x14ac:dyDescent="0.2">
      <c r="A152" s="18" t="s">
        <v>379</v>
      </c>
      <c r="B152" s="6" t="s">
        <v>128</v>
      </c>
      <c r="C152" s="14">
        <v>52313.1538</v>
      </c>
      <c r="D152" s="17" t="s">
        <v>660</v>
      </c>
      <c r="E152" s="17" t="e">
        <f>VLOOKUP(C152,'Active 1'!C$21:E$103,3,FALSE)</f>
        <v>#N/A</v>
      </c>
      <c r="F152" s="15" t="s">
        <v>376</v>
      </c>
      <c r="G152" s="14" t="s">
        <v>377</v>
      </c>
      <c r="H152" s="14" t="s">
        <v>378</v>
      </c>
      <c r="J152" s="15" t="s">
        <v>270</v>
      </c>
      <c r="K152" s="16" t="s">
        <v>308</v>
      </c>
    </row>
    <row r="153" spans="1:11" ht="12.75" customHeight="1" x14ac:dyDescent="0.2">
      <c r="A153" s="18" t="s">
        <v>375</v>
      </c>
      <c r="B153" s="6" t="s">
        <v>128</v>
      </c>
      <c r="C153" s="14">
        <v>52321.100200000001</v>
      </c>
      <c r="D153" s="17" t="s">
        <v>660</v>
      </c>
      <c r="E153" s="17" t="e">
        <f>VLOOKUP(C153,'Active 1'!C$21:E$103,3,FALSE)</f>
        <v>#N/A</v>
      </c>
      <c r="F153" s="15" t="s">
        <v>380</v>
      </c>
      <c r="G153" s="14" t="s">
        <v>381</v>
      </c>
      <c r="H153" s="14" t="s">
        <v>382</v>
      </c>
      <c r="J153" s="15" t="s">
        <v>270</v>
      </c>
      <c r="K153" s="16" t="s">
        <v>334</v>
      </c>
    </row>
    <row r="154" spans="1:11" ht="12.75" customHeight="1" x14ac:dyDescent="0.2">
      <c r="A154" s="17" t="s">
        <v>288</v>
      </c>
      <c r="B154" s="6" t="s">
        <v>128</v>
      </c>
      <c r="C154" s="14">
        <v>52334.655500000001</v>
      </c>
      <c r="D154" s="17" t="s">
        <v>657</v>
      </c>
      <c r="E154" s="17" t="e">
        <f>VLOOKUP(C154,'Active 1'!C$21:E$103,3,FALSE)</f>
        <v>#N/A</v>
      </c>
      <c r="F154" s="15" t="s">
        <v>383</v>
      </c>
      <c r="G154" s="14" t="s">
        <v>384</v>
      </c>
      <c r="H154" s="14" t="s">
        <v>385</v>
      </c>
      <c r="J154" s="15" t="s">
        <v>365</v>
      </c>
      <c r="K154" s="16" t="s">
        <v>366</v>
      </c>
    </row>
    <row r="155" spans="1:11" ht="12.75" customHeight="1" x14ac:dyDescent="0.2">
      <c r="A155" s="17" t="s">
        <v>288</v>
      </c>
      <c r="B155" s="6" t="s">
        <v>128</v>
      </c>
      <c r="C155" s="14">
        <v>52370.691099999996</v>
      </c>
      <c r="D155" s="17" t="s">
        <v>657</v>
      </c>
      <c r="E155" s="17" t="e">
        <f>VLOOKUP(C155,'Active 1'!C$21:E$103,3,FALSE)</f>
        <v>#N/A</v>
      </c>
      <c r="F155" s="15" t="s">
        <v>386</v>
      </c>
      <c r="G155" s="14" t="s">
        <v>387</v>
      </c>
      <c r="H155" s="14" t="s">
        <v>388</v>
      </c>
      <c r="J155" s="15" t="s">
        <v>365</v>
      </c>
      <c r="K155" s="16" t="s">
        <v>287</v>
      </c>
    </row>
    <row r="156" spans="1:11" ht="12.75" customHeight="1" x14ac:dyDescent="0.2">
      <c r="A156" s="17" t="s">
        <v>288</v>
      </c>
      <c r="B156" s="6" t="s">
        <v>128</v>
      </c>
      <c r="C156" s="14">
        <v>52386.559500000003</v>
      </c>
      <c r="D156" s="17" t="s">
        <v>657</v>
      </c>
      <c r="E156" s="17" t="e">
        <f>VLOOKUP(C156,'Active 1'!C$21:E$103,3,FALSE)</f>
        <v>#N/A</v>
      </c>
      <c r="F156" s="15" t="s">
        <v>389</v>
      </c>
      <c r="G156" s="14" t="s">
        <v>390</v>
      </c>
      <c r="H156" s="14" t="s">
        <v>391</v>
      </c>
      <c r="J156" s="15" t="s">
        <v>365</v>
      </c>
      <c r="K156" s="16" t="s">
        <v>366</v>
      </c>
    </row>
    <row r="157" spans="1:11" ht="12.75" customHeight="1" x14ac:dyDescent="0.2">
      <c r="A157" s="18" t="s">
        <v>395</v>
      </c>
      <c r="B157" s="6" t="s">
        <v>128</v>
      </c>
      <c r="C157" s="14">
        <v>52600.9568</v>
      </c>
      <c r="D157" s="17" t="s">
        <v>660</v>
      </c>
      <c r="E157" s="17" t="e">
        <f>VLOOKUP(C157,'Active 1'!C$21:E$103,3,FALSE)</f>
        <v>#N/A</v>
      </c>
      <c r="F157" s="15" t="s">
        <v>392</v>
      </c>
      <c r="G157" s="14" t="s">
        <v>393</v>
      </c>
      <c r="H157" s="14" t="s">
        <v>394</v>
      </c>
      <c r="J157" s="15" t="s">
        <v>270</v>
      </c>
      <c r="K157" s="16" t="s">
        <v>345</v>
      </c>
    </row>
    <row r="158" spans="1:11" ht="12.75" customHeight="1" x14ac:dyDescent="0.2">
      <c r="A158" s="17" t="s">
        <v>288</v>
      </c>
      <c r="B158" s="6" t="s">
        <v>128</v>
      </c>
      <c r="C158" s="14">
        <v>52607.8992</v>
      </c>
      <c r="D158" s="17" t="s">
        <v>657</v>
      </c>
      <c r="E158" s="17" t="e">
        <f>VLOOKUP(C158,'Active 1'!C$21:E$103,3,FALSE)</f>
        <v>#N/A</v>
      </c>
      <c r="F158" s="15" t="s">
        <v>396</v>
      </c>
      <c r="G158" s="14" t="s">
        <v>397</v>
      </c>
      <c r="H158" s="14" t="s">
        <v>398</v>
      </c>
      <c r="J158" s="15" t="s">
        <v>365</v>
      </c>
      <c r="K158" s="16" t="s">
        <v>366</v>
      </c>
    </row>
    <row r="159" spans="1:11" ht="12.75" customHeight="1" x14ac:dyDescent="0.2">
      <c r="A159" s="17" t="s">
        <v>288</v>
      </c>
      <c r="B159" s="6" t="s">
        <v>128</v>
      </c>
      <c r="C159" s="14">
        <v>52732.703600000001</v>
      </c>
      <c r="D159" s="17" t="s">
        <v>657</v>
      </c>
      <c r="E159" s="17" t="e">
        <f>VLOOKUP(C159,'Active 1'!C$21:E$103,3,FALSE)</f>
        <v>#N/A</v>
      </c>
      <c r="F159" s="15" t="s">
        <v>399</v>
      </c>
      <c r="G159" s="14" t="s">
        <v>400</v>
      </c>
      <c r="H159" s="14" t="s">
        <v>401</v>
      </c>
      <c r="J159" s="15" t="s">
        <v>365</v>
      </c>
      <c r="K159" s="16" t="s">
        <v>366</v>
      </c>
    </row>
    <row r="160" spans="1:11" ht="12.75" customHeight="1" x14ac:dyDescent="0.2">
      <c r="A160" s="17" t="s">
        <v>288</v>
      </c>
      <c r="B160" s="6" t="s">
        <v>128</v>
      </c>
      <c r="C160" s="14">
        <v>52735.678</v>
      </c>
      <c r="D160" s="17" t="s">
        <v>657</v>
      </c>
      <c r="E160" s="17" t="e">
        <f>VLOOKUP(C160,'Active 1'!C$21:E$103,3,FALSE)</f>
        <v>#N/A</v>
      </c>
      <c r="F160" s="15" t="s">
        <v>402</v>
      </c>
      <c r="G160" s="14" t="s">
        <v>403</v>
      </c>
      <c r="H160" s="14" t="s">
        <v>404</v>
      </c>
      <c r="J160" s="15" t="s">
        <v>365</v>
      </c>
      <c r="K160" s="16" t="s">
        <v>287</v>
      </c>
    </row>
    <row r="161" spans="1:11" ht="12.75" customHeight="1" x14ac:dyDescent="0.2">
      <c r="A161" s="18" t="s">
        <v>379</v>
      </c>
      <c r="B161" s="6" t="s">
        <v>128</v>
      </c>
      <c r="C161" s="14">
        <v>52969.248599999999</v>
      </c>
      <c r="D161" s="17" t="s">
        <v>660</v>
      </c>
      <c r="E161" s="17" t="e">
        <f>VLOOKUP(C161,'Active 1'!C$21:E$103,3,FALSE)</f>
        <v>#N/A</v>
      </c>
      <c r="F161" s="15" t="s">
        <v>405</v>
      </c>
      <c r="G161" s="14" t="s">
        <v>406</v>
      </c>
      <c r="H161" s="14" t="s">
        <v>407</v>
      </c>
      <c r="J161" s="15" t="s">
        <v>270</v>
      </c>
      <c r="K161" s="16" t="s">
        <v>374</v>
      </c>
    </row>
    <row r="162" spans="1:11" ht="12.75" customHeight="1" x14ac:dyDescent="0.2">
      <c r="A162" s="18" t="s">
        <v>415</v>
      </c>
      <c r="B162" s="6" t="s">
        <v>128</v>
      </c>
      <c r="C162" s="14">
        <v>53032.064200000001</v>
      </c>
      <c r="D162" s="17" t="s">
        <v>660</v>
      </c>
      <c r="E162" s="17" t="e">
        <f>VLOOKUP(C162,'Active 1'!C$21:E$103,3,FALSE)</f>
        <v>#N/A</v>
      </c>
      <c r="F162" s="15" t="s">
        <v>412</v>
      </c>
      <c r="G162" s="14" t="s">
        <v>413</v>
      </c>
      <c r="H162" s="14" t="s">
        <v>414</v>
      </c>
      <c r="J162" s="15" t="s">
        <v>270</v>
      </c>
      <c r="K162" s="16" t="s">
        <v>308</v>
      </c>
    </row>
    <row r="163" spans="1:11" ht="12.75" customHeight="1" x14ac:dyDescent="0.2">
      <c r="A163" s="18" t="s">
        <v>415</v>
      </c>
      <c r="B163" s="6" t="s">
        <v>128</v>
      </c>
      <c r="C163" s="14">
        <v>53032.064299999998</v>
      </c>
      <c r="D163" s="17" t="s">
        <v>660</v>
      </c>
      <c r="E163" s="17" t="e">
        <f>VLOOKUP(C163,'Active 1'!C$21:E$103,3,FALSE)</f>
        <v>#N/A</v>
      </c>
      <c r="F163" s="15" t="s">
        <v>412</v>
      </c>
      <c r="G163" s="14" t="s">
        <v>413</v>
      </c>
      <c r="H163" s="14" t="s">
        <v>416</v>
      </c>
      <c r="J163" s="15" t="s">
        <v>270</v>
      </c>
      <c r="K163" s="16" t="s">
        <v>308</v>
      </c>
    </row>
    <row r="164" spans="1:11" ht="12.75" customHeight="1" x14ac:dyDescent="0.2">
      <c r="A164" s="18" t="s">
        <v>415</v>
      </c>
      <c r="B164" s="6" t="s">
        <v>128</v>
      </c>
      <c r="C164" s="14">
        <v>53032.064599999998</v>
      </c>
      <c r="D164" s="17" t="s">
        <v>660</v>
      </c>
      <c r="E164" s="17" t="e">
        <f>VLOOKUP(C164,'Active 1'!C$21:E$103,3,FALSE)</f>
        <v>#N/A</v>
      </c>
      <c r="F164" s="15" t="s">
        <v>417</v>
      </c>
      <c r="G164" s="14" t="s">
        <v>413</v>
      </c>
      <c r="H164" s="14" t="s">
        <v>418</v>
      </c>
      <c r="J164" s="15" t="s">
        <v>270</v>
      </c>
      <c r="K164" s="16" t="s">
        <v>308</v>
      </c>
    </row>
    <row r="165" spans="1:11" ht="12.75" customHeight="1" x14ac:dyDescent="0.2">
      <c r="A165" s="18" t="s">
        <v>415</v>
      </c>
      <c r="B165" s="6" t="s">
        <v>128</v>
      </c>
      <c r="C165" s="14">
        <v>53032.228799999997</v>
      </c>
      <c r="D165" s="17" t="s">
        <v>660</v>
      </c>
      <c r="E165" s="17" t="e">
        <f>VLOOKUP(C165,'Active 1'!C$21:E$103,3,FALSE)</f>
        <v>#N/A</v>
      </c>
      <c r="F165" s="15" t="s">
        <v>419</v>
      </c>
      <c r="G165" s="14" t="s">
        <v>420</v>
      </c>
      <c r="H165" s="14" t="s">
        <v>421</v>
      </c>
      <c r="J165" s="15" t="s">
        <v>270</v>
      </c>
      <c r="K165" s="16" t="s">
        <v>308</v>
      </c>
    </row>
    <row r="166" spans="1:11" ht="12.75" customHeight="1" x14ac:dyDescent="0.2">
      <c r="A166" s="18" t="s">
        <v>415</v>
      </c>
      <c r="B166" s="6" t="s">
        <v>128</v>
      </c>
      <c r="C166" s="14">
        <v>53032.229200000002</v>
      </c>
      <c r="D166" s="17" t="s">
        <v>660</v>
      </c>
      <c r="E166" s="17" t="e">
        <f>VLOOKUP(C166,'Active 1'!C$21:E$103,3,FALSE)</f>
        <v>#N/A</v>
      </c>
      <c r="F166" s="15" t="s">
        <v>422</v>
      </c>
      <c r="G166" s="14" t="s">
        <v>420</v>
      </c>
      <c r="H166" s="14" t="s">
        <v>423</v>
      </c>
      <c r="J166" s="15" t="s">
        <v>270</v>
      </c>
      <c r="K166" s="16" t="s">
        <v>308</v>
      </c>
    </row>
    <row r="167" spans="1:11" ht="12.75" customHeight="1" x14ac:dyDescent="0.2">
      <c r="A167" s="17" t="s">
        <v>426</v>
      </c>
      <c r="B167" s="6" t="s">
        <v>128</v>
      </c>
      <c r="C167" s="14">
        <v>53049.751199999999</v>
      </c>
      <c r="D167" s="17" t="s">
        <v>657</v>
      </c>
      <c r="E167" s="17" t="e">
        <f>VLOOKUP(C167,'Active 1'!C$21:E$103,3,FALSE)</f>
        <v>#N/A</v>
      </c>
      <c r="F167" s="15" t="s">
        <v>424</v>
      </c>
      <c r="G167" s="14" t="s">
        <v>425</v>
      </c>
      <c r="H167" s="14" t="s">
        <v>414</v>
      </c>
      <c r="J167" s="15" t="s">
        <v>365</v>
      </c>
      <c r="K167" s="16" t="s">
        <v>287</v>
      </c>
    </row>
    <row r="168" spans="1:11" ht="12.75" customHeight="1" x14ac:dyDescent="0.2">
      <c r="A168" s="18" t="s">
        <v>415</v>
      </c>
      <c r="B168" s="6" t="s">
        <v>128</v>
      </c>
      <c r="C168" s="14">
        <v>53052.065699999999</v>
      </c>
      <c r="D168" s="17" t="s">
        <v>660</v>
      </c>
      <c r="E168" s="17" t="e">
        <f>VLOOKUP(C168,'Active 1'!C$21:E$103,3,FALSE)</f>
        <v>#N/A</v>
      </c>
      <c r="F168" s="15" t="s">
        <v>427</v>
      </c>
      <c r="G168" s="14" t="s">
        <v>428</v>
      </c>
      <c r="H168" s="14" t="s">
        <v>429</v>
      </c>
      <c r="J168" s="15" t="s">
        <v>270</v>
      </c>
      <c r="K168" s="16" t="s">
        <v>334</v>
      </c>
    </row>
    <row r="169" spans="1:11" ht="12.75" customHeight="1" x14ac:dyDescent="0.2">
      <c r="A169" s="18" t="s">
        <v>415</v>
      </c>
      <c r="B169" s="6" t="s">
        <v>128</v>
      </c>
      <c r="C169" s="14">
        <v>53362.338300000003</v>
      </c>
      <c r="D169" s="17" t="s">
        <v>660</v>
      </c>
      <c r="E169" s="17" t="e">
        <f>VLOOKUP(C169,'Active 1'!C$21:E$103,3,FALSE)</f>
        <v>#N/A</v>
      </c>
      <c r="F169" s="15" t="s">
        <v>430</v>
      </c>
      <c r="G169" s="14" t="s">
        <v>431</v>
      </c>
      <c r="H169" s="14" t="s">
        <v>432</v>
      </c>
      <c r="J169" s="15" t="s">
        <v>270</v>
      </c>
      <c r="K169" s="16" t="s">
        <v>374</v>
      </c>
    </row>
    <row r="170" spans="1:11" ht="12.75" customHeight="1" x14ac:dyDescent="0.2">
      <c r="A170" s="18" t="s">
        <v>436</v>
      </c>
      <c r="B170" s="6" t="s">
        <v>128</v>
      </c>
      <c r="C170" s="14">
        <v>53438.043599999997</v>
      </c>
      <c r="D170" s="17" t="s">
        <v>660</v>
      </c>
      <c r="E170" s="17" t="e">
        <f>VLOOKUP(C170,'Active 1'!C$21:E$103,3,FALSE)</f>
        <v>#N/A</v>
      </c>
      <c r="F170" s="15" t="s">
        <v>433</v>
      </c>
      <c r="G170" s="14" t="s">
        <v>434</v>
      </c>
      <c r="H170" s="14" t="s">
        <v>435</v>
      </c>
      <c r="J170" s="15" t="s">
        <v>270</v>
      </c>
      <c r="K170" s="16" t="s">
        <v>334</v>
      </c>
    </row>
    <row r="171" spans="1:11" ht="12.75" customHeight="1" x14ac:dyDescent="0.2">
      <c r="A171" s="18" t="s">
        <v>436</v>
      </c>
      <c r="B171" s="6" t="s">
        <v>128</v>
      </c>
      <c r="C171" s="14">
        <v>53719.226000000002</v>
      </c>
      <c r="D171" s="17" t="s">
        <v>660</v>
      </c>
      <c r="E171" s="17" t="e">
        <f>VLOOKUP(C171,'Active 1'!C$21:E$103,3,FALSE)</f>
        <v>#N/A</v>
      </c>
      <c r="F171" s="15" t="s">
        <v>437</v>
      </c>
      <c r="G171" s="14" t="s">
        <v>438</v>
      </c>
      <c r="H171" s="14" t="s">
        <v>439</v>
      </c>
      <c r="J171" s="15" t="s">
        <v>270</v>
      </c>
      <c r="K171" s="16" t="s">
        <v>308</v>
      </c>
    </row>
    <row r="172" spans="1:11" ht="12.75" customHeight="1" x14ac:dyDescent="0.2">
      <c r="A172" s="17" t="s">
        <v>426</v>
      </c>
      <c r="B172" s="6" t="s">
        <v>128</v>
      </c>
      <c r="C172" s="14">
        <v>53763.857900000003</v>
      </c>
      <c r="D172" s="17" t="s">
        <v>657</v>
      </c>
      <c r="E172" s="17" t="e">
        <f>VLOOKUP(C172,'Active 1'!C$21:E$103,3,FALSE)</f>
        <v>#N/A</v>
      </c>
      <c r="F172" s="15" t="s">
        <v>440</v>
      </c>
      <c r="G172" s="14" t="s">
        <v>441</v>
      </c>
      <c r="H172" s="14" t="s">
        <v>442</v>
      </c>
      <c r="J172" s="15" t="s">
        <v>365</v>
      </c>
      <c r="K172" s="16" t="s">
        <v>287</v>
      </c>
    </row>
    <row r="173" spans="1:11" ht="12.75" customHeight="1" x14ac:dyDescent="0.2">
      <c r="A173" s="18" t="s">
        <v>447</v>
      </c>
      <c r="B173" s="6" t="s">
        <v>128</v>
      </c>
      <c r="C173" s="14">
        <v>53777.081700000002</v>
      </c>
      <c r="D173" s="17" t="s">
        <v>660</v>
      </c>
      <c r="E173" s="17" t="e">
        <f>VLOOKUP(C173,'Active 1'!C$21:E$103,3,FALSE)</f>
        <v>#N/A</v>
      </c>
      <c r="F173" s="15" t="s">
        <v>443</v>
      </c>
      <c r="G173" s="14" t="s">
        <v>444</v>
      </c>
      <c r="H173" s="14" t="s">
        <v>445</v>
      </c>
      <c r="J173" s="15" t="s">
        <v>270</v>
      </c>
      <c r="K173" s="16" t="s">
        <v>446</v>
      </c>
    </row>
    <row r="174" spans="1:11" ht="12.75" customHeight="1" x14ac:dyDescent="0.2">
      <c r="A174" s="17" t="s">
        <v>426</v>
      </c>
      <c r="B174" s="6" t="s">
        <v>128</v>
      </c>
      <c r="C174" s="14">
        <v>53836.591099999998</v>
      </c>
      <c r="D174" s="17" t="s">
        <v>657</v>
      </c>
      <c r="E174" s="17" t="e">
        <f>VLOOKUP(C174,'Active 1'!C$21:E$103,3,FALSE)</f>
        <v>#N/A</v>
      </c>
      <c r="F174" s="15" t="s">
        <v>448</v>
      </c>
      <c r="G174" s="14" t="s">
        <v>449</v>
      </c>
      <c r="H174" s="14" t="s">
        <v>450</v>
      </c>
      <c r="J174" s="15" t="s">
        <v>365</v>
      </c>
      <c r="K174" s="16" t="s">
        <v>287</v>
      </c>
    </row>
    <row r="175" spans="1:11" ht="12.75" customHeight="1" x14ac:dyDescent="0.2">
      <c r="A175" s="18" t="s">
        <v>447</v>
      </c>
      <c r="B175" s="6" t="s">
        <v>128</v>
      </c>
      <c r="C175" s="14">
        <v>54099.2552</v>
      </c>
      <c r="D175" s="17" t="s">
        <v>660</v>
      </c>
      <c r="E175" s="17" t="e">
        <f>VLOOKUP(C175,'Active 1'!C$21:E$103,3,FALSE)</f>
        <v>#N/A</v>
      </c>
      <c r="F175" s="15" t="s">
        <v>451</v>
      </c>
      <c r="G175" s="14" t="s">
        <v>452</v>
      </c>
      <c r="H175" s="14" t="s">
        <v>453</v>
      </c>
      <c r="J175" s="15" t="s">
        <v>270</v>
      </c>
      <c r="K175" s="16" t="s">
        <v>446</v>
      </c>
    </row>
    <row r="176" spans="1:11" ht="12.75" customHeight="1" x14ac:dyDescent="0.2">
      <c r="A176" s="18" t="s">
        <v>458</v>
      </c>
      <c r="B176" s="6" t="s">
        <v>128</v>
      </c>
      <c r="C176" s="14">
        <v>54138.101699999999</v>
      </c>
      <c r="D176" s="17" t="s">
        <v>657</v>
      </c>
      <c r="E176" s="17" t="e">
        <f>VLOOKUP(C176,'Active 1'!C$21:E$103,3,FALSE)</f>
        <v>#N/A</v>
      </c>
      <c r="F176" s="15" t="s">
        <v>454</v>
      </c>
      <c r="G176" s="14" t="s">
        <v>455</v>
      </c>
      <c r="H176" s="14" t="s">
        <v>456</v>
      </c>
      <c r="J176" s="15" t="s">
        <v>457</v>
      </c>
      <c r="K176" s="16" t="s">
        <v>334</v>
      </c>
    </row>
    <row r="177" spans="1:11" ht="12.75" customHeight="1" x14ac:dyDescent="0.2">
      <c r="A177" s="17" t="s">
        <v>426</v>
      </c>
      <c r="B177" s="6" t="s">
        <v>128</v>
      </c>
      <c r="C177" s="14">
        <v>54176.782800000001</v>
      </c>
      <c r="D177" s="17" t="s">
        <v>657</v>
      </c>
      <c r="E177" s="17" t="e">
        <f>VLOOKUP(C177,'Active 1'!C$21:E$103,3,FALSE)</f>
        <v>#N/A</v>
      </c>
      <c r="F177" s="15" t="s">
        <v>464</v>
      </c>
      <c r="G177" s="14" t="s">
        <v>465</v>
      </c>
      <c r="H177" s="14" t="s">
        <v>466</v>
      </c>
      <c r="J177" s="15" t="s">
        <v>365</v>
      </c>
      <c r="K177" s="16" t="s">
        <v>287</v>
      </c>
    </row>
    <row r="178" spans="1:11" ht="12.75" customHeight="1" x14ac:dyDescent="0.2">
      <c r="A178" s="18" t="s">
        <v>501</v>
      </c>
      <c r="B178" s="6" t="s">
        <v>128</v>
      </c>
      <c r="C178" s="14">
        <v>54554.003199999999</v>
      </c>
      <c r="D178" s="17" t="s">
        <v>657</v>
      </c>
      <c r="E178" s="17" t="e">
        <f>VLOOKUP(C178,'Active 1'!C$21:E$103,3,FALSE)</f>
        <v>#N/A</v>
      </c>
      <c r="F178" s="15" t="s">
        <v>497</v>
      </c>
      <c r="G178" s="14" t="s">
        <v>498</v>
      </c>
      <c r="H178" s="14" t="s">
        <v>499</v>
      </c>
      <c r="J178" s="15" t="s">
        <v>457</v>
      </c>
      <c r="K178" s="16" t="s">
        <v>500</v>
      </c>
    </row>
    <row r="179" spans="1:11" ht="12.75" customHeight="1" x14ac:dyDescent="0.2">
      <c r="A179" s="18" t="s">
        <v>555</v>
      </c>
      <c r="B179" s="6" t="s">
        <v>128</v>
      </c>
      <c r="C179" s="14">
        <v>55295.385300000002</v>
      </c>
      <c r="D179" s="17" t="s">
        <v>657</v>
      </c>
      <c r="E179" s="17" t="e">
        <f>VLOOKUP(C179,'Active 1'!C$21:E$103,3,FALSE)</f>
        <v>#N/A</v>
      </c>
      <c r="F179" s="15" t="s">
        <v>551</v>
      </c>
      <c r="G179" s="14" t="s">
        <v>552</v>
      </c>
      <c r="H179" s="14" t="s">
        <v>553</v>
      </c>
      <c r="J179" s="15" t="s">
        <v>470</v>
      </c>
      <c r="K179" s="16" t="s">
        <v>554</v>
      </c>
    </row>
    <row r="180" spans="1:11" ht="12.75" customHeight="1" x14ac:dyDescent="0.2">
      <c r="A180" s="18" t="s">
        <v>555</v>
      </c>
      <c r="B180" s="6" t="s">
        <v>128</v>
      </c>
      <c r="C180" s="14">
        <v>55295.385399999999</v>
      </c>
      <c r="D180" s="17" t="s">
        <v>657</v>
      </c>
      <c r="E180" s="17" t="e">
        <f>VLOOKUP(C180,'Active 1'!C$21:E$103,3,FALSE)</f>
        <v>#N/A</v>
      </c>
      <c r="F180" s="15" t="s">
        <v>551</v>
      </c>
      <c r="G180" s="14" t="s">
        <v>552</v>
      </c>
      <c r="H180" s="14" t="s">
        <v>556</v>
      </c>
      <c r="J180" s="15" t="s">
        <v>129</v>
      </c>
      <c r="K180" s="16" t="s">
        <v>554</v>
      </c>
    </row>
    <row r="181" spans="1:11" ht="12.75" customHeight="1" x14ac:dyDescent="0.2">
      <c r="A181" s="18" t="s">
        <v>564</v>
      </c>
      <c r="B181" s="6" t="s">
        <v>128</v>
      </c>
      <c r="C181" s="14">
        <v>55558.217100000002</v>
      </c>
      <c r="D181" s="17" t="s">
        <v>657</v>
      </c>
      <c r="E181" s="17" t="e">
        <f>VLOOKUP(C181,'Active 1'!C$21:E$103,3,FALSE)</f>
        <v>#N/A</v>
      </c>
      <c r="F181" s="15" t="s">
        <v>560</v>
      </c>
      <c r="G181" s="14" t="s">
        <v>561</v>
      </c>
      <c r="H181" s="14" t="s">
        <v>562</v>
      </c>
      <c r="J181" s="15" t="s">
        <v>517</v>
      </c>
      <c r="K181" s="16" t="s">
        <v>563</v>
      </c>
    </row>
    <row r="182" spans="1:11" ht="12.75" customHeight="1" x14ac:dyDescent="0.2">
      <c r="A182" s="18" t="s">
        <v>568</v>
      </c>
      <c r="B182" s="6" t="s">
        <v>128</v>
      </c>
      <c r="C182" s="14">
        <v>55569.292999999998</v>
      </c>
      <c r="D182" s="17" t="s">
        <v>657</v>
      </c>
      <c r="E182" s="17" t="e">
        <f>VLOOKUP(C182,'Active 1'!C$21:E$103,3,FALSE)</f>
        <v>#N/A</v>
      </c>
      <c r="F182" s="15" t="s">
        <v>565</v>
      </c>
      <c r="G182" s="14" t="s">
        <v>566</v>
      </c>
      <c r="H182" s="14" t="s">
        <v>567</v>
      </c>
      <c r="J182" s="15" t="s">
        <v>517</v>
      </c>
      <c r="K182" s="16" t="s">
        <v>563</v>
      </c>
    </row>
    <row r="183" spans="1:11" ht="12.75" customHeight="1" x14ac:dyDescent="0.2">
      <c r="A183" s="18" t="s">
        <v>555</v>
      </c>
      <c r="B183" s="6" t="s">
        <v>128</v>
      </c>
      <c r="C183" s="14">
        <v>55578.549700000003</v>
      </c>
      <c r="D183" s="17" t="s">
        <v>657</v>
      </c>
      <c r="E183" s="17" t="e">
        <f>VLOOKUP(C183,'Active 1'!C$21:E$103,3,FALSE)</f>
        <v>#N/A</v>
      </c>
      <c r="F183" s="15" t="s">
        <v>573</v>
      </c>
      <c r="G183" s="14" t="s">
        <v>574</v>
      </c>
      <c r="H183" s="14" t="s">
        <v>575</v>
      </c>
      <c r="J183" s="15" t="s">
        <v>576</v>
      </c>
      <c r="K183" s="16" t="s">
        <v>577</v>
      </c>
    </row>
    <row r="184" spans="1:11" ht="12.75" customHeight="1" x14ac:dyDescent="0.2">
      <c r="A184" s="18" t="s">
        <v>555</v>
      </c>
      <c r="B184" s="6" t="s">
        <v>129</v>
      </c>
      <c r="C184" s="14">
        <v>55629.463199999998</v>
      </c>
      <c r="D184" s="17" t="s">
        <v>657</v>
      </c>
      <c r="E184" s="17" t="e">
        <f>VLOOKUP(C184,'Active 1'!C$21:E$103,3,FALSE)</f>
        <v>#N/A</v>
      </c>
      <c r="F184" s="15" t="s">
        <v>602</v>
      </c>
      <c r="G184" s="14">
        <v>74081</v>
      </c>
      <c r="H184" s="14" t="s">
        <v>603</v>
      </c>
      <c r="J184" s="15" t="s">
        <v>470</v>
      </c>
      <c r="K184" s="16" t="s">
        <v>554</v>
      </c>
    </row>
    <row r="185" spans="1:11" ht="12.75" customHeight="1" x14ac:dyDescent="0.2">
      <c r="A185" s="18" t="s">
        <v>632</v>
      </c>
      <c r="B185" s="6" t="s">
        <v>129</v>
      </c>
      <c r="C185" s="14">
        <v>55958.088499999998</v>
      </c>
      <c r="D185" s="17" t="s">
        <v>657</v>
      </c>
      <c r="E185" s="17" t="e">
        <f>VLOOKUP(C185,'Active 1'!C$21:E$103,3,FALSE)</f>
        <v>#N/A</v>
      </c>
      <c r="F185" s="15" t="s">
        <v>629</v>
      </c>
      <c r="G185" s="14">
        <v>75075</v>
      </c>
      <c r="H185" s="14" t="s">
        <v>630</v>
      </c>
      <c r="J185" s="15" t="s">
        <v>307</v>
      </c>
      <c r="K185" s="16" t="s">
        <v>631</v>
      </c>
    </row>
    <row r="186" spans="1:11" ht="12.75" customHeight="1" x14ac:dyDescent="0.2">
      <c r="A186" s="18" t="s">
        <v>632</v>
      </c>
      <c r="B186" s="6" t="s">
        <v>128</v>
      </c>
      <c r="C186" s="14">
        <v>55960.236299999997</v>
      </c>
      <c r="D186" s="17" t="s">
        <v>657</v>
      </c>
      <c r="E186" s="17" t="e">
        <f>VLOOKUP(C186,'Active 1'!C$21:E$103,3,FALSE)</f>
        <v>#N/A</v>
      </c>
      <c r="F186" s="15" t="s">
        <v>633</v>
      </c>
      <c r="G186" s="14">
        <v>75081.5</v>
      </c>
      <c r="H186" s="14" t="s">
        <v>634</v>
      </c>
      <c r="J186" s="15" t="s">
        <v>307</v>
      </c>
      <c r="K186" s="16" t="s">
        <v>631</v>
      </c>
    </row>
    <row r="187" spans="1:11" ht="12.75" customHeight="1" x14ac:dyDescent="0.2">
      <c r="A187" s="17" t="s">
        <v>637</v>
      </c>
      <c r="B187" s="6" t="s">
        <v>129</v>
      </c>
      <c r="C187" s="14">
        <v>55967.675600000002</v>
      </c>
      <c r="D187" s="17" t="s">
        <v>657</v>
      </c>
      <c r="E187" s="17" t="e">
        <f>VLOOKUP(C187,'Active 1'!C$21:E$103,3,FALSE)</f>
        <v>#N/A</v>
      </c>
      <c r="F187" s="15" t="s">
        <v>638</v>
      </c>
      <c r="G187" s="14">
        <v>75104</v>
      </c>
      <c r="H187" s="14" t="s">
        <v>639</v>
      </c>
      <c r="J187" s="15" t="s">
        <v>517</v>
      </c>
      <c r="K187" s="16" t="s">
        <v>488</v>
      </c>
    </row>
    <row r="188" spans="1:11" ht="12.75" customHeight="1" x14ac:dyDescent="0.2">
      <c r="A188" s="17" t="s">
        <v>472</v>
      </c>
      <c r="B188" s="6" t="s">
        <v>128</v>
      </c>
      <c r="C188" s="14">
        <v>54189.345260000002</v>
      </c>
      <c r="D188" s="17" t="s">
        <v>657</v>
      </c>
      <c r="E188" s="17" t="e">
        <f>VLOOKUP(C188,'Active 1'!C$21:E$103,3,FALSE)</f>
        <v>#N/A</v>
      </c>
      <c r="F188" s="15" t="s">
        <v>467</v>
      </c>
      <c r="G188" s="14" t="s">
        <v>468</v>
      </c>
      <c r="H188" s="14" t="s">
        <v>469</v>
      </c>
      <c r="J188" s="15" t="s">
        <v>470</v>
      </c>
      <c r="K188" s="16" t="s">
        <v>471</v>
      </c>
    </row>
    <row r="189" spans="1:11" ht="12.75" customHeight="1" x14ac:dyDescent="0.2">
      <c r="A189" s="17" t="s">
        <v>472</v>
      </c>
      <c r="B189" s="6" t="s">
        <v>128</v>
      </c>
      <c r="C189" s="14">
        <v>54210.338060000002</v>
      </c>
      <c r="D189" s="17" t="s">
        <v>657</v>
      </c>
      <c r="E189" s="17" t="e">
        <f>VLOOKUP(C189,'Active 1'!C$21:E$103,3,FALSE)</f>
        <v>#N/A</v>
      </c>
      <c r="F189" s="15" t="s">
        <v>478</v>
      </c>
      <c r="G189" s="14" t="s">
        <v>479</v>
      </c>
      <c r="H189" s="14" t="s">
        <v>480</v>
      </c>
      <c r="J189" s="15" t="s">
        <v>470</v>
      </c>
      <c r="K189" s="16" t="s">
        <v>471</v>
      </c>
    </row>
    <row r="190" spans="1:11" ht="12.75" customHeight="1" x14ac:dyDescent="0.2"/>
    <row r="191" spans="1:11" ht="12.75" customHeight="1" x14ac:dyDescent="0.2"/>
    <row r="192" spans="1:11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</sheetData>
  <phoneticPr fontId="8" type="noConversion"/>
  <hyperlinks>
    <hyperlink ref="A26" r:id="rId1" display="http://www.konkoly.hu/cgi-bin/IBVS?2344" xr:uid="{00000000-0004-0000-0400-000000000000}"/>
    <hyperlink ref="A27" r:id="rId2" display="http://www.konkoly.hu/cgi-bin/IBVS?2344" xr:uid="{00000000-0004-0000-0400-000001000000}"/>
    <hyperlink ref="A28" r:id="rId3" display="http://www.konkoly.hu/cgi-bin/IBVS?3349" xr:uid="{00000000-0004-0000-0400-000002000000}"/>
    <hyperlink ref="A29" r:id="rId4" display="http://www.konkoly.hu/cgi-bin/IBVS?3349" xr:uid="{00000000-0004-0000-0400-000003000000}"/>
    <hyperlink ref="A30" r:id="rId5" display="http://www.konkoly.hu/cgi-bin/IBVS?3349" xr:uid="{00000000-0004-0000-0400-000004000000}"/>
    <hyperlink ref="A31" r:id="rId6" display="http://www.konkoly.hu/cgi-bin/IBVS?3349" xr:uid="{00000000-0004-0000-0400-000005000000}"/>
    <hyperlink ref="A32" r:id="rId7" display="http://www.bav-astro.de/sfs/BAVM_link.php?BAVMnr=172" xr:uid="{00000000-0004-0000-0400-000006000000}"/>
    <hyperlink ref="A33" r:id="rId8" display="http://www.bav-astro.de/sfs/BAVM_link.php?BAVMnr=102" xr:uid="{00000000-0004-0000-0400-000007000000}"/>
    <hyperlink ref="A130" r:id="rId9" display="http://vsolj.cetus-net.org/no47.pdf" xr:uid="{00000000-0004-0000-0400-000008000000}"/>
    <hyperlink ref="A131" r:id="rId10" display="http://vsolj.cetus-net.org/no47.pdf" xr:uid="{00000000-0004-0000-0400-000009000000}"/>
    <hyperlink ref="A34" r:id="rId11" display="http://www.bav-astro.de/sfs/BAVM_link.php?BAVMnr=172" xr:uid="{00000000-0004-0000-0400-00000A000000}"/>
    <hyperlink ref="A144" r:id="rId12" display="http://vsolj.cetus-net.org/no33.pdf" xr:uid="{00000000-0004-0000-0400-00000B000000}"/>
    <hyperlink ref="A145" r:id="rId13" display="http://vsolj.cetus-net.org/no37.pdf" xr:uid="{00000000-0004-0000-0400-00000C000000}"/>
    <hyperlink ref="A36" r:id="rId14" display="http://www.bav-astro.de/sfs/BAVM_link.php?BAVMnr=172" xr:uid="{00000000-0004-0000-0400-00000D000000}"/>
    <hyperlink ref="A134" r:id="rId15" display="http://vsolj.cetus-net.org/no39.pdf" xr:uid="{00000000-0004-0000-0400-00000E000000}"/>
    <hyperlink ref="A146" r:id="rId16" display="http://vsolj.cetus-net.org/no39.pdf" xr:uid="{00000000-0004-0000-0400-00000F000000}"/>
    <hyperlink ref="A37" r:id="rId17" display="http://www.bav-astro.de/sfs/BAVM_link.php?BAVMnr=172" xr:uid="{00000000-0004-0000-0400-000010000000}"/>
    <hyperlink ref="A147" r:id="rId18" display="http://www.konkoly.hu/cgi-bin/IBVS?5224" xr:uid="{00000000-0004-0000-0400-000011000000}"/>
    <hyperlink ref="A148" r:id="rId19" display="http://vsolj.cetus-net.org/no39.pdf" xr:uid="{00000000-0004-0000-0400-000012000000}"/>
    <hyperlink ref="A149" r:id="rId20" display="http://vsolj.cetus-net.org/no39.pdf" xr:uid="{00000000-0004-0000-0400-000013000000}"/>
    <hyperlink ref="A151" r:id="rId21" display="http://vsolj.cetus-net.org/no40.pdf" xr:uid="{00000000-0004-0000-0400-000014000000}"/>
    <hyperlink ref="A152" r:id="rId22" display="http://vsolj.cetus-net.org/no42.pdf" xr:uid="{00000000-0004-0000-0400-000015000000}"/>
    <hyperlink ref="A153" r:id="rId23" display="http://vsolj.cetus-net.org/no40.pdf" xr:uid="{00000000-0004-0000-0400-000016000000}"/>
    <hyperlink ref="A157" r:id="rId24" display="http://www.konkoly.hu/cgi-bin/IBVS?5371" xr:uid="{00000000-0004-0000-0400-000017000000}"/>
    <hyperlink ref="A161" r:id="rId25" display="http://vsolj.cetus-net.org/no42.pdf" xr:uid="{00000000-0004-0000-0400-000018000000}"/>
    <hyperlink ref="A139" r:id="rId26" display="http://www.konkoly.hu/cgi-bin/IBVS?5493" xr:uid="{00000000-0004-0000-0400-000019000000}"/>
    <hyperlink ref="A162" r:id="rId27" display="http://vsolj.cetus-net.org/no43.pdf" xr:uid="{00000000-0004-0000-0400-00001A000000}"/>
    <hyperlink ref="A163" r:id="rId28" display="http://vsolj.cetus-net.org/no43.pdf" xr:uid="{00000000-0004-0000-0400-00001B000000}"/>
    <hyperlink ref="A164" r:id="rId29" display="http://vsolj.cetus-net.org/no43.pdf" xr:uid="{00000000-0004-0000-0400-00001C000000}"/>
    <hyperlink ref="A165" r:id="rId30" display="http://vsolj.cetus-net.org/no43.pdf" xr:uid="{00000000-0004-0000-0400-00001D000000}"/>
    <hyperlink ref="A166" r:id="rId31" display="http://vsolj.cetus-net.org/no43.pdf" xr:uid="{00000000-0004-0000-0400-00001E000000}"/>
    <hyperlink ref="A168" r:id="rId32" display="http://vsolj.cetus-net.org/no43.pdf" xr:uid="{00000000-0004-0000-0400-00001F000000}"/>
    <hyperlink ref="A169" r:id="rId33" display="http://vsolj.cetus-net.org/no43.pdf" xr:uid="{00000000-0004-0000-0400-000020000000}"/>
    <hyperlink ref="A170" r:id="rId34" display="http://vsolj.cetus-net.org/no44.pdf" xr:uid="{00000000-0004-0000-0400-000021000000}"/>
    <hyperlink ref="A171" r:id="rId35" display="http://vsolj.cetus-net.org/no44.pdf" xr:uid="{00000000-0004-0000-0400-000022000000}"/>
    <hyperlink ref="A173" r:id="rId36" display="http://vsolj.cetus-net.org/no45.pdf" xr:uid="{00000000-0004-0000-0400-000023000000}"/>
    <hyperlink ref="A175" r:id="rId37" display="http://vsolj.cetus-net.org/no45.pdf" xr:uid="{00000000-0004-0000-0400-000024000000}"/>
    <hyperlink ref="A176" r:id="rId38" display="http://vsolj.cetus-net.org/no46.pdf" xr:uid="{00000000-0004-0000-0400-000025000000}"/>
    <hyperlink ref="A38" r:id="rId39" display="http://www.konkoly.hu/cgi-bin/IBVS?5795" xr:uid="{00000000-0004-0000-0400-000026000000}"/>
    <hyperlink ref="A39" r:id="rId40" display="http://www.bav-astro.de/sfs/BAVM_link.php?BAVMnr=186" xr:uid="{00000000-0004-0000-0400-000027000000}"/>
    <hyperlink ref="A40" r:id="rId41" display="http://www.aavso.org/sites/default/files/jaavso/v36n2/171.pdf" xr:uid="{00000000-0004-0000-0400-000028000000}"/>
    <hyperlink ref="A41" r:id="rId42" display="http://www.aavso.org/sites/default/files/jaavso/v36n2/186.pdf" xr:uid="{00000000-0004-0000-0400-000029000000}"/>
    <hyperlink ref="A42" r:id="rId43" display="http://www.aavso.org/sites/default/files/jaavso/v36n2/186.pdf" xr:uid="{00000000-0004-0000-0400-00002A000000}"/>
    <hyperlink ref="A43" r:id="rId44" display="http://www.aavso.org/sites/default/files/jaavso/v36n2/186.pdf" xr:uid="{00000000-0004-0000-0400-00002B000000}"/>
    <hyperlink ref="A178" r:id="rId45" display="http://vsolj.cetus-net.org/no48.pdf" xr:uid="{00000000-0004-0000-0400-00002C000000}"/>
    <hyperlink ref="A44" r:id="rId46" display="http://www.aavso.org/sites/default/files/jaavso/v36n2/186.pdf" xr:uid="{00000000-0004-0000-0400-00002D000000}"/>
    <hyperlink ref="A45" r:id="rId47" display="http://www.aavso.org/sites/default/files/jaavso/v37n1/44.pdf" xr:uid="{00000000-0004-0000-0400-00002E000000}"/>
    <hyperlink ref="A46" r:id="rId48" display="http://www.bav-astro.de/sfs/BAVM_link.php?BAVMnr=209" xr:uid="{00000000-0004-0000-0400-00002F000000}"/>
    <hyperlink ref="A47" r:id="rId49" display="http://www.konkoly.hu/cgi-bin/IBVS?5871" xr:uid="{00000000-0004-0000-0400-000030000000}"/>
    <hyperlink ref="A48" r:id="rId50" display="http://www.aavso.org/sites/default/files/jaavso/v37n1/44.pdf" xr:uid="{00000000-0004-0000-0400-000031000000}"/>
    <hyperlink ref="A49" r:id="rId51" display="http://www.aavso.org/sites/default/files/jaavso/v37n1/44.pdf" xr:uid="{00000000-0004-0000-0400-000032000000}"/>
    <hyperlink ref="A179" r:id="rId52" display="http://var.astro.cz/oejv/issues/oejv0137.pdf" xr:uid="{00000000-0004-0000-0400-000033000000}"/>
    <hyperlink ref="A180" r:id="rId53" display="http://var.astro.cz/oejv/issues/oejv0137.pdf" xr:uid="{00000000-0004-0000-0400-000034000000}"/>
    <hyperlink ref="A181" r:id="rId54" display="http://vsolj.cetus-net.org/vsoljno51.pdf" xr:uid="{00000000-0004-0000-0400-000035000000}"/>
    <hyperlink ref="A182" r:id="rId55" display="http://vsolj.cetus-net.org/vsoljno53.pdf" xr:uid="{00000000-0004-0000-0400-000036000000}"/>
    <hyperlink ref="A59" r:id="rId56" display="http://www.konkoly.hu/cgi-bin/IBVS?5992" xr:uid="{00000000-0004-0000-0400-000037000000}"/>
    <hyperlink ref="A183" r:id="rId57" display="http://var.astro.cz/oejv/issues/oejv0137.pdf" xr:uid="{00000000-0004-0000-0400-000038000000}"/>
    <hyperlink ref="A60" r:id="rId58" display="http://www.konkoly.hu/cgi-bin/IBVS?5990" xr:uid="{00000000-0004-0000-0400-000039000000}"/>
    <hyperlink ref="A61" r:id="rId59" display="http://www.konkoly.hu/cgi-bin/IBVS?5990" xr:uid="{00000000-0004-0000-0400-00003A000000}"/>
    <hyperlink ref="A65" r:id="rId60" display="http://www.bav-astro.de/sfs/BAVM_link.php?BAVMnr=220" xr:uid="{00000000-0004-0000-0400-00003B000000}"/>
    <hyperlink ref="A66" r:id="rId61" display="http://www.bav-astro.de/sfs/BAVM_link.php?BAVMnr=220" xr:uid="{00000000-0004-0000-0400-00003C000000}"/>
    <hyperlink ref="A184" r:id="rId62" display="http://var.astro.cz/oejv/issues/oejv0137.pdf" xr:uid="{00000000-0004-0000-0400-00003D000000}"/>
    <hyperlink ref="A67" r:id="rId63" display="http://var.astro.cz/oejv/issues/oejv0137.pdf" xr:uid="{00000000-0004-0000-0400-00003E000000}"/>
    <hyperlink ref="A68" r:id="rId64" display="http://var.astro.cz/oejv/issues/oejv0137.pdf" xr:uid="{00000000-0004-0000-0400-00003F000000}"/>
    <hyperlink ref="A140" r:id="rId65" display="http://vsolj.cetus-net.org/vsoljno53.pdf" xr:uid="{00000000-0004-0000-0400-000040000000}"/>
    <hyperlink ref="A141" r:id="rId66" display="http://vsolj.cetus-net.org/vsoljno53.pdf" xr:uid="{00000000-0004-0000-0400-000041000000}"/>
    <hyperlink ref="A142" r:id="rId67" display="http://vsolj.cetus-net.org/vsoljno53.pdf" xr:uid="{00000000-0004-0000-0400-000042000000}"/>
    <hyperlink ref="A71" r:id="rId68" display="http://var.astro.cz/oejv/issues/oejv0160.pdf" xr:uid="{00000000-0004-0000-0400-000043000000}"/>
    <hyperlink ref="A72" r:id="rId69" display="http://var.astro.cz/oejv/issues/oejv0160.pdf" xr:uid="{00000000-0004-0000-0400-000044000000}"/>
    <hyperlink ref="A73" r:id="rId70" display="http://var.astro.cz/oejv/issues/oejv0160.pdf" xr:uid="{00000000-0004-0000-0400-000045000000}"/>
    <hyperlink ref="A185" r:id="rId71" display="http://vsolj.cetus-net.org/vsoljno55.pdf" xr:uid="{00000000-0004-0000-0400-000046000000}"/>
    <hyperlink ref="A186" r:id="rId72" display="http://vsolj.cetus-net.org/vsoljno55.pdf" xr:uid="{00000000-0004-0000-0400-000047000000}"/>
    <hyperlink ref="A77" r:id="rId73" display="http://www.konkoly.hu/cgi-bin/IBVS?6029" xr:uid="{00000000-0004-0000-0400-000048000000}"/>
    <hyperlink ref="A78" r:id="rId74" display="http://var.astro.cz/oejv/issues/oejv0160.pdf" xr:uid="{00000000-0004-0000-0400-000049000000}"/>
    <hyperlink ref="A79" r:id="rId75" display="http://var.astro.cz/oejv/issues/oejv0160.pdf" xr:uid="{00000000-0004-0000-0400-00004A000000}"/>
    <hyperlink ref="A143" r:id="rId76" display="http://vsolj.cetus-net.org/vsoljno56.pdf" xr:uid="{00000000-0004-0000-0400-00004B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05"/>
  <sheetViews>
    <sheetView workbookViewId="0">
      <selection activeCell="C8" sqref="C8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24" t="s">
        <v>16</v>
      </c>
      <c r="B1" s="5"/>
      <c r="C1" s="5"/>
      <c r="D1" s="7" t="s">
        <v>3</v>
      </c>
      <c r="E1" s="5"/>
      <c r="F1" s="5"/>
      <c r="G1" s="5"/>
      <c r="H1" s="5"/>
      <c r="I1" s="5"/>
      <c r="J1" s="5"/>
      <c r="K1" s="5"/>
      <c r="L1" s="5"/>
      <c r="M1" s="25" t="s">
        <v>17</v>
      </c>
      <c r="N1" s="5" t="s">
        <v>18</v>
      </c>
      <c r="O1" s="5">
        <f ca="1">H18*J18-I18*I18</f>
        <v>7010760.2916767597</v>
      </c>
      <c r="P1" s="5" t="s">
        <v>86</v>
      </c>
      <c r="Q1" s="5"/>
      <c r="R1" s="5"/>
      <c r="S1" s="5"/>
      <c r="T1" s="5"/>
      <c r="U1" s="3" t="s">
        <v>68</v>
      </c>
      <c r="V1" s="26" t="s">
        <v>70</v>
      </c>
      <c r="W1" s="5"/>
      <c r="X1" s="5"/>
      <c r="Y1" s="5"/>
      <c r="Z1" s="5"/>
      <c r="AA1" s="5">
        <v>1</v>
      </c>
      <c r="AB1" s="5" t="s">
        <v>15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19</v>
      </c>
      <c r="N2" s="5" t="s">
        <v>20</v>
      </c>
      <c r="O2" s="5">
        <f ca="1">+F18*J18-H18*I18</f>
        <v>2074820.1123149395</v>
      </c>
      <c r="P2" s="5" t="s">
        <v>87</v>
      </c>
      <c r="Q2" s="5"/>
      <c r="R2" s="5"/>
      <c r="S2" s="5"/>
      <c r="T2" s="5"/>
      <c r="U2" s="5">
        <v>4</v>
      </c>
      <c r="V2" s="5">
        <f t="shared" ref="V2:V38" ca="1" si="0">+E$4+E$5*U2+E$6*U2^2</f>
        <v>1.1456175364744081E-2</v>
      </c>
      <c r="W2" s="5"/>
      <c r="X2" s="5"/>
      <c r="Y2" s="5"/>
      <c r="Z2" s="5"/>
      <c r="AA2" s="5">
        <v>2</v>
      </c>
      <c r="AB2" s="5" t="s">
        <v>13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21</v>
      </c>
      <c r="B3" s="5" t="s">
        <v>22</v>
      </c>
      <c r="C3" s="5"/>
      <c r="D3" s="5"/>
      <c r="E3" s="23" t="s">
        <v>23</v>
      </c>
      <c r="F3" s="23" t="s">
        <v>24</v>
      </c>
      <c r="G3" s="23" t="s">
        <v>25</v>
      </c>
      <c r="H3" s="23" t="s">
        <v>26</v>
      </c>
      <c r="I3" s="5"/>
      <c r="J3" s="5"/>
      <c r="K3" s="5"/>
      <c r="L3" s="5"/>
      <c r="M3" s="25" t="s">
        <v>27</v>
      </c>
      <c r="N3" s="5" t="s">
        <v>28</v>
      </c>
      <c r="O3" s="5">
        <f ca="1">+F18*I18-H18*H18</f>
        <v>152587.61426795647</v>
      </c>
      <c r="P3" s="5" t="s">
        <v>88</v>
      </c>
      <c r="Q3" s="5"/>
      <c r="R3" s="5"/>
      <c r="S3" s="5"/>
      <c r="T3" s="5"/>
      <c r="U3" s="5">
        <v>4.0999999999999996</v>
      </c>
      <c r="V3" s="5">
        <f t="shared" ca="1" si="0"/>
        <v>1.5713073109574718E-2</v>
      </c>
      <c r="W3" s="5"/>
      <c r="X3" s="5"/>
      <c r="Y3" s="5"/>
      <c r="Z3" s="5"/>
      <c r="AA3" s="5">
        <v>3</v>
      </c>
      <c r="AB3" s="5" t="s">
        <v>576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29</v>
      </c>
      <c r="B4" s="5" t="s">
        <v>30</v>
      </c>
      <c r="C4" s="5"/>
      <c r="D4" s="27" t="s">
        <v>31</v>
      </c>
      <c r="E4" s="28">
        <f ca="1">(G18*O1-K18*O2+L18*O3)/O7</f>
        <v>-7.0542380437790805E-2</v>
      </c>
      <c r="F4" s="29">
        <f ca="1">+E7/O7*O18</f>
        <v>7.7502388272868941E-2</v>
      </c>
      <c r="G4" s="30">
        <f>+B18</f>
        <v>1</v>
      </c>
      <c r="H4" s="31">
        <f ca="1">ABS(F4/E4)</f>
        <v>1.0986642042965358</v>
      </c>
      <c r="I4" s="5"/>
      <c r="J4" s="5"/>
      <c r="K4" s="5"/>
      <c r="L4" s="5"/>
      <c r="M4" s="25" t="s">
        <v>32</v>
      </c>
      <c r="N4" s="5" t="s">
        <v>33</v>
      </c>
      <c r="O4" s="5">
        <f ca="1">+C18*J18-H18*H18</f>
        <v>614847.12121486664</v>
      </c>
      <c r="P4" s="5" t="s">
        <v>89</v>
      </c>
      <c r="Q4" s="5"/>
      <c r="R4" s="5"/>
      <c r="S4" s="5"/>
      <c r="T4" s="5"/>
      <c r="U4" s="5">
        <v>4.2</v>
      </c>
      <c r="V4" s="5">
        <f t="shared" ca="1" si="0"/>
        <v>2.0077626164150111E-2</v>
      </c>
      <c r="W4" s="5"/>
      <c r="X4" s="5"/>
      <c r="Y4" s="5"/>
      <c r="Z4" s="5"/>
      <c r="AA4" s="5">
        <v>4</v>
      </c>
      <c r="AB4" s="5" t="s">
        <v>34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35</v>
      </c>
      <c r="B5" s="32">
        <v>40323</v>
      </c>
      <c r="C5" s="5"/>
      <c r="D5" s="33" t="s">
        <v>36</v>
      </c>
      <c r="E5" s="34">
        <f ca="1">+(-G18*O2+K18*O4-L18*O5)/O7</f>
        <v>-1.0314229983152937E-3</v>
      </c>
      <c r="F5" s="35">
        <f ca="1">P18*E7/O7</f>
        <v>2.2998984536815953E-2</v>
      </c>
      <c r="G5" s="36">
        <f>+B18/A18</f>
        <v>1E-4</v>
      </c>
      <c r="H5" s="31">
        <f ca="1">ABS(F5/E5)</f>
        <v>22.29830493830567</v>
      </c>
      <c r="I5" s="5"/>
      <c r="J5" s="5"/>
      <c r="K5" s="5"/>
      <c r="L5" s="5"/>
      <c r="M5" s="25" t="s">
        <v>37</v>
      </c>
      <c r="N5" s="5" t="s">
        <v>38</v>
      </c>
      <c r="O5" s="5">
        <f ca="1">+C18*I18-F18*H18</f>
        <v>45272.754957907833</v>
      </c>
      <c r="P5" s="5" t="s">
        <v>90</v>
      </c>
      <c r="Q5" s="5"/>
      <c r="R5" s="5"/>
      <c r="S5" s="5"/>
      <c r="T5" s="5"/>
      <c r="U5" s="5">
        <v>4.3</v>
      </c>
      <c r="V5" s="5">
        <f t="shared" ca="1" si="0"/>
        <v>2.4549834528470246E-2</v>
      </c>
      <c r="W5" s="5"/>
      <c r="X5" s="5"/>
      <c r="Y5" s="5"/>
      <c r="Z5" s="5"/>
      <c r="AA5" s="5">
        <v>5</v>
      </c>
      <c r="AB5" s="5" t="s">
        <v>39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37" t="s">
        <v>40</v>
      </c>
      <c r="E6" s="38">
        <f ca="1">+(G18*O3-K18*O5+L18*O6)/O7</f>
        <v>5.3827654872372534E-3</v>
      </c>
      <c r="F6" s="39">
        <f ca="1">Q18*E7/O7</f>
        <v>1.6976944649600852E-3</v>
      </c>
      <c r="G6" s="40">
        <f>+B18/A18^2</f>
        <v>1E-8</v>
      </c>
      <c r="H6" s="31">
        <f ca="1">ABS(F6/E6)</f>
        <v>0.31539446943868998</v>
      </c>
      <c r="I6" s="5"/>
      <c r="J6" s="5"/>
      <c r="K6" s="5"/>
      <c r="L6" s="5"/>
      <c r="M6" s="41" t="s">
        <v>41</v>
      </c>
      <c r="N6" s="22" t="s">
        <v>42</v>
      </c>
      <c r="O6" s="22">
        <f ca="1">+C18*H18-F18*F18</f>
        <v>3337.4051052124705</v>
      </c>
      <c r="P6" s="5" t="s">
        <v>91</v>
      </c>
      <c r="Q6" s="5"/>
      <c r="R6" s="5"/>
      <c r="S6" s="5"/>
      <c r="T6" s="5"/>
      <c r="U6" s="5">
        <v>4.4000000000000004</v>
      </c>
      <c r="V6" s="5">
        <f t="shared" ca="1" si="0"/>
        <v>2.9129698202535137E-2</v>
      </c>
      <c r="W6" s="5"/>
      <c r="X6" s="5"/>
      <c r="Y6" s="5"/>
      <c r="Z6" s="5"/>
      <c r="AA6" s="5">
        <v>6</v>
      </c>
      <c r="AB6" s="5" t="s">
        <v>43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7" t="s">
        <v>44</v>
      </c>
      <c r="E7" s="42">
        <f ca="1">SQRT(N18/(B15-3))</f>
        <v>4.4958983408801001E-3</v>
      </c>
      <c r="F7" s="5"/>
      <c r="G7" s="43">
        <f>+B22</f>
        <v>-1.4312100000097416E-2</v>
      </c>
      <c r="H7" s="5"/>
      <c r="I7" s="5"/>
      <c r="J7" s="5"/>
      <c r="K7" s="5"/>
      <c r="L7" s="5"/>
      <c r="M7" s="25" t="s">
        <v>45</v>
      </c>
      <c r="N7" s="5" t="s">
        <v>46</v>
      </c>
      <c r="O7" s="5">
        <f ca="1">+C18*O1-F18*O2+H18*O3</f>
        <v>20913.402033567429</v>
      </c>
      <c r="P7" s="5"/>
      <c r="Q7" s="5"/>
      <c r="R7" s="5"/>
      <c r="S7" s="5"/>
      <c r="T7" s="5"/>
      <c r="U7" s="5">
        <v>4.5</v>
      </c>
      <c r="V7" s="5">
        <f t="shared" ca="1" si="0"/>
        <v>3.3817217186344756E-2</v>
      </c>
      <c r="W7" s="5"/>
      <c r="X7" s="5"/>
      <c r="Y7" s="5"/>
      <c r="Z7" s="5"/>
      <c r="AA7" s="5">
        <v>7</v>
      </c>
      <c r="AB7" s="5" t="s">
        <v>47</v>
      </c>
      <c r="AC7" s="5"/>
      <c r="AD7" s="5"/>
      <c r="AE7" s="5"/>
      <c r="AF7" s="5"/>
      <c r="AG7" s="5"/>
      <c r="AH7" s="5"/>
      <c r="AI7" s="5"/>
    </row>
    <row r="8" spans="1:35" x14ac:dyDescent="0.2">
      <c r="A8" s="8">
        <v>21</v>
      </c>
      <c r="B8" s="5" t="s">
        <v>50</v>
      </c>
      <c r="C8" s="44">
        <v>27</v>
      </c>
      <c r="D8" s="7" t="s">
        <v>79</v>
      </c>
      <c r="E8" s="5"/>
      <c r="F8" s="45">
        <f ca="1">CORREL(INDIRECT(E12):INDIRECT(E13),INDIRECT(M12):INDIRECT(M13))</f>
        <v>0.9923125852680893</v>
      </c>
      <c r="G8" s="42"/>
      <c r="H8" s="5"/>
      <c r="I8" s="5"/>
      <c r="J8" s="5"/>
      <c r="K8" s="43"/>
      <c r="L8" s="5"/>
      <c r="M8" s="5"/>
      <c r="N8" s="5"/>
      <c r="O8" s="5"/>
      <c r="P8" s="5"/>
      <c r="Q8" s="5"/>
      <c r="R8" s="5"/>
      <c r="S8" s="5"/>
      <c r="T8" s="5"/>
      <c r="U8" s="5">
        <v>4.5999999999999996</v>
      </c>
      <c r="V8" s="5">
        <f t="shared" ca="1" si="0"/>
        <v>3.8612391479899102E-2</v>
      </c>
      <c r="W8" s="5"/>
      <c r="X8" s="5"/>
      <c r="Y8" s="5"/>
      <c r="Z8" s="5"/>
      <c r="AA8" s="5">
        <v>8</v>
      </c>
      <c r="AB8" s="5" t="s">
        <v>48</v>
      </c>
      <c r="AC8" s="5"/>
      <c r="AD8" s="5"/>
      <c r="AE8" s="5"/>
      <c r="AF8" s="5"/>
      <c r="AG8" s="5"/>
      <c r="AH8" s="5"/>
      <c r="AI8" s="5"/>
    </row>
    <row r="9" spans="1:35" x14ac:dyDescent="0.2">
      <c r="A9" s="8">
        <f>20+COUNT(A21:A1441)</f>
        <v>152</v>
      </c>
      <c r="B9" s="5" t="s">
        <v>52</v>
      </c>
      <c r="C9" s="44">
        <f>A9</f>
        <v>152</v>
      </c>
      <c r="D9" s="5"/>
      <c r="E9" s="46">
        <f ca="1">E6*G6</f>
        <v>5.3827654872372533E-11</v>
      </c>
      <c r="F9" s="47">
        <f ca="1">H6</f>
        <v>0.31539446943868998</v>
      </c>
      <c r="G9" s="48">
        <f ca="1">F8</f>
        <v>0.9923125852680893</v>
      </c>
      <c r="H9" s="5"/>
      <c r="I9" s="5"/>
      <c r="J9" s="5"/>
      <c r="K9" s="43"/>
      <c r="L9" s="5"/>
      <c r="M9" s="5"/>
      <c r="N9" s="5"/>
      <c r="O9" s="5"/>
      <c r="P9" s="5"/>
      <c r="Q9" s="5"/>
      <c r="R9" s="5"/>
      <c r="S9" s="5"/>
      <c r="T9" s="5"/>
      <c r="U9" s="5">
        <v>4.7</v>
      </c>
      <c r="V9" s="5">
        <f t="shared" ca="1" si="0"/>
        <v>4.3515221083198261E-2</v>
      </c>
      <c r="W9" s="5"/>
      <c r="X9" s="5"/>
      <c r="Y9" s="5"/>
      <c r="Z9" s="5"/>
      <c r="AA9" s="5">
        <v>9</v>
      </c>
      <c r="AB9" s="5" t="s">
        <v>129</v>
      </c>
      <c r="AC9" s="5"/>
      <c r="AD9" s="5"/>
      <c r="AE9" s="5"/>
      <c r="AF9" s="5"/>
      <c r="AG9" s="5"/>
      <c r="AH9" s="5"/>
      <c r="AI9" s="5"/>
    </row>
    <row r="10" spans="1:35" x14ac:dyDescent="0.2">
      <c r="A10" s="12" t="s">
        <v>96</v>
      </c>
      <c r="B10" s="13">
        <f>'Active 1'!C8</f>
        <v>0.3305978</v>
      </c>
      <c r="C10" s="5"/>
      <c r="D10" s="5" t="s">
        <v>80</v>
      </c>
      <c r="E10" s="5">
        <f ca="1">2*E9*365.2422/B10</f>
        <v>1.1893685370214844E-7</v>
      </c>
      <c r="F10" s="5" t="s">
        <v>81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4.8</v>
      </c>
      <c r="V10" s="5">
        <f t="shared" ca="1" si="0"/>
        <v>4.8525705996242105E-2</v>
      </c>
      <c r="W10" s="5"/>
      <c r="X10" s="5"/>
      <c r="Y10" s="5"/>
      <c r="Z10" s="5"/>
      <c r="AA10" s="5">
        <v>10</v>
      </c>
      <c r="AB10" s="5" t="s">
        <v>49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4.9000000000000004</v>
      </c>
      <c r="V11" s="5">
        <f t="shared" ca="1" si="0"/>
        <v>5.3643846219030733E-2</v>
      </c>
      <c r="W11" s="5"/>
      <c r="X11" s="5"/>
      <c r="Y11" s="5"/>
      <c r="Z11" s="5"/>
      <c r="AA11" s="5">
        <v>11</v>
      </c>
      <c r="AB11" s="5" t="s">
        <v>12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6" t="str">
        <f t="shared" ref="C12:Q13" si="1">C$15&amp;$C8</f>
        <v>C27</v>
      </c>
      <c r="D12" s="6" t="str">
        <f t="shared" si="1"/>
        <v>D27</v>
      </c>
      <c r="E12" s="6" t="str">
        <f t="shared" si="1"/>
        <v>E27</v>
      </c>
      <c r="F12" s="6" t="str">
        <f t="shared" si="1"/>
        <v>F27</v>
      </c>
      <c r="G12" s="6" t="str">
        <f t="shared" ref="G12:Q12" si="2">G15&amp;$C8</f>
        <v>G27</v>
      </c>
      <c r="H12" s="6" t="str">
        <f t="shared" si="2"/>
        <v>H27</v>
      </c>
      <c r="I12" s="6" t="str">
        <f t="shared" si="2"/>
        <v>I27</v>
      </c>
      <c r="J12" s="6" t="str">
        <f t="shared" si="2"/>
        <v>J27</v>
      </c>
      <c r="K12" s="6" t="str">
        <f t="shared" si="2"/>
        <v>K27</v>
      </c>
      <c r="L12" s="6" t="str">
        <f t="shared" si="2"/>
        <v>L27</v>
      </c>
      <c r="M12" s="6" t="str">
        <f t="shared" si="2"/>
        <v>M27</v>
      </c>
      <c r="N12" s="6" t="str">
        <f t="shared" si="2"/>
        <v>N27</v>
      </c>
      <c r="O12" s="6" t="str">
        <f t="shared" si="2"/>
        <v>O27</v>
      </c>
      <c r="P12" s="6" t="str">
        <f t="shared" si="2"/>
        <v>P27</v>
      </c>
      <c r="Q12" s="6" t="str">
        <f t="shared" si="2"/>
        <v>Q27</v>
      </c>
      <c r="R12" s="5"/>
      <c r="S12" s="5"/>
      <c r="T12" s="5"/>
      <c r="U12" s="5">
        <v>5</v>
      </c>
      <c r="V12" s="5">
        <f t="shared" ca="1" si="0"/>
        <v>5.8869641751564061E-2</v>
      </c>
      <c r="W12" s="5"/>
      <c r="X12" s="5"/>
      <c r="Y12" s="5"/>
      <c r="Z12" s="5"/>
      <c r="AA12" s="5">
        <v>12</v>
      </c>
      <c r="AB12" s="5" t="s">
        <v>51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6" t="str">
        <f t="shared" si="1"/>
        <v>C152</v>
      </c>
      <c r="D13" s="6" t="str">
        <f t="shared" si="1"/>
        <v>D152</v>
      </c>
      <c r="E13" s="6" t="str">
        <f t="shared" si="1"/>
        <v>E152</v>
      </c>
      <c r="F13" s="6" t="str">
        <f t="shared" si="1"/>
        <v>F152</v>
      </c>
      <c r="G13" s="6" t="str">
        <f t="shared" si="1"/>
        <v>G152</v>
      </c>
      <c r="H13" s="6" t="str">
        <f t="shared" si="1"/>
        <v>H152</v>
      </c>
      <c r="I13" s="6" t="str">
        <f t="shared" si="1"/>
        <v>I152</v>
      </c>
      <c r="J13" s="6" t="str">
        <f t="shared" si="1"/>
        <v>J152</v>
      </c>
      <c r="K13" s="6" t="str">
        <f t="shared" si="1"/>
        <v>K152</v>
      </c>
      <c r="L13" s="6" t="str">
        <f t="shared" si="1"/>
        <v>L152</v>
      </c>
      <c r="M13" s="6" t="str">
        <f t="shared" si="1"/>
        <v>M152</v>
      </c>
      <c r="N13" s="6" t="str">
        <f t="shared" si="1"/>
        <v>N152</v>
      </c>
      <c r="O13" s="6" t="str">
        <f t="shared" si="1"/>
        <v>O152</v>
      </c>
      <c r="P13" s="6" t="str">
        <f t="shared" si="1"/>
        <v>P152</v>
      </c>
      <c r="Q13" s="6" t="str">
        <f t="shared" si="1"/>
        <v>Q152</v>
      </c>
      <c r="R13" s="5"/>
      <c r="S13" s="5"/>
      <c r="T13" s="5"/>
      <c r="U13" s="5">
        <v>5.0999999999999996</v>
      </c>
      <c r="V13" s="5">
        <f t="shared" ca="1" si="0"/>
        <v>6.4203092593842145E-2</v>
      </c>
      <c r="W13" s="5"/>
      <c r="X13" s="5"/>
      <c r="Y13" s="5"/>
      <c r="Z13" s="5"/>
      <c r="AA13" s="5">
        <v>13</v>
      </c>
      <c r="AB13" s="5" t="s">
        <v>53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5.2</v>
      </c>
      <c r="V14" s="5">
        <f t="shared" ca="1" si="0"/>
        <v>6.9644198745864999E-2</v>
      </c>
      <c r="W14" s="5"/>
      <c r="X14" s="5"/>
      <c r="Y14" s="5"/>
      <c r="Z14" s="5"/>
      <c r="AA14" s="5">
        <v>14</v>
      </c>
      <c r="AB14" s="5" t="s">
        <v>54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7" t="s">
        <v>58</v>
      </c>
      <c r="B15" s="7">
        <f>C9-C8+1</f>
        <v>126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5"/>
      <c r="S15" s="5"/>
      <c r="T15" s="5"/>
      <c r="U15" s="5">
        <v>5.3</v>
      </c>
      <c r="V15" s="5">
        <f t="shared" ca="1" si="0"/>
        <v>7.5192960207632581E-2</v>
      </c>
      <c r="W15" s="5"/>
      <c r="X15" s="5"/>
      <c r="Y15" s="5"/>
      <c r="Z15" s="5"/>
      <c r="AA15" s="5">
        <v>15</v>
      </c>
      <c r="AB15" s="5" t="s">
        <v>55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6"/>
      <c r="B16" s="5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5"/>
      <c r="S16" s="5"/>
      <c r="T16" s="5"/>
      <c r="U16" s="5">
        <v>5.4</v>
      </c>
      <c r="V16" s="5">
        <f t="shared" ca="1" si="0"/>
        <v>8.0849376979144946E-2</v>
      </c>
      <c r="W16" s="5"/>
      <c r="X16" s="5"/>
      <c r="Y16" s="5"/>
      <c r="Z16" s="5"/>
      <c r="AA16" s="5">
        <v>16</v>
      </c>
      <c r="AB16" s="5" t="s">
        <v>56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7" t="s">
        <v>57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5.4999999999999902</v>
      </c>
      <c r="V17" s="5">
        <f t="shared" ca="1" si="0"/>
        <v>8.6613449060401443E-2</v>
      </c>
      <c r="W17" s="5"/>
      <c r="X17" s="5"/>
      <c r="Y17" s="5"/>
      <c r="Z17" s="5"/>
      <c r="AA17" s="5">
        <v>17</v>
      </c>
      <c r="AB17" s="5" t="s">
        <v>59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49">
        <v>10000</v>
      </c>
      <c r="B18" s="49">
        <v>1</v>
      </c>
      <c r="C18" s="5">
        <f ca="1">SUM(INDIRECT(C12):INDIRECT(C13))</f>
        <v>113.39999999999999</v>
      </c>
      <c r="D18" s="50">
        <f ca="1">SUM(INDIRECT(D12):INDIRECT(D13))</f>
        <v>865.77020000000027</v>
      </c>
      <c r="E18" s="50">
        <f ca="1">SUM(INDIRECT(E12):INDIRECT(E13))</f>
        <v>22.524664430064149</v>
      </c>
      <c r="F18" s="7">
        <f ca="1">SUM(INDIRECT(F12):INDIRECT(F13))</f>
        <v>786.74741000000017</v>
      </c>
      <c r="G18" s="7">
        <f ca="1">SUM(INDIRECT(G12):INDIRECT(G13))</f>
        <v>20.728203050036242</v>
      </c>
      <c r="H18" s="7">
        <f ca="1">SUM(INDIRECT(H12):INDIRECT(H13))</f>
        <v>5487.7327358635002</v>
      </c>
      <c r="I18" s="7">
        <f ca="1">SUM(INDIRECT(I12):INDIRECT(I13))</f>
        <v>38472.065887748962</v>
      </c>
      <c r="J18" s="7">
        <f ca="1">SUM(INDIRECT(J12):INDIRECT(J13))</f>
        <v>270988.16315240535</v>
      </c>
      <c r="K18" s="7">
        <f ca="1">SUM(INDIRECT(K12):INDIRECT(K13))</f>
        <v>145.92689956094608</v>
      </c>
      <c r="L18" s="7">
        <f ca="1">SUM(INDIRECT(L12):INDIRECT(L13))</f>
        <v>1031.8670276746573</v>
      </c>
      <c r="M18" s="5"/>
      <c r="N18" s="5">
        <f ca="1">SUM(INDIRECT(N12):INDIRECT(N13))</f>
        <v>2.4862115326579975E-3</v>
      </c>
      <c r="O18" s="5">
        <f ca="1">SQRT(SUM(INDIRECT(O12):INDIRECT(O13)))</f>
        <v>360514.95866226824</v>
      </c>
      <c r="P18" s="5">
        <f ca="1">SQRT(SUM(INDIRECT(P12):INDIRECT(P13)))</f>
        <v>106983.51553208751</v>
      </c>
      <c r="Q18" s="5">
        <f ca="1">SQRT(SUM(INDIRECT(Q12):INDIRECT(Q13)))</f>
        <v>7897.1017989971215</v>
      </c>
      <c r="R18" s="5"/>
      <c r="S18" s="5"/>
      <c r="T18" s="5"/>
      <c r="U18" s="5">
        <v>5.5999999999999899</v>
      </c>
      <c r="V18" s="5">
        <f t="shared" ca="1" si="0"/>
        <v>9.2485176451403209E-2</v>
      </c>
      <c r="W18" s="5"/>
      <c r="X18" s="5"/>
      <c r="Y18" s="5"/>
      <c r="Z18" s="5"/>
      <c r="AA18" s="5">
        <v>18</v>
      </c>
      <c r="AB18" s="5" t="s">
        <v>470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51" t="s">
        <v>60</v>
      </c>
      <c r="B19" s="5"/>
      <c r="C19" s="5"/>
      <c r="D19" s="5"/>
      <c r="E19" s="5"/>
      <c r="F19" s="52" t="s">
        <v>61</v>
      </c>
      <c r="G19" s="52" t="s">
        <v>62</v>
      </c>
      <c r="H19" s="52" t="s">
        <v>63</v>
      </c>
      <c r="I19" s="52" t="s">
        <v>64</v>
      </c>
      <c r="J19" s="52" t="s">
        <v>65</v>
      </c>
      <c r="K19" s="52" t="s">
        <v>66</v>
      </c>
      <c r="L19" s="52" t="s">
        <v>67</v>
      </c>
      <c r="M19" s="53"/>
      <c r="N19" s="53"/>
      <c r="O19" s="53"/>
      <c r="P19" s="53"/>
      <c r="Q19" s="53"/>
      <c r="R19" s="5"/>
      <c r="S19" s="5"/>
      <c r="T19" s="5"/>
      <c r="U19" s="5">
        <v>5.6999999999999904</v>
      </c>
      <c r="V19" s="5">
        <f t="shared" ca="1" si="0"/>
        <v>9.84645591521498E-2</v>
      </c>
      <c r="W19" s="5"/>
      <c r="X19" s="5"/>
      <c r="Y19" s="5"/>
      <c r="Z19" s="5"/>
      <c r="AA19" s="5">
        <v>19</v>
      </c>
      <c r="AB19" s="5" t="s">
        <v>14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68</v>
      </c>
      <c r="B20" s="3" t="s">
        <v>69</v>
      </c>
      <c r="C20" s="3" t="s">
        <v>82</v>
      </c>
      <c r="D20" s="3" t="s">
        <v>68</v>
      </c>
      <c r="E20" s="3" t="s">
        <v>69</v>
      </c>
      <c r="F20" s="3" t="s">
        <v>83</v>
      </c>
      <c r="G20" s="3" t="s">
        <v>84</v>
      </c>
      <c r="H20" s="3" t="s">
        <v>4</v>
      </c>
      <c r="I20" s="3" t="s">
        <v>5</v>
      </c>
      <c r="J20" s="3" t="s">
        <v>6</v>
      </c>
      <c r="K20" s="3" t="s">
        <v>85</v>
      </c>
      <c r="L20" s="3" t="s">
        <v>7</v>
      </c>
      <c r="M20" s="26" t="s">
        <v>70</v>
      </c>
      <c r="N20" s="3" t="s">
        <v>8</v>
      </c>
      <c r="O20" s="3" t="s">
        <v>71</v>
      </c>
      <c r="P20" s="3" t="s">
        <v>72</v>
      </c>
      <c r="Q20" s="3" t="s">
        <v>73</v>
      </c>
      <c r="R20" s="23" t="s">
        <v>74</v>
      </c>
      <c r="S20" s="5"/>
      <c r="T20" s="5"/>
      <c r="U20" s="5">
        <v>5.7999999999999901</v>
      </c>
      <c r="V20" s="5">
        <f t="shared" ca="1" si="0"/>
        <v>0.10455159716264109</v>
      </c>
      <c r="W20" s="5"/>
      <c r="X20" s="5"/>
      <c r="Y20" s="5"/>
      <c r="Z20" s="5"/>
      <c r="AA20" s="5">
        <v>20</v>
      </c>
      <c r="AB20" s="5" t="s">
        <v>75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54">
        <v>41994</v>
      </c>
      <c r="B21" s="54">
        <v>-1.5013200005341787E-2</v>
      </c>
      <c r="C21" s="55">
        <v>1</v>
      </c>
      <c r="D21" s="56">
        <f>A21/A$18</f>
        <v>4.1993999999999998</v>
      </c>
      <c r="E21" s="56">
        <f>B21/B$18</f>
        <v>-1.5013200005341787E-2</v>
      </c>
      <c r="F21" s="8">
        <f>$C21*D21</f>
        <v>4.1993999999999998</v>
      </c>
      <c r="G21" s="8">
        <f>$C21*E21</f>
        <v>-1.5013200005341787E-2</v>
      </c>
      <c r="H21" s="8">
        <f>C21*D21*D21</f>
        <v>17.634960359999997</v>
      </c>
      <c r="I21" s="8">
        <f>C21*D21*D21*D21</f>
        <v>74.056252535783983</v>
      </c>
      <c r="J21" s="8">
        <f>C21*D21*D21*D21*D21</f>
        <v>310.99182689877125</v>
      </c>
      <c r="K21" s="8">
        <f>C21*E21*D21</f>
        <v>-6.3046432102432298E-2</v>
      </c>
      <c r="L21" s="8">
        <f>C21*E21*D21*D21</f>
        <v>-0.26475718697095418</v>
      </c>
      <c r="M21" s="8">
        <f t="shared" ref="M21:M84" ca="1" si="4">+E$4+E$5*D21+E$6*D21^2</f>
        <v>2.0051117817688993E-2</v>
      </c>
      <c r="N21" s="8">
        <f ca="1">C21*(M21-E21)^2</f>
        <v>1.2295063843945141E-3</v>
      </c>
      <c r="O21" s="57">
        <f ca="1">(C21*O$1-O$2*F21+O$3*H21)^2</f>
        <v>977403594418.21313</v>
      </c>
      <c r="P21" s="8">
        <f ca="1">(-C21*O$2+O$4*F21-O$5*H21)^2</f>
        <v>84805797969.710281</v>
      </c>
      <c r="Q21" s="8">
        <f ca="1">+(C21*O$3-F21*O$5+H21*O$6)^2</f>
        <v>454722095.61264694</v>
      </c>
      <c r="R21" s="5">
        <f t="shared" ref="R21:R84" ca="1" si="5">+E21-M21</f>
        <v>-3.506431782303078E-2</v>
      </c>
      <c r="S21" s="5"/>
      <c r="T21" s="5"/>
      <c r="U21" s="5">
        <v>5.8999999999999897</v>
      </c>
      <c r="V21" s="5">
        <f t="shared" ca="1" si="0"/>
        <v>0.11074629048287711</v>
      </c>
      <c r="W21" s="5"/>
      <c r="X21" s="5"/>
      <c r="Y21" s="5"/>
      <c r="Z21" s="5"/>
      <c r="AA21" s="5">
        <v>21</v>
      </c>
      <c r="AB21" s="5" t="s">
        <v>76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54">
        <v>41994.5</v>
      </c>
      <c r="B22" s="54">
        <v>-1.4312100000097416E-2</v>
      </c>
      <c r="C22" s="54">
        <v>1</v>
      </c>
      <c r="D22" s="56">
        <f t="shared" ref="D22:E84" si="6">A22/A$18</f>
        <v>4.1994499999999997</v>
      </c>
      <c r="E22" s="56">
        <f t="shared" si="6"/>
        <v>-1.4312100000097416E-2</v>
      </c>
      <c r="F22" s="8">
        <f t="shared" ref="F22:G84" si="7">$C22*D22</f>
        <v>4.1994499999999997</v>
      </c>
      <c r="G22" s="8">
        <f t="shared" si="7"/>
        <v>-1.4312100000097416E-2</v>
      </c>
      <c r="H22" s="8">
        <f t="shared" ref="H22:H85" si="8">C22*D22*D22</f>
        <v>17.635380302499996</v>
      </c>
      <c r="I22" s="8">
        <f t="shared" ref="I22:I85" si="9">C22*D22*D22*D22</f>
        <v>74.058897811333608</v>
      </c>
      <c r="J22" s="8">
        <f t="shared" ref="J22:J85" si="10">C22*D22*D22*D22*D22</f>
        <v>311.00663841380492</v>
      </c>
      <c r="K22" s="8">
        <f t="shared" ref="K22:K85" si="11">C22*E22*D22</f>
        <v>-6.0102948345409093E-2</v>
      </c>
      <c r="L22" s="8">
        <f t="shared" ref="L22:L85" si="12">C22*E22*D22*D22</f>
        <v>-0.25239932642912821</v>
      </c>
      <c r="M22" s="8">
        <f t="shared" ca="1" si="4"/>
        <v>2.0053326698534685E-2</v>
      </c>
      <c r="N22" s="8">
        <f t="shared" ref="N22:N85" ca="1" si="13">C22*(M22-E22)^2</f>
        <v>1.1809825521790561E-3</v>
      </c>
      <c r="O22" s="57">
        <f t="shared" ref="O22:O85" ca="1" si="14">(C22*O$1-O$2*F22+O$3*H22)^2</f>
        <v>977325171390.33801</v>
      </c>
      <c r="P22" s="8">
        <f t="shared" ref="P22:P85" ca="1" si="15">(-C22*O$2+O$4*F22-O$5*H22)^2</f>
        <v>84798965984.417786</v>
      </c>
      <c r="Q22" s="8">
        <f t="shared" ref="Q22:Q85" ca="1" si="16">+(C22*O$3-F22*O$5+H22*O$6)^2</f>
        <v>454685328.31456989</v>
      </c>
      <c r="R22" s="5">
        <f t="shared" ca="1" si="5"/>
        <v>-3.4365426698632101E-2</v>
      </c>
      <c r="S22" s="5"/>
      <c r="T22" s="5"/>
      <c r="U22" s="5">
        <v>5.9999999999999902</v>
      </c>
      <c r="V22" s="5">
        <f t="shared" ca="1" si="0"/>
        <v>0.11704863911285797</v>
      </c>
      <c r="W22" s="5"/>
      <c r="X22" s="5"/>
      <c r="Y22" s="5"/>
      <c r="Z22" s="5"/>
      <c r="AA22" s="5">
        <v>22</v>
      </c>
      <c r="AB22" s="5" t="s">
        <v>517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54">
        <v>45302.5</v>
      </c>
      <c r="B23" s="54">
        <v>6.655000033788383E-4</v>
      </c>
      <c r="C23" s="54">
        <v>1</v>
      </c>
      <c r="D23" s="56">
        <f t="shared" si="6"/>
        <v>4.5302499999999997</v>
      </c>
      <c r="E23" s="56">
        <f t="shared" si="6"/>
        <v>6.655000033788383E-4</v>
      </c>
      <c r="F23" s="8">
        <f t="shared" si="7"/>
        <v>4.5302499999999997</v>
      </c>
      <c r="G23" s="8">
        <f t="shared" si="7"/>
        <v>6.655000033788383E-4</v>
      </c>
      <c r="H23" s="8">
        <f t="shared" si="8"/>
        <v>20.523165062499999</v>
      </c>
      <c r="I23" s="8">
        <f t="shared" si="9"/>
        <v>92.975068524390608</v>
      </c>
      <c r="J23" s="8">
        <f t="shared" si="10"/>
        <v>421.20030418262053</v>
      </c>
      <c r="K23" s="8">
        <f t="shared" si="11"/>
        <v>3.0148813903069821E-3</v>
      </c>
      <c r="L23" s="8">
        <f t="shared" si="12"/>
        <v>1.3658166418438205E-2</v>
      </c>
      <c r="M23" s="8">
        <f t="shared" ca="1" si="4"/>
        <v>3.5256400111389724E-2</v>
      </c>
      <c r="N23" s="8">
        <f t="shared" ca="1" si="13"/>
        <v>1.1965303702823876E-3</v>
      </c>
      <c r="O23" s="57">
        <f t="shared" ca="1" si="14"/>
        <v>551881498864.4729</v>
      </c>
      <c r="P23" s="8">
        <f t="shared" ca="1" si="15"/>
        <v>47763737201.60643</v>
      </c>
      <c r="Q23" s="8">
        <f t="shared" ca="1" si="16"/>
        <v>255514853.25620213</v>
      </c>
      <c r="R23" s="5">
        <f t="shared" ca="1" si="5"/>
        <v>-3.4590900108010886E-2</v>
      </c>
      <c r="S23" s="5"/>
      <c r="T23" s="5"/>
      <c r="U23" s="5">
        <v>6.0999999999999899</v>
      </c>
      <c r="V23" s="5">
        <f t="shared" ca="1" si="0"/>
        <v>0.12345864305258342</v>
      </c>
      <c r="W23" s="5"/>
      <c r="X23" s="5"/>
      <c r="Y23" s="5"/>
      <c r="Z23" s="5"/>
      <c r="AA23" s="5">
        <v>23</v>
      </c>
      <c r="AB23" s="5" t="s">
        <v>77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54">
        <v>45303</v>
      </c>
      <c r="B24" s="54">
        <v>1.1666000063996762E-3</v>
      </c>
      <c r="C24" s="54">
        <v>1</v>
      </c>
      <c r="D24" s="56">
        <f t="shared" si="6"/>
        <v>4.5303000000000004</v>
      </c>
      <c r="E24" s="56">
        <f t="shared" si="6"/>
        <v>1.1666000063996762E-3</v>
      </c>
      <c r="F24" s="8">
        <f t="shared" si="7"/>
        <v>4.5303000000000004</v>
      </c>
      <c r="G24" s="8">
        <f t="shared" si="7"/>
        <v>1.1666000063996762E-3</v>
      </c>
      <c r="H24" s="8">
        <f t="shared" si="8"/>
        <v>20.523618090000003</v>
      </c>
      <c r="I24" s="8">
        <f t="shared" si="9"/>
        <v>92.978147033127016</v>
      </c>
      <c r="J24" s="8">
        <f t="shared" si="10"/>
        <v>421.21889950417534</v>
      </c>
      <c r="K24" s="8">
        <f t="shared" si="11"/>
        <v>5.285048008992454E-3</v>
      </c>
      <c r="L24" s="8">
        <f t="shared" si="12"/>
        <v>2.3942852995138517E-2</v>
      </c>
      <c r="M24" s="8">
        <f t="shared" ca="1" si="4"/>
        <v>3.5258787081031598E-2</v>
      </c>
      <c r="N24" s="8">
        <f t="shared" ca="1" si="13"/>
        <v>1.1622772195316999E-3</v>
      </c>
      <c r="O24" s="57">
        <f t="shared" ca="1" si="14"/>
        <v>551830070541.11084</v>
      </c>
      <c r="P24" s="8">
        <f t="shared" ca="1" si="15"/>
        <v>47759264674.470619</v>
      </c>
      <c r="Q24" s="8">
        <f t="shared" ca="1" si="16"/>
        <v>255490822.17829877</v>
      </c>
      <c r="R24" s="5">
        <f t="shared" ca="1" si="5"/>
        <v>-3.4092187074631922E-2</v>
      </c>
      <c r="S24" s="5"/>
      <c r="T24" s="5"/>
      <c r="U24" s="5">
        <v>6.1999999999999904</v>
      </c>
      <c r="V24" s="5">
        <f t="shared" ca="1" si="0"/>
        <v>0.12997630230205376</v>
      </c>
      <c r="W24" s="5"/>
      <c r="X24" s="5"/>
      <c r="Y24" s="5"/>
      <c r="Z24" s="5"/>
      <c r="AA24" s="5">
        <v>24</v>
      </c>
      <c r="AB24" s="5" t="s">
        <v>68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54">
        <v>45308.5</v>
      </c>
      <c r="B25" s="54">
        <v>2.0787000030395575E-3</v>
      </c>
      <c r="C25" s="54">
        <v>1</v>
      </c>
      <c r="D25" s="56">
        <f t="shared" si="6"/>
        <v>4.53085</v>
      </c>
      <c r="E25" s="56">
        <f t="shared" si="6"/>
        <v>2.0787000030395575E-3</v>
      </c>
      <c r="F25" s="8">
        <f t="shared" si="7"/>
        <v>4.53085</v>
      </c>
      <c r="G25" s="8">
        <f t="shared" si="7"/>
        <v>2.0787000030395575E-3</v>
      </c>
      <c r="H25" s="8">
        <f t="shared" si="8"/>
        <v>20.528601722499999</v>
      </c>
      <c r="I25" s="8">
        <f t="shared" si="9"/>
        <v>93.012015114389129</v>
      </c>
      <c r="J25" s="8">
        <f t="shared" si="10"/>
        <v>421.42348868102999</v>
      </c>
      <c r="K25" s="8">
        <f t="shared" si="11"/>
        <v>9.4182779087717793E-3</v>
      </c>
      <c r="L25" s="8">
        <f t="shared" si="12"/>
        <v>4.2672804462958618E-2</v>
      </c>
      <c r="M25" s="8">
        <f t="shared" ca="1" si="4"/>
        <v>3.5285045523404571E-2</v>
      </c>
      <c r="N25" s="8">
        <f t="shared" ca="1" si="13"/>
        <v>1.1026613828178655E-3</v>
      </c>
      <c r="O25" s="57">
        <f t="shared" ca="1" si="14"/>
        <v>551264591915.58765</v>
      </c>
      <c r="P25" s="8">
        <f t="shared" ca="1" si="15"/>
        <v>47710087223.639946</v>
      </c>
      <c r="Q25" s="8">
        <f t="shared" ca="1" si="16"/>
        <v>255226590.09836361</v>
      </c>
      <c r="R25" s="5">
        <f t="shared" ca="1" si="5"/>
        <v>-3.3206345520365013E-2</v>
      </c>
      <c r="S25" s="5"/>
      <c r="T25" s="5"/>
      <c r="U25" s="5">
        <v>6.2999999999999901</v>
      </c>
      <c r="V25" s="5">
        <f t="shared" ca="1" si="0"/>
        <v>0.13660161686126876</v>
      </c>
      <c r="W25" s="5"/>
      <c r="X25" s="5"/>
      <c r="Y25" s="5"/>
      <c r="Z25" s="5"/>
      <c r="AA25" s="5">
        <v>26</v>
      </c>
      <c r="AB25" s="5" t="s">
        <v>78</v>
      </c>
      <c r="AC25" s="5"/>
      <c r="AD25" s="5"/>
      <c r="AE25" s="5"/>
      <c r="AF25" s="5"/>
      <c r="AG25" s="5"/>
      <c r="AH25" s="5"/>
      <c r="AI25" s="5"/>
    </row>
    <row r="26" spans="1:35" ht="13.5" thickBot="1" x14ac:dyDescent="0.25">
      <c r="A26" s="59">
        <v>45309</v>
      </c>
      <c r="B26" s="59">
        <v>1.8798000019160099E-3</v>
      </c>
      <c r="C26" s="54">
        <v>1</v>
      </c>
      <c r="D26" s="56">
        <f t="shared" si="6"/>
        <v>4.5308999999999999</v>
      </c>
      <c r="E26" s="56">
        <f t="shared" si="6"/>
        <v>1.8798000019160099E-3</v>
      </c>
      <c r="F26" s="8">
        <f t="shared" si="7"/>
        <v>4.5308999999999999</v>
      </c>
      <c r="G26" s="8">
        <f t="shared" si="7"/>
        <v>1.8798000019160099E-3</v>
      </c>
      <c r="H26" s="8">
        <f t="shared" si="8"/>
        <v>20.529054809999998</v>
      </c>
      <c r="I26" s="8">
        <f t="shared" si="9"/>
        <v>93.015094438628992</v>
      </c>
      <c r="J26" s="8">
        <f t="shared" si="10"/>
        <v>421.44209139198409</v>
      </c>
      <c r="K26" s="8">
        <f t="shared" si="11"/>
        <v>8.5171858286812487E-3</v>
      </c>
      <c r="L26" s="8">
        <f t="shared" si="12"/>
        <v>3.8590517271171867E-2</v>
      </c>
      <c r="M26" s="8">
        <f t="shared" ca="1" si="4"/>
        <v>3.5287432816012348E-2</v>
      </c>
      <c r="N26" s="8">
        <f t="shared" ca="1" si="13"/>
        <v>1.1160699302414864E-3</v>
      </c>
      <c r="O26" s="57">
        <f t="shared" ca="1" si="14"/>
        <v>551213205939.27612</v>
      </c>
      <c r="P26" s="8">
        <f t="shared" ca="1" si="15"/>
        <v>47705618395.718025</v>
      </c>
      <c r="Q26" s="8">
        <f t="shared" ca="1" si="16"/>
        <v>255202578.97795692</v>
      </c>
      <c r="R26" s="5">
        <f t="shared" ca="1" si="5"/>
        <v>-3.3407632814096339E-2</v>
      </c>
      <c r="S26" s="5"/>
      <c r="T26" s="5"/>
      <c r="U26" s="5">
        <v>6.3999999999999897</v>
      </c>
      <c r="V26" s="5">
        <f t="shared" ca="1" si="0"/>
        <v>0.1433345867302285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55">
        <v>54212</v>
      </c>
      <c r="B27" s="55">
        <v>8.7066400003095623E-2</v>
      </c>
      <c r="C27" s="54">
        <v>0.1</v>
      </c>
      <c r="D27" s="56">
        <f t="shared" si="6"/>
        <v>5.4211999999999998</v>
      </c>
      <c r="E27" s="56">
        <f t="shared" si="6"/>
        <v>8.7066400003095623E-2</v>
      </c>
      <c r="F27" s="8">
        <f t="shared" si="7"/>
        <v>0.54212000000000005</v>
      </c>
      <c r="G27" s="8">
        <f t="shared" si="7"/>
        <v>8.706640000309563E-3</v>
      </c>
      <c r="H27" s="8">
        <f t="shared" si="8"/>
        <v>2.9389409440000001</v>
      </c>
      <c r="I27" s="8">
        <f t="shared" si="9"/>
        <v>15.932586645612799</v>
      </c>
      <c r="J27" s="8">
        <f t="shared" si="10"/>
        <v>86.373738723196098</v>
      </c>
      <c r="K27" s="8">
        <f t="shared" si="11"/>
        <v>4.7200436769678202E-2</v>
      </c>
      <c r="L27" s="8">
        <f t="shared" si="12"/>
        <v>0.25588300781577944</v>
      </c>
      <c r="M27" s="8">
        <f t="shared" ca="1" si="4"/>
        <v>8.2062368027659052E-2</v>
      </c>
      <c r="N27" s="8">
        <f t="shared" ca="1" si="13"/>
        <v>2.504033601119163E-6</v>
      </c>
      <c r="O27" s="57">
        <f t="shared" ca="1" si="14"/>
        <v>611104949.5128386</v>
      </c>
      <c r="P27" s="8">
        <f t="shared" ca="1" si="15"/>
        <v>52056846.530306615</v>
      </c>
      <c r="Q27" s="8">
        <f t="shared" ca="1" si="16"/>
        <v>274504.76099259785</v>
      </c>
      <c r="R27" s="5">
        <f t="shared" ca="1" si="5"/>
        <v>5.0040319754365709E-3</v>
      </c>
      <c r="S27" s="5"/>
      <c r="T27" s="5"/>
      <c r="U27" s="5">
        <v>6.4999999999999902</v>
      </c>
      <c r="V27" s="5">
        <f t="shared" ca="1" si="0"/>
        <v>0.15017521190893307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54">
        <v>54224</v>
      </c>
      <c r="B28" s="54">
        <v>7.3892799999157432E-2</v>
      </c>
      <c r="C28" s="54">
        <v>0.1</v>
      </c>
      <c r="D28" s="56">
        <f t="shared" si="6"/>
        <v>5.4223999999999997</v>
      </c>
      <c r="E28" s="56">
        <f t="shared" si="6"/>
        <v>7.3892799999157432E-2</v>
      </c>
      <c r="F28" s="8">
        <f t="shared" si="7"/>
        <v>0.54223999999999994</v>
      </c>
      <c r="G28" s="8">
        <f t="shared" si="7"/>
        <v>7.3892799999157434E-3</v>
      </c>
      <c r="H28" s="8">
        <f t="shared" si="8"/>
        <v>2.9402421759999995</v>
      </c>
      <c r="I28" s="8">
        <f t="shared" si="9"/>
        <v>15.943169175142396</v>
      </c>
      <c r="J28" s="8">
        <f t="shared" si="10"/>
        <v>86.450240535292124</v>
      </c>
      <c r="K28" s="8">
        <f t="shared" si="11"/>
        <v>4.0067631871543122E-2</v>
      </c>
      <c r="L28" s="8">
        <f t="shared" si="12"/>
        <v>0.2172627270602554</v>
      </c>
      <c r="M28" s="8">
        <f t="shared" ca="1" si="4"/>
        <v>8.2131172587065954E-2</v>
      </c>
      <c r="N28" s="8">
        <f t="shared" ca="1" si="13"/>
        <v>6.7870782897202551E-6</v>
      </c>
      <c r="O28" s="57">
        <f t="shared" ca="1" si="14"/>
        <v>608614350.69516265</v>
      </c>
      <c r="P28" s="8">
        <f t="shared" ca="1" si="15"/>
        <v>51842473.588043064</v>
      </c>
      <c r="Q28" s="8">
        <f t="shared" ca="1" si="16"/>
        <v>273363.78536805051</v>
      </c>
      <c r="R28" s="5">
        <f t="shared" ca="1" si="5"/>
        <v>-8.2383725879085212E-3</v>
      </c>
      <c r="S28" s="5"/>
      <c r="T28" s="5"/>
      <c r="U28" s="5">
        <v>6.5999999999999899</v>
      </c>
      <c r="V28" s="5">
        <f t="shared" ca="1" si="0"/>
        <v>0.15712349239738232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54">
        <v>56311</v>
      </c>
      <c r="B29" s="54">
        <v>9.7284200004651211E-2</v>
      </c>
      <c r="C29" s="54">
        <v>0.1</v>
      </c>
      <c r="D29" s="56">
        <f t="shared" si="6"/>
        <v>5.6311</v>
      </c>
      <c r="E29" s="56">
        <f t="shared" si="6"/>
        <v>9.7284200004651211E-2</v>
      </c>
      <c r="F29" s="8">
        <f t="shared" si="7"/>
        <v>0.56311</v>
      </c>
      <c r="G29" s="8">
        <f t="shared" si="7"/>
        <v>9.7284200004651225E-3</v>
      </c>
      <c r="H29" s="8">
        <f t="shared" si="8"/>
        <v>3.1709287210000001</v>
      </c>
      <c r="I29" s="8">
        <f t="shared" si="9"/>
        <v>17.8558167208231</v>
      </c>
      <c r="J29" s="8">
        <f t="shared" si="10"/>
        <v>100.54788953662695</v>
      </c>
      <c r="K29" s="8">
        <f t="shared" si="11"/>
        <v>5.4781705864619154E-2</v>
      </c>
      <c r="L29" s="8">
        <f t="shared" si="12"/>
        <v>0.3084812638942569</v>
      </c>
      <c r="M29" s="8">
        <f t="shared" ca="1" si="4"/>
        <v>9.4333230335277587E-2</v>
      </c>
      <c r="N29" s="8">
        <f t="shared" ca="1" si="13"/>
        <v>8.7082219895630744E-7</v>
      </c>
      <c r="O29" s="57">
        <f t="shared" ca="1" si="14"/>
        <v>274515996.58972991</v>
      </c>
      <c r="P29" s="8">
        <f t="shared" ca="1" si="15"/>
        <v>23156573.76157251</v>
      </c>
      <c r="Q29" s="8">
        <f t="shared" ca="1" si="16"/>
        <v>121030.29380633947</v>
      </c>
      <c r="R29" s="5">
        <f t="shared" ca="1" si="5"/>
        <v>2.9509696693736237E-3</v>
      </c>
      <c r="S29" s="5"/>
      <c r="T29" s="5"/>
      <c r="U29" s="5">
        <v>6.6999999999999904</v>
      </c>
      <c r="V29" s="5">
        <f t="shared" ca="1" si="0"/>
        <v>0.16417942819557635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54">
        <v>57515</v>
      </c>
      <c r="B30" s="54">
        <v>0.10353300000133459</v>
      </c>
      <c r="C30" s="54">
        <v>0.1</v>
      </c>
      <c r="D30" s="56">
        <f t="shared" si="6"/>
        <v>5.7515000000000001</v>
      </c>
      <c r="E30" s="56">
        <f t="shared" si="6"/>
        <v>0.10353300000133459</v>
      </c>
      <c r="F30" s="8">
        <f t="shared" si="7"/>
        <v>0.57515000000000005</v>
      </c>
      <c r="G30" s="8">
        <f t="shared" si="7"/>
        <v>1.0353300000133459E-2</v>
      </c>
      <c r="H30" s="8">
        <f t="shared" si="8"/>
        <v>3.3079752250000003</v>
      </c>
      <c r="I30" s="8">
        <f t="shared" si="9"/>
        <v>19.025819506587503</v>
      </c>
      <c r="J30" s="8">
        <f t="shared" si="10"/>
        <v>109.42700089213803</v>
      </c>
      <c r="K30" s="8">
        <f t="shared" si="11"/>
        <v>5.954700495076759E-2</v>
      </c>
      <c r="L30" s="8">
        <f t="shared" si="12"/>
        <v>0.3424845989743398</v>
      </c>
      <c r="M30" s="8">
        <f t="shared" ca="1" si="4"/>
        <v>0.10158593892505764</v>
      </c>
      <c r="N30" s="8">
        <f t="shared" ca="1" si="13"/>
        <v>3.7910468347527277E-7</v>
      </c>
      <c r="O30" s="57">
        <f t="shared" ca="1" si="14"/>
        <v>156232230.75509772</v>
      </c>
      <c r="P30" s="8">
        <f t="shared" ca="1" si="15"/>
        <v>13059848.457464213</v>
      </c>
      <c r="Q30" s="8">
        <f t="shared" ca="1" si="16"/>
        <v>67698.740655226822</v>
      </c>
      <c r="R30" s="5">
        <f t="shared" ca="1" si="5"/>
        <v>1.947061076276943E-3</v>
      </c>
      <c r="S30" s="5"/>
      <c r="T30" s="5"/>
      <c r="U30" s="5">
        <v>6.7999999999999901</v>
      </c>
      <c r="V30" s="5">
        <f t="shared" ca="1" si="0"/>
        <v>0.17134301930351509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54">
        <v>57589.5</v>
      </c>
      <c r="B31" s="54">
        <v>0.10629689999768743</v>
      </c>
      <c r="C31" s="54">
        <v>1</v>
      </c>
      <c r="D31" s="56">
        <f t="shared" si="6"/>
        <v>5.7589499999999996</v>
      </c>
      <c r="E31" s="56">
        <f t="shared" si="6"/>
        <v>0.10629689999768743</v>
      </c>
      <c r="F31" s="8">
        <f t="shared" si="7"/>
        <v>5.7589499999999996</v>
      </c>
      <c r="G31" s="8">
        <f t="shared" si="7"/>
        <v>0.10629689999768743</v>
      </c>
      <c r="H31" s="8">
        <f t="shared" si="8"/>
        <v>33.165505102499992</v>
      </c>
      <c r="I31" s="8">
        <f t="shared" si="9"/>
        <v>190.99848561004231</v>
      </c>
      <c r="J31" s="8">
        <f t="shared" si="10"/>
        <v>1099.950728703953</v>
      </c>
      <c r="K31" s="8">
        <f t="shared" si="11"/>
        <v>0.61215853224168204</v>
      </c>
      <c r="L31" s="8">
        <f t="shared" si="12"/>
        <v>3.5253903792532344</v>
      </c>
      <c r="M31" s="8">
        <f t="shared" ca="1" si="4"/>
        <v>0.10203984231858933</v>
      </c>
      <c r="N31" s="8">
        <f t="shared" ca="1" si="13"/>
        <v>1.812254008316815E-5</v>
      </c>
      <c r="O31" s="57">
        <f t="shared" ca="1" si="14"/>
        <v>15035739306.897856</v>
      </c>
      <c r="P31" s="8">
        <f t="shared" ca="1" si="15"/>
        <v>1255998501.7329936</v>
      </c>
      <c r="Q31" s="8">
        <f t="shared" ca="1" si="16"/>
        <v>6506622.2137541883</v>
      </c>
      <c r="R31" s="5">
        <f t="shared" ca="1" si="5"/>
        <v>4.2570576790981057E-3</v>
      </c>
      <c r="S31" s="5"/>
      <c r="T31" s="5"/>
      <c r="U31" s="5">
        <v>6.8999999999999897</v>
      </c>
      <c r="V31" s="5">
        <f t="shared" ca="1" si="0"/>
        <v>0.17861426572119854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54">
        <v>58509.5</v>
      </c>
      <c r="B32" s="54">
        <v>8.8420900006894954E-2</v>
      </c>
      <c r="C32" s="54">
        <v>1</v>
      </c>
      <c r="D32" s="56">
        <f t="shared" si="6"/>
        <v>5.8509500000000001</v>
      </c>
      <c r="E32" s="56">
        <f t="shared" si="6"/>
        <v>8.8420900006894954E-2</v>
      </c>
      <c r="F32" s="8">
        <f t="shared" si="7"/>
        <v>5.8509500000000001</v>
      </c>
      <c r="G32" s="8">
        <f t="shared" si="7"/>
        <v>8.8420900006894954E-2</v>
      </c>
      <c r="H32" s="8">
        <f t="shared" si="8"/>
        <v>34.233615902499999</v>
      </c>
      <c r="I32" s="8">
        <f t="shared" si="9"/>
        <v>200.29917496473237</v>
      </c>
      <c r="J32" s="8">
        <f t="shared" si="10"/>
        <v>1171.9404577599009</v>
      </c>
      <c r="K32" s="8">
        <f t="shared" si="11"/>
        <v>0.51734626489534208</v>
      </c>
      <c r="L32" s="8">
        <f t="shared" si="12"/>
        <v>3.0269671285894018</v>
      </c>
      <c r="M32" s="8">
        <f t="shared" ca="1" si="4"/>
        <v>0.1076943413535297</v>
      </c>
      <c r="N32" s="8">
        <f t="shared" ca="1" si="13"/>
        <v>3.7146554134216995E-4</v>
      </c>
      <c r="O32" s="57">
        <f t="shared" ca="1" si="14"/>
        <v>8971373332.7349091</v>
      </c>
      <c r="P32" s="8">
        <f t="shared" ca="1" si="15"/>
        <v>741497544.43498683</v>
      </c>
      <c r="Q32" s="8">
        <f t="shared" ca="1" si="16"/>
        <v>3804189.3941019699</v>
      </c>
      <c r="R32" s="5">
        <f t="shared" ca="1" si="5"/>
        <v>-1.9273441346634751E-2</v>
      </c>
      <c r="S32" s="5"/>
      <c r="T32" s="5"/>
      <c r="U32" s="5">
        <v>6.9999999999999902</v>
      </c>
      <c r="V32" s="5">
        <f t="shared" ca="1" si="0"/>
        <v>0.18599316744862682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54">
        <v>58509.5</v>
      </c>
      <c r="B33" s="54">
        <v>0.10392090000823373</v>
      </c>
      <c r="C33" s="54">
        <v>1</v>
      </c>
      <c r="D33" s="56">
        <f t="shared" si="6"/>
        <v>5.8509500000000001</v>
      </c>
      <c r="E33" s="56">
        <f t="shared" si="6"/>
        <v>0.10392090000823373</v>
      </c>
      <c r="F33" s="8">
        <f t="shared" si="7"/>
        <v>5.8509500000000001</v>
      </c>
      <c r="G33" s="8">
        <f t="shared" si="7"/>
        <v>0.10392090000823373</v>
      </c>
      <c r="H33" s="8">
        <f t="shared" si="8"/>
        <v>34.233615902499999</v>
      </c>
      <c r="I33" s="8">
        <f t="shared" si="9"/>
        <v>200.29917496473237</v>
      </c>
      <c r="J33" s="8">
        <f t="shared" si="10"/>
        <v>1171.9404577599009</v>
      </c>
      <c r="K33" s="8">
        <f t="shared" si="11"/>
        <v>0.6080359899031752</v>
      </c>
      <c r="L33" s="8">
        <f t="shared" si="12"/>
        <v>3.5575881751239828</v>
      </c>
      <c r="M33" s="8">
        <f t="shared" ca="1" si="4"/>
        <v>0.1076943413535297</v>
      </c>
      <c r="N33" s="8">
        <f t="shared" ca="1" si="13"/>
        <v>1.4238859586389096E-5</v>
      </c>
      <c r="O33" s="57">
        <f t="shared" ca="1" si="14"/>
        <v>8971373332.7349091</v>
      </c>
      <c r="P33" s="8">
        <f t="shared" ca="1" si="15"/>
        <v>741497544.43498683</v>
      </c>
      <c r="Q33" s="8">
        <f t="shared" ca="1" si="16"/>
        <v>3804189.3941019699</v>
      </c>
      <c r="R33" s="5">
        <f t="shared" ca="1" si="5"/>
        <v>-3.7734413452959747E-3</v>
      </c>
      <c r="S33" s="5"/>
      <c r="T33" s="5"/>
      <c r="U33" s="5">
        <v>7.0999999999999899</v>
      </c>
      <c r="V33" s="5">
        <f t="shared" ca="1" si="0"/>
        <v>0.19347972448579978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54">
        <v>58637</v>
      </c>
      <c r="B34" s="54">
        <v>0.11380139999528183</v>
      </c>
      <c r="C34" s="54">
        <v>0.1</v>
      </c>
      <c r="D34" s="56">
        <f t="shared" si="6"/>
        <v>5.8636999999999997</v>
      </c>
      <c r="E34" s="56">
        <f t="shared" si="6"/>
        <v>0.11380139999528183</v>
      </c>
      <c r="F34" s="8">
        <f t="shared" si="7"/>
        <v>0.58636999999999995</v>
      </c>
      <c r="G34" s="8">
        <f t="shared" si="7"/>
        <v>1.1380139999528183E-2</v>
      </c>
      <c r="H34" s="8">
        <f t="shared" si="8"/>
        <v>3.4382977689999996</v>
      </c>
      <c r="I34" s="8">
        <f t="shared" si="9"/>
        <v>20.161146628085298</v>
      </c>
      <c r="J34" s="8">
        <f t="shared" si="10"/>
        <v>118.21891548310376</v>
      </c>
      <c r="K34" s="8">
        <f t="shared" si="11"/>
        <v>6.6729726915233406E-2</v>
      </c>
      <c r="L34" s="8">
        <f t="shared" si="12"/>
        <v>0.39128309971285408</v>
      </c>
      <c r="M34" s="8">
        <f t="shared" ca="1" si="4"/>
        <v>0.10848517018516826</v>
      </c>
      <c r="N34" s="8">
        <f t="shared" ca="1" si="13"/>
        <v>2.8262299393940114E-6</v>
      </c>
      <c r="O34" s="57">
        <f t="shared" ca="1" si="14"/>
        <v>82908557.266167074</v>
      </c>
      <c r="P34" s="8">
        <f t="shared" ca="1" si="15"/>
        <v>6839883.7061154079</v>
      </c>
      <c r="Q34" s="8">
        <f t="shared" ca="1" si="16"/>
        <v>35032.09591700336</v>
      </c>
      <c r="R34" s="5">
        <f t="shared" ca="1" si="5"/>
        <v>5.3162298101135652E-3</v>
      </c>
      <c r="S34" s="5"/>
      <c r="T34" s="5"/>
      <c r="U34" s="5">
        <v>7.1999999999999904</v>
      </c>
      <c r="V34" s="5">
        <f t="shared" ca="1" si="0"/>
        <v>0.20107393683271757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54">
        <v>59633.5</v>
      </c>
      <c r="B35" s="54">
        <v>0.11109370000485796</v>
      </c>
      <c r="C35" s="54">
        <v>1</v>
      </c>
      <c r="D35" s="56">
        <f t="shared" si="6"/>
        <v>5.9633500000000002</v>
      </c>
      <c r="E35" s="56">
        <f t="shared" si="6"/>
        <v>0.11109370000485796</v>
      </c>
      <c r="F35" s="8">
        <f t="shared" si="7"/>
        <v>5.9633500000000002</v>
      </c>
      <c r="G35" s="8">
        <f t="shared" si="7"/>
        <v>0.11109370000485796</v>
      </c>
      <c r="H35" s="8">
        <f t="shared" si="8"/>
        <v>35.561543222499999</v>
      </c>
      <c r="I35" s="8">
        <f t="shared" si="9"/>
        <v>212.06592877589537</v>
      </c>
      <c r="J35" s="8">
        <f t="shared" si="10"/>
        <v>1264.6233563657356</v>
      </c>
      <c r="K35" s="8">
        <f t="shared" si="11"/>
        <v>0.66249061592396974</v>
      </c>
      <c r="L35" s="8">
        <f t="shared" si="12"/>
        <v>3.9506634144702049</v>
      </c>
      <c r="M35" s="8">
        <f t="shared" ca="1" si="4"/>
        <v>0.11472633075617453</v>
      </c>
      <c r="N35" s="8">
        <f t="shared" ca="1" si="13"/>
        <v>1.3196006175410732E-5</v>
      </c>
      <c r="O35" s="57">
        <f t="shared" ca="1" si="14"/>
        <v>4113017948.4799547</v>
      </c>
      <c r="P35" s="8">
        <f t="shared" ca="1" si="15"/>
        <v>332718184.36102808</v>
      </c>
      <c r="Q35" s="8">
        <f t="shared" ca="1" si="16"/>
        <v>1673418.785136818</v>
      </c>
      <c r="R35" s="5">
        <f t="shared" ca="1" si="5"/>
        <v>-3.6326307513165623E-3</v>
      </c>
      <c r="S35" s="5"/>
      <c r="T35" s="5"/>
      <c r="U35" s="5">
        <v>7.2999999999999901</v>
      </c>
      <c r="V35" s="5">
        <f t="shared" ca="1" si="0"/>
        <v>0.20877580448937999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54">
        <v>59636.5</v>
      </c>
      <c r="B36" s="54">
        <v>0.11230029999569524</v>
      </c>
      <c r="C36" s="54">
        <v>1</v>
      </c>
      <c r="D36" s="56">
        <f t="shared" si="6"/>
        <v>5.9636500000000003</v>
      </c>
      <c r="E36" s="56">
        <f t="shared" si="6"/>
        <v>0.11230029999569524</v>
      </c>
      <c r="F36" s="8">
        <f t="shared" si="7"/>
        <v>5.9636500000000003</v>
      </c>
      <c r="G36" s="8">
        <f t="shared" si="7"/>
        <v>0.11230029999569524</v>
      </c>
      <c r="H36" s="8">
        <f t="shared" si="8"/>
        <v>35.565121322500005</v>
      </c>
      <c r="I36" s="8">
        <f t="shared" si="9"/>
        <v>212.09793577492718</v>
      </c>
      <c r="J36" s="8">
        <f t="shared" si="10"/>
        <v>1264.8778546841445</v>
      </c>
      <c r="K36" s="8">
        <f t="shared" si="11"/>
        <v>0.66971968406932791</v>
      </c>
      <c r="L36" s="8">
        <f t="shared" si="12"/>
        <v>3.9939737939000475</v>
      </c>
      <c r="M36" s="8">
        <f t="shared" ca="1" si="4"/>
        <v>0.11474528140246495</v>
      </c>
      <c r="N36" s="8">
        <f t="shared" ca="1" si="13"/>
        <v>5.9779340794496098E-6</v>
      </c>
      <c r="O36" s="57">
        <f t="shared" ca="1" si="14"/>
        <v>4103215029.9114714</v>
      </c>
      <c r="P36" s="8">
        <f t="shared" ca="1" si="15"/>
        <v>331899188.14928424</v>
      </c>
      <c r="Q36" s="8">
        <f t="shared" ca="1" si="16"/>
        <v>1669177.7793430977</v>
      </c>
      <c r="R36" s="5">
        <f t="shared" ca="1" si="5"/>
        <v>-2.444981406769714E-3</v>
      </c>
      <c r="S36" s="5"/>
      <c r="T36" s="5"/>
      <c r="U36" s="5">
        <v>7.3999999999999897</v>
      </c>
      <c r="V36" s="5">
        <f t="shared" ca="1" si="0"/>
        <v>0.21658532745578721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54">
        <v>59653</v>
      </c>
      <c r="B37" s="54">
        <v>0.11223659999814117</v>
      </c>
      <c r="C37" s="54">
        <v>1</v>
      </c>
      <c r="D37" s="56">
        <f t="shared" si="6"/>
        <v>5.9653</v>
      </c>
      <c r="E37" s="56">
        <f t="shared" si="6"/>
        <v>0.11223659999814117</v>
      </c>
      <c r="F37" s="8">
        <f t="shared" si="7"/>
        <v>5.9653</v>
      </c>
      <c r="G37" s="8">
        <f t="shared" si="7"/>
        <v>0.11223659999814117</v>
      </c>
      <c r="H37" s="8">
        <f t="shared" si="8"/>
        <v>35.584804089999999</v>
      </c>
      <c r="I37" s="8">
        <f t="shared" si="9"/>
        <v>212.27403183807701</v>
      </c>
      <c r="J37" s="8">
        <f t="shared" si="10"/>
        <v>1266.2782821236808</v>
      </c>
      <c r="K37" s="8">
        <f t="shared" si="11"/>
        <v>0.66952498996891152</v>
      </c>
      <c r="L37" s="8">
        <f t="shared" si="12"/>
        <v>3.9939174226615481</v>
      </c>
      <c r="M37" s="8">
        <f t="shared" ca="1" si="4"/>
        <v>0.11484952727611002</v>
      </c>
      <c r="N37" s="8">
        <f t="shared" ca="1" si="13"/>
        <v>6.8273889599536697E-6</v>
      </c>
      <c r="O37" s="57">
        <f t="shared" ca="1" si="14"/>
        <v>4049570528.4511886</v>
      </c>
      <c r="P37" s="8">
        <f t="shared" ca="1" si="15"/>
        <v>327418020.56833416</v>
      </c>
      <c r="Q37" s="8">
        <f t="shared" ca="1" si="16"/>
        <v>1645975.9837540791</v>
      </c>
      <c r="R37" s="5">
        <f t="shared" ca="1" si="5"/>
        <v>-2.6129272779688434E-3</v>
      </c>
      <c r="S37" s="5"/>
      <c r="T37" s="5"/>
      <c r="U37" s="5">
        <v>7.4999999999999902</v>
      </c>
      <c r="V37" s="5">
        <f t="shared" ca="1" si="0"/>
        <v>0.22450250573193919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54">
        <v>59715</v>
      </c>
      <c r="B38" s="54">
        <v>0.11157300000195391</v>
      </c>
      <c r="C38" s="54">
        <v>1</v>
      </c>
      <c r="D38" s="56">
        <f t="shared" si="6"/>
        <v>5.9714999999999998</v>
      </c>
      <c r="E38" s="56">
        <f t="shared" si="6"/>
        <v>0.11157300000195391</v>
      </c>
      <c r="F38" s="8">
        <f t="shared" si="7"/>
        <v>5.9714999999999998</v>
      </c>
      <c r="G38" s="8">
        <f t="shared" si="7"/>
        <v>0.11157300000195391</v>
      </c>
      <c r="H38" s="8">
        <f t="shared" si="8"/>
        <v>35.658812249999997</v>
      </c>
      <c r="I38" s="8">
        <f t="shared" si="9"/>
        <v>212.93659735087496</v>
      </c>
      <c r="J38" s="8">
        <f t="shared" si="10"/>
        <v>1271.5508910807498</v>
      </c>
      <c r="K38" s="8">
        <f t="shared" si="11"/>
        <v>0.66625816951166783</v>
      </c>
      <c r="L38" s="8">
        <f t="shared" si="12"/>
        <v>3.9785606592389242</v>
      </c>
      <c r="M38" s="8">
        <f t="shared" ca="1" si="4"/>
        <v>0.11524150102294239</v>
      </c>
      <c r="N38" s="8">
        <f t="shared" ca="1" si="13"/>
        <v>1.3457899740993515E-5</v>
      </c>
      <c r="O38" s="57">
        <f t="shared" ca="1" si="14"/>
        <v>3852074136.1138635</v>
      </c>
      <c r="P38" s="8">
        <f t="shared" ca="1" si="15"/>
        <v>310929638.72097069</v>
      </c>
      <c r="Q38" s="8">
        <f t="shared" ca="1" si="16"/>
        <v>1560650.7619050893</v>
      </c>
      <c r="R38" s="5">
        <f t="shared" ca="1" si="5"/>
        <v>-3.6685010209884794E-3</v>
      </c>
      <c r="S38" s="5"/>
      <c r="T38" s="5"/>
      <c r="U38" s="5">
        <v>7.5999999999999899</v>
      </c>
      <c r="V38" s="5">
        <f t="shared" ca="1" si="0"/>
        <v>0.23252733931783592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54">
        <v>59841</v>
      </c>
      <c r="B39" s="54">
        <v>0.12005020000651712</v>
      </c>
      <c r="C39" s="54">
        <v>0.1</v>
      </c>
      <c r="D39" s="56">
        <f t="shared" si="6"/>
        <v>5.9840999999999998</v>
      </c>
      <c r="E39" s="56">
        <f t="shared" si="6"/>
        <v>0.12005020000651712</v>
      </c>
      <c r="F39" s="8">
        <f t="shared" si="7"/>
        <v>0.59841</v>
      </c>
      <c r="G39" s="8">
        <f t="shared" si="7"/>
        <v>1.2005020000651713E-2</v>
      </c>
      <c r="H39" s="8">
        <f t="shared" si="8"/>
        <v>3.580945281</v>
      </c>
      <c r="I39" s="8">
        <f t="shared" si="9"/>
        <v>21.428734656032098</v>
      </c>
      <c r="J39" s="8">
        <f t="shared" si="10"/>
        <v>128.23169105516166</v>
      </c>
      <c r="K39" s="8">
        <f t="shared" si="11"/>
        <v>7.1839240185899919E-2</v>
      </c>
      <c r="L39" s="8">
        <f t="shared" si="12"/>
        <v>0.4298931971964437</v>
      </c>
      <c r="M39" s="8">
        <f t="shared" ca="1" si="4"/>
        <v>0.1160393679005097</v>
      </c>
      <c r="N39" s="8">
        <f t="shared" ca="1" si="13"/>
        <v>1.6086774182579893E-6</v>
      </c>
      <c r="O39" s="57">
        <f t="shared" ca="1" si="14"/>
        <v>34701795.725484766</v>
      </c>
      <c r="P39" s="8">
        <f t="shared" ca="1" si="15"/>
        <v>2790916.5543742422</v>
      </c>
      <c r="Q39" s="8">
        <f t="shared" ca="1" si="16"/>
        <v>13961.122666445923</v>
      </c>
      <c r="R39" s="5">
        <f t="shared" ca="1" si="5"/>
        <v>4.010832106007417E-3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54">
        <v>59856</v>
      </c>
      <c r="B40" s="54">
        <v>0.13008320000517415</v>
      </c>
      <c r="C40" s="54">
        <v>0.1</v>
      </c>
      <c r="D40" s="56">
        <f t="shared" si="6"/>
        <v>5.9855999999999998</v>
      </c>
      <c r="E40" s="56">
        <f t="shared" si="6"/>
        <v>0.13008320000517415</v>
      </c>
      <c r="F40" s="8">
        <f t="shared" si="7"/>
        <v>0.59855999999999998</v>
      </c>
      <c r="G40" s="8">
        <f t="shared" si="7"/>
        <v>1.3008320000517416E-2</v>
      </c>
      <c r="H40" s="8">
        <f t="shared" si="8"/>
        <v>3.5827407359999999</v>
      </c>
      <c r="I40" s="8">
        <f t="shared" si="9"/>
        <v>21.4448529494016</v>
      </c>
      <c r="J40" s="8">
        <f t="shared" si="10"/>
        <v>128.36031181393821</v>
      </c>
      <c r="K40" s="8">
        <f t="shared" si="11"/>
        <v>7.786260019509704E-2</v>
      </c>
      <c r="L40" s="8">
        <f t="shared" si="12"/>
        <v>0.46605437972777281</v>
      </c>
      <c r="M40" s="8">
        <f t="shared" ca="1" si="4"/>
        <v>0.11613446589809111</v>
      </c>
      <c r="N40" s="8">
        <f t="shared" ca="1" si="13"/>
        <v>1.9456718319010174E-5</v>
      </c>
      <c r="O40" s="57">
        <f t="shared" ca="1" si="14"/>
        <v>34264213.694938369</v>
      </c>
      <c r="P40" s="8">
        <f t="shared" ca="1" si="15"/>
        <v>2754477.2099379753</v>
      </c>
      <c r="Q40" s="8">
        <f t="shared" ca="1" si="16"/>
        <v>13773.003948432555</v>
      </c>
      <c r="R40" s="5">
        <f t="shared" ca="1" si="5"/>
        <v>1.3948734107083041E-2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54">
        <v>59940</v>
      </c>
      <c r="B41" s="54">
        <v>0.11426799999753712</v>
      </c>
      <c r="C41" s="54">
        <v>1</v>
      </c>
      <c r="D41" s="56">
        <f t="shared" si="6"/>
        <v>5.9939999999999998</v>
      </c>
      <c r="E41" s="56">
        <f t="shared" si="6"/>
        <v>0.11426799999753712</v>
      </c>
      <c r="F41" s="8">
        <f t="shared" si="7"/>
        <v>5.9939999999999998</v>
      </c>
      <c r="G41" s="8">
        <f t="shared" si="7"/>
        <v>0.11426799999753712</v>
      </c>
      <c r="H41" s="8">
        <f t="shared" si="8"/>
        <v>35.928035999999999</v>
      </c>
      <c r="I41" s="8">
        <f t="shared" si="9"/>
        <v>215.352647784</v>
      </c>
      <c r="J41" s="8">
        <f t="shared" si="10"/>
        <v>1290.823770817296</v>
      </c>
      <c r="K41" s="8">
        <f t="shared" si="11"/>
        <v>0.68492239198523741</v>
      </c>
      <c r="L41" s="8">
        <f t="shared" si="12"/>
        <v>4.1054248175595127</v>
      </c>
      <c r="M41" s="8">
        <f t="shared" ca="1" si="4"/>
        <v>0.1166674623153249</v>
      </c>
      <c r="N41" s="8">
        <f t="shared" ca="1" si="13"/>
        <v>5.7574194144835394E-6</v>
      </c>
      <c r="O41" s="57">
        <f t="shared" ca="1" si="14"/>
        <v>3187939041.2840614</v>
      </c>
      <c r="P41" s="8">
        <f t="shared" ca="1" si="15"/>
        <v>255604559.22390282</v>
      </c>
      <c r="Q41" s="8">
        <f t="shared" ca="1" si="16"/>
        <v>1274938.6599682984</v>
      </c>
      <c r="R41" s="5">
        <f t="shared" ca="1" si="5"/>
        <v>-2.3994623177877872E-3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54">
        <v>61515.5</v>
      </c>
      <c r="B42" s="54">
        <v>0.16713410000375006</v>
      </c>
      <c r="C42" s="54">
        <v>1</v>
      </c>
      <c r="D42" s="56">
        <f t="shared" si="6"/>
        <v>6.1515500000000003</v>
      </c>
      <c r="E42" s="56">
        <f t="shared" si="6"/>
        <v>0.16713410000375006</v>
      </c>
      <c r="F42" s="8">
        <f t="shared" si="7"/>
        <v>6.1515500000000003</v>
      </c>
      <c r="G42" s="8">
        <f t="shared" si="7"/>
        <v>0.16713410000375006</v>
      </c>
      <c r="H42" s="8">
        <f t="shared" si="8"/>
        <v>37.841567402500004</v>
      </c>
      <c r="I42" s="8">
        <f t="shared" si="9"/>
        <v>232.78429395484892</v>
      </c>
      <c r="J42" s="8">
        <f t="shared" si="10"/>
        <v>1431.984223477951</v>
      </c>
      <c r="K42" s="8">
        <f t="shared" si="11"/>
        <v>1.0281337728780688</v>
      </c>
      <c r="L42" s="8">
        <f t="shared" si="12"/>
        <v>6.3246163105480848</v>
      </c>
      <c r="M42" s="8">
        <f t="shared" ca="1" si="4"/>
        <v>0.12680505241406204</v>
      </c>
      <c r="N42" s="8">
        <f t="shared" ca="1" si="13"/>
        <v>1.6264320794913216E-3</v>
      </c>
      <c r="O42" s="57">
        <f t="shared" ca="1" si="14"/>
        <v>464623192.75402731</v>
      </c>
      <c r="P42" s="8">
        <f t="shared" ca="1" si="15"/>
        <v>33054588.958149619</v>
      </c>
      <c r="Q42" s="8">
        <f t="shared" ca="1" si="16"/>
        <v>146412.40916280559</v>
      </c>
      <c r="R42" s="5">
        <f t="shared" ca="1" si="5"/>
        <v>4.0329047589688027E-2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54">
        <v>62018</v>
      </c>
      <c r="B43" s="54">
        <v>0.12903959999675862</v>
      </c>
      <c r="C43" s="54">
        <v>1</v>
      </c>
      <c r="D43" s="56">
        <f t="shared" si="6"/>
        <v>6.2018000000000004</v>
      </c>
      <c r="E43" s="56">
        <f t="shared" si="6"/>
        <v>0.12903959999675862</v>
      </c>
      <c r="F43" s="8">
        <f t="shared" si="7"/>
        <v>6.2018000000000004</v>
      </c>
      <c r="G43" s="8">
        <f t="shared" si="7"/>
        <v>0.12903959999675862</v>
      </c>
      <c r="H43" s="8">
        <f t="shared" si="8"/>
        <v>38.462323240000003</v>
      </c>
      <c r="I43" s="8">
        <f t="shared" si="9"/>
        <v>238.53563626983203</v>
      </c>
      <c r="J43" s="8">
        <f t="shared" si="10"/>
        <v>1479.3503090182444</v>
      </c>
      <c r="K43" s="8">
        <f t="shared" si="11"/>
        <v>0.80027779125989773</v>
      </c>
      <c r="L43" s="8">
        <f t="shared" si="12"/>
        <v>4.9631628058356343</v>
      </c>
      <c r="M43" s="8">
        <f t="shared" ca="1" si="4"/>
        <v>0.13009460650649274</v>
      </c>
      <c r="N43" s="8">
        <f t="shared" ca="1" si="13"/>
        <v>1.1130387355813555E-6</v>
      </c>
      <c r="O43" s="57">
        <f t="shared" ca="1" si="14"/>
        <v>144361703.24637777</v>
      </c>
      <c r="P43" s="8">
        <f t="shared" ca="1" si="15"/>
        <v>8741312.7931965627</v>
      </c>
      <c r="Q43" s="8">
        <f t="shared" ca="1" si="16"/>
        <v>32183.10762506046</v>
      </c>
      <c r="R43" s="5">
        <f t="shared" ca="1" si="5"/>
        <v>-1.0550065097341133E-3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54">
        <v>62846</v>
      </c>
      <c r="B44" s="54">
        <v>0.13866119999875082</v>
      </c>
      <c r="C44" s="54">
        <v>1</v>
      </c>
      <c r="D44" s="56">
        <f t="shared" si="6"/>
        <v>6.2846000000000002</v>
      </c>
      <c r="E44" s="56">
        <f t="shared" si="6"/>
        <v>0.13866119999875082</v>
      </c>
      <c r="F44" s="8">
        <f t="shared" si="7"/>
        <v>6.2846000000000002</v>
      </c>
      <c r="G44" s="8">
        <f t="shared" si="7"/>
        <v>0.13866119999875082</v>
      </c>
      <c r="H44" s="8">
        <f t="shared" si="8"/>
        <v>39.496197160000001</v>
      </c>
      <c r="I44" s="8">
        <f t="shared" si="9"/>
        <v>248.21780067173603</v>
      </c>
      <c r="J44" s="8">
        <f t="shared" si="10"/>
        <v>1559.9495901015923</v>
      </c>
      <c r="K44" s="8">
        <f t="shared" si="11"/>
        <v>0.87143017751214946</v>
      </c>
      <c r="L44" s="8">
        <f t="shared" si="12"/>
        <v>5.4765900935928551</v>
      </c>
      <c r="M44" s="8">
        <f t="shared" ca="1" si="4"/>
        <v>0.13557430553696292</v>
      </c>
      <c r="N44" s="8">
        <f t="shared" ca="1" si="13"/>
        <v>9.5289174182167623E-6</v>
      </c>
      <c r="O44" s="57">
        <f t="shared" ca="1" si="14"/>
        <v>4095316.6687581795</v>
      </c>
      <c r="P44" s="8">
        <f t="shared" ca="1" si="15"/>
        <v>1314347.3230330423</v>
      </c>
      <c r="Q44" s="8">
        <f t="shared" ca="1" si="16"/>
        <v>14097.169626268053</v>
      </c>
      <c r="R44" s="5">
        <f t="shared" ca="1" si="5"/>
        <v>3.0868944617878924E-3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54">
        <v>62846.5</v>
      </c>
      <c r="B45" s="54">
        <v>0.13186229999701027</v>
      </c>
      <c r="C45" s="54">
        <v>1</v>
      </c>
      <c r="D45" s="56">
        <f t="shared" si="6"/>
        <v>6.2846500000000001</v>
      </c>
      <c r="E45" s="56">
        <f t="shared" si="6"/>
        <v>0.13186229999701027</v>
      </c>
      <c r="F45" s="8">
        <f t="shared" si="7"/>
        <v>6.2846500000000001</v>
      </c>
      <c r="G45" s="8">
        <f t="shared" si="7"/>
        <v>0.13186229999701027</v>
      </c>
      <c r="H45" s="8">
        <f t="shared" si="8"/>
        <v>39.496825622499998</v>
      </c>
      <c r="I45" s="8">
        <f t="shared" si="9"/>
        <v>248.2237251484446</v>
      </c>
      <c r="J45" s="8">
        <f t="shared" si="10"/>
        <v>1559.9992342541723</v>
      </c>
      <c r="K45" s="8">
        <f t="shared" si="11"/>
        <v>0.82870840367621057</v>
      </c>
      <c r="L45" s="8">
        <f t="shared" si="12"/>
        <v>5.2081422691636972</v>
      </c>
      <c r="M45" s="8">
        <f t="shared" ca="1" si="4"/>
        <v>0.13557763683206803</v>
      </c>
      <c r="N45" s="8">
        <f t="shared" ca="1" si="13"/>
        <v>1.3803727797937004E-5</v>
      </c>
      <c r="O45" s="57">
        <f t="shared" ca="1" si="14"/>
        <v>4127131.5655762288</v>
      </c>
      <c r="P45" s="8">
        <f t="shared" ca="1" si="15"/>
        <v>1319603.6000390954</v>
      </c>
      <c r="Q45" s="8">
        <f t="shared" ca="1" si="16"/>
        <v>14136.66450175576</v>
      </c>
      <c r="R45" s="5">
        <f t="shared" ca="1" si="5"/>
        <v>-3.7153368350577587E-3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54">
        <v>62880.5</v>
      </c>
      <c r="B46" s="54">
        <v>0.13673710000148276</v>
      </c>
      <c r="C46" s="54">
        <v>1</v>
      </c>
      <c r="D46" s="56">
        <f t="shared" si="6"/>
        <v>6.2880500000000001</v>
      </c>
      <c r="E46" s="56">
        <f t="shared" si="6"/>
        <v>0.13673710000148276</v>
      </c>
      <c r="F46" s="8">
        <f t="shared" si="7"/>
        <v>6.2880500000000001</v>
      </c>
      <c r="G46" s="8">
        <f t="shared" si="7"/>
        <v>0.13673710000148276</v>
      </c>
      <c r="H46" s="8">
        <f t="shared" si="8"/>
        <v>39.539572802500004</v>
      </c>
      <c r="I46" s="8">
        <f t="shared" si="9"/>
        <v>248.62681076076015</v>
      </c>
      <c r="J46" s="8">
        <f t="shared" si="10"/>
        <v>1563.3778174041979</v>
      </c>
      <c r="K46" s="8">
        <f t="shared" si="11"/>
        <v>0.85980972166432368</v>
      </c>
      <c r="L46" s="8">
        <f t="shared" si="12"/>
        <v>5.4065265203113508</v>
      </c>
      <c r="M46" s="8">
        <f t="shared" ca="1" si="4"/>
        <v>0.13580422803905451</v>
      </c>
      <c r="N46" s="8">
        <f t="shared" ca="1" si="13"/>
        <v>8.7025009828473424E-7</v>
      </c>
      <c r="O46" s="57">
        <f t="shared" ca="1" si="14"/>
        <v>6570160.6314056348</v>
      </c>
      <c r="P46" s="8">
        <f t="shared" ca="1" si="15"/>
        <v>1700253.2966741861</v>
      </c>
      <c r="Q46" s="8">
        <f t="shared" ca="1" si="16"/>
        <v>16941.733927712026</v>
      </c>
      <c r="R46" s="5">
        <f t="shared" ca="1" si="5"/>
        <v>9.3287196242824999E-4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54">
        <v>62906</v>
      </c>
      <c r="B47" s="54">
        <v>0.13504320000356529</v>
      </c>
      <c r="C47" s="54">
        <v>1</v>
      </c>
      <c r="D47" s="56">
        <f t="shared" si="6"/>
        <v>6.2906000000000004</v>
      </c>
      <c r="E47" s="56">
        <f t="shared" si="6"/>
        <v>0.13504320000356529</v>
      </c>
      <c r="F47" s="8">
        <f t="shared" si="7"/>
        <v>6.2906000000000004</v>
      </c>
      <c r="G47" s="8">
        <f t="shared" si="7"/>
        <v>0.13504320000356529</v>
      </c>
      <c r="H47" s="8">
        <f t="shared" si="8"/>
        <v>39.571648360000005</v>
      </c>
      <c r="I47" s="8">
        <f t="shared" si="9"/>
        <v>248.92941117341604</v>
      </c>
      <c r="J47" s="8">
        <f t="shared" si="10"/>
        <v>1565.915353927491</v>
      </c>
      <c r="K47" s="8">
        <f t="shared" si="11"/>
        <v>0.84950275394242791</v>
      </c>
      <c r="L47" s="8">
        <f t="shared" si="12"/>
        <v>5.3438820239502371</v>
      </c>
      <c r="M47" s="8">
        <f t="shared" ca="1" si="4"/>
        <v>0.13597425311430369</v>
      </c>
      <c r="N47" s="8">
        <f t="shared" ca="1" si="13"/>
        <v>8.6685989501566197E-7</v>
      </c>
      <c r="O47" s="57">
        <f t="shared" ca="1" si="14"/>
        <v>8759770.5118584465</v>
      </c>
      <c r="P47" s="8">
        <f t="shared" ca="1" si="15"/>
        <v>2015403.04619146</v>
      </c>
      <c r="Q47" s="8">
        <f t="shared" ca="1" si="16"/>
        <v>19197.990129955389</v>
      </c>
      <c r="R47" s="5">
        <f t="shared" ca="1" si="5"/>
        <v>-9.3105311073840569E-4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54">
        <v>62906</v>
      </c>
      <c r="B48" s="54">
        <v>0.13509320000594016</v>
      </c>
      <c r="C48" s="54">
        <v>1</v>
      </c>
      <c r="D48" s="56">
        <f t="shared" si="6"/>
        <v>6.2906000000000004</v>
      </c>
      <c r="E48" s="56">
        <f t="shared" si="6"/>
        <v>0.13509320000594016</v>
      </c>
      <c r="F48" s="8">
        <f t="shared" si="7"/>
        <v>6.2906000000000004</v>
      </c>
      <c r="G48" s="8">
        <f t="shared" si="7"/>
        <v>0.13509320000594016</v>
      </c>
      <c r="H48" s="8">
        <f t="shared" si="8"/>
        <v>39.571648360000005</v>
      </c>
      <c r="I48" s="8">
        <f t="shared" si="9"/>
        <v>248.92941117341604</v>
      </c>
      <c r="J48" s="8">
        <f t="shared" si="10"/>
        <v>1565.915353927491</v>
      </c>
      <c r="K48" s="8">
        <f t="shared" si="11"/>
        <v>0.84981728395736722</v>
      </c>
      <c r="L48" s="8">
        <f t="shared" si="12"/>
        <v>5.3458606064622147</v>
      </c>
      <c r="M48" s="8">
        <f t="shared" ca="1" si="4"/>
        <v>0.13597425311430369</v>
      </c>
      <c r="N48" s="8">
        <f t="shared" ca="1" si="13"/>
        <v>7.762545797570436E-7</v>
      </c>
      <c r="O48" s="57">
        <f t="shared" ca="1" si="14"/>
        <v>8759770.5118584465</v>
      </c>
      <c r="P48" s="8">
        <f t="shared" ca="1" si="15"/>
        <v>2015403.04619146</v>
      </c>
      <c r="Q48" s="8">
        <f t="shared" ca="1" si="16"/>
        <v>19197.990129955389</v>
      </c>
      <c r="R48" s="5">
        <f t="shared" ca="1" si="5"/>
        <v>-8.8105310836353312E-4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54">
        <v>62918.5</v>
      </c>
      <c r="B49" s="54">
        <v>0.13542070000403328</v>
      </c>
      <c r="C49" s="54">
        <v>1</v>
      </c>
      <c r="D49" s="56">
        <f t="shared" si="6"/>
        <v>6.2918500000000002</v>
      </c>
      <c r="E49" s="56">
        <f t="shared" si="6"/>
        <v>0.13542070000403328</v>
      </c>
      <c r="F49" s="8">
        <f t="shared" si="7"/>
        <v>6.2918500000000002</v>
      </c>
      <c r="G49" s="8">
        <f t="shared" si="7"/>
        <v>0.13542070000403328</v>
      </c>
      <c r="H49" s="8">
        <f t="shared" si="8"/>
        <v>39.5873764225</v>
      </c>
      <c r="I49" s="8">
        <f t="shared" si="9"/>
        <v>249.07783434390663</v>
      </c>
      <c r="J49" s="8">
        <f t="shared" si="10"/>
        <v>1567.1603720167091</v>
      </c>
      <c r="K49" s="8">
        <f t="shared" si="11"/>
        <v>0.85204673132037678</v>
      </c>
      <c r="L49" s="8">
        <f t="shared" si="12"/>
        <v>5.3609502264581126</v>
      </c>
      <c r="M49" s="8">
        <f t="shared" ca="1" si="4"/>
        <v>0.13605762430756188</v>
      </c>
      <c r="N49" s="8">
        <f t="shared" ca="1" si="13"/>
        <v>4.0567256842539483E-7</v>
      </c>
      <c r="O49" s="57">
        <f t="shared" ca="1" si="14"/>
        <v>9943354.844102202</v>
      </c>
      <c r="P49" s="8">
        <f t="shared" ca="1" si="15"/>
        <v>2179033.8748824266</v>
      </c>
      <c r="Q49" s="8">
        <f t="shared" ca="1" si="16"/>
        <v>20350.973866593376</v>
      </c>
      <c r="R49" s="5">
        <f t="shared" ca="1" si="5"/>
        <v>-6.3692430352860208E-4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54">
        <v>62921.5</v>
      </c>
      <c r="B50" s="54">
        <v>0.1382272999981069</v>
      </c>
      <c r="C50" s="54">
        <v>1</v>
      </c>
      <c r="D50" s="56">
        <f t="shared" si="6"/>
        <v>6.2921500000000004</v>
      </c>
      <c r="E50" s="56">
        <f t="shared" si="6"/>
        <v>0.1382272999981069</v>
      </c>
      <c r="F50" s="8">
        <f t="shared" si="7"/>
        <v>6.2921500000000004</v>
      </c>
      <c r="G50" s="8">
        <f t="shared" si="7"/>
        <v>0.1382272999981069</v>
      </c>
      <c r="H50" s="8">
        <f t="shared" si="8"/>
        <v>39.591151622500007</v>
      </c>
      <c r="I50" s="8">
        <f t="shared" si="9"/>
        <v>249.11346468151342</v>
      </c>
      <c r="J50" s="8">
        <f t="shared" si="10"/>
        <v>1567.4592867957847</v>
      </c>
      <c r="K50" s="8">
        <f t="shared" si="11"/>
        <v>0.86974690568308843</v>
      </c>
      <c r="L50" s="8">
        <f t="shared" si="12"/>
        <v>5.4725779925938456</v>
      </c>
      <c r="M50" s="8">
        <f t="shared" ca="1" si="4"/>
        <v>0.13607763589692984</v>
      </c>
      <c r="N50" s="8">
        <f t="shared" ca="1" si="13"/>
        <v>4.6210557478893873E-6</v>
      </c>
      <c r="O50" s="57">
        <f t="shared" ca="1" si="14"/>
        <v>10238117.382392757</v>
      </c>
      <c r="P50" s="8">
        <f t="shared" ca="1" si="15"/>
        <v>2219192.7731915051</v>
      </c>
      <c r="Q50" s="8">
        <f t="shared" ca="1" si="16"/>
        <v>20632.246858623097</v>
      </c>
      <c r="R50" s="5">
        <f t="shared" ca="1" si="5"/>
        <v>2.1496641011770623E-3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54">
        <v>62975</v>
      </c>
      <c r="B51" s="54">
        <v>0.13354500000423286</v>
      </c>
      <c r="C51" s="54">
        <v>0.1</v>
      </c>
      <c r="D51" s="56">
        <f t="shared" si="6"/>
        <v>6.2975000000000003</v>
      </c>
      <c r="E51" s="56">
        <f t="shared" si="6"/>
        <v>0.13354500000423286</v>
      </c>
      <c r="F51" s="8">
        <f t="shared" si="7"/>
        <v>0.62975000000000003</v>
      </c>
      <c r="G51" s="8">
        <f t="shared" si="7"/>
        <v>1.3354500000423286E-2</v>
      </c>
      <c r="H51" s="8">
        <f t="shared" si="8"/>
        <v>3.9658506250000003</v>
      </c>
      <c r="I51" s="8">
        <f t="shared" si="9"/>
        <v>24.974944310937502</v>
      </c>
      <c r="J51" s="8">
        <f t="shared" si="10"/>
        <v>157.27971179812891</v>
      </c>
      <c r="K51" s="8">
        <f t="shared" si="11"/>
        <v>8.4099963752665652E-2</v>
      </c>
      <c r="L51" s="8">
        <f t="shared" si="12"/>
        <v>0.529619521732412</v>
      </c>
      <c r="M51" s="8">
        <f t="shared" ca="1" si="4"/>
        <v>0.13643467194820158</v>
      </c>
      <c r="N51" s="8">
        <f t="shared" ca="1" si="13"/>
        <v>8.3502039437599562E-7</v>
      </c>
      <c r="O51" s="57">
        <f t="shared" ca="1" si="14"/>
        <v>161805.98833849374</v>
      </c>
      <c r="P51" s="8">
        <f t="shared" ca="1" si="15"/>
        <v>29922.014071784084</v>
      </c>
      <c r="Q51" s="8">
        <f t="shared" ca="1" si="16"/>
        <v>259.39954972796096</v>
      </c>
      <c r="R51" s="5">
        <f t="shared" ca="1" si="5"/>
        <v>-2.8896719439687191E-3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54">
        <v>62978</v>
      </c>
      <c r="B52" s="54">
        <v>0.14575160000094911</v>
      </c>
      <c r="C52" s="54">
        <v>0.1</v>
      </c>
      <c r="D52" s="56">
        <f t="shared" si="6"/>
        <v>6.2977999999999996</v>
      </c>
      <c r="E52" s="56">
        <f t="shared" si="6"/>
        <v>0.14575160000094911</v>
      </c>
      <c r="F52" s="8">
        <f t="shared" si="7"/>
        <v>0.62978000000000001</v>
      </c>
      <c r="G52" s="8">
        <f t="shared" si="7"/>
        <v>1.4575160000094912E-2</v>
      </c>
      <c r="H52" s="8">
        <f t="shared" si="8"/>
        <v>3.9662284839999997</v>
      </c>
      <c r="I52" s="8">
        <f t="shared" si="9"/>
        <v>24.978513746535196</v>
      </c>
      <c r="J52" s="8">
        <f t="shared" si="10"/>
        <v>157.30968387292936</v>
      </c>
      <c r="K52" s="8">
        <f t="shared" si="11"/>
        <v>9.1791442648597732E-2</v>
      </c>
      <c r="L52" s="8">
        <f t="shared" si="12"/>
        <v>0.57808414751233872</v>
      </c>
      <c r="M52" s="8">
        <f t="shared" ca="1" si="4"/>
        <v>0.13645470178514446</v>
      </c>
      <c r="N52" s="8">
        <f t="shared" ca="1" si="13"/>
        <v>8.6432316435031683E-6</v>
      </c>
      <c r="O52" s="57">
        <f t="shared" ca="1" si="14"/>
        <v>165518.09466668675</v>
      </c>
      <c r="P52" s="8">
        <f t="shared" ca="1" si="15"/>
        <v>30386.94083626875</v>
      </c>
      <c r="Q52" s="8">
        <f t="shared" ca="1" si="16"/>
        <v>262.53719781453606</v>
      </c>
      <c r="R52" s="5">
        <f t="shared" ca="1" si="5"/>
        <v>9.2968982158046498E-3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54">
        <v>63156</v>
      </c>
      <c r="B53" s="54">
        <v>0.14134320000448497</v>
      </c>
      <c r="C53" s="54">
        <v>0.1</v>
      </c>
      <c r="D53" s="56">
        <f t="shared" si="6"/>
        <v>6.3155999999999999</v>
      </c>
      <c r="E53" s="56">
        <f t="shared" si="6"/>
        <v>0.14134320000448497</v>
      </c>
      <c r="F53" s="8">
        <f t="shared" si="7"/>
        <v>0.63156000000000001</v>
      </c>
      <c r="G53" s="8">
        <f t="shared" si="7"/>
        <v>1.4134320000448498E-2</v>
      </c>
      <c r="H53" s="8">
        <f t="shared" si="8"/>
        <v>3.9886803359999998</v>
      </c>
      <c r="I53" s="8">
        <f t="shared" si="9"/>
        <v>25.190909530041598</v>
      </c>
      <c r="J53" s="8">
        <f t="shared" si="10"/>
        <v>159.09570822793071</v>
      </c>
      <c r="K53" s="8">
        <f t="shared" si="11"/>
        <v>8.9266711394832526E-2</v>
      </c>
      <c r="L53" s="8">
        <f t="shared" si="12"/>
        <v>0.56377284248520432</v>
      </c>
      <c r="M53" s="8">
        <f t="shared" ca="1" si="4"/>
        <v>0.13764487299647604</v>
      </c>
      <c r="N53" s="8">
        <f t="shared" ca="1" si="13"/>
        <v>1.3677622658168272E-6</v>
      </c>
      <c r="O53" s="57">
        <f t="shared" ca="1" si="14"/>
        <v>454470.69658521033</v>
      </c>
      <c r="P53" s="8">
        <f t="shared" ca="1" si="15"/>
        <v>63649.833278576807</v>
      </c>
      <c r="Q53" s="8">
        <f t="shared" ca="1" si="16"/>
        <v>477.75371574773783</v>
      </c>
      <c r="R53" s="5">
        <f t="shared" ca="1" si="5"/>
        <v>3.6983270080089281E-3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54">
        <v>63168</v>
      </c>
      <c r="B54" s="54">
        <v>0.13686959999904502</v>
      </c>
      <c r="C54" s="54">
        <v>1</v>
      </c>
      <c r="D54" s="56">
        <f t="shared" si="6"/>
        <v>6.3167999999999997</v>
      </c>
      <c r="E54" s="56">
        <f t="shared" si="6"/>
        <v>0.13686959999904502</v>
      </c>
      <c r="F54" s="8">
        <f t="shared" si="7"/>
        <v>6.3167999999999997</v>
      </c>
      <c r="G54" s="8">
        <f t="shared" si="7"/>
        <v>0.13686959999904502</v>
      </c>
      <c r="H54" s="8">
        <f t="shared" si="8"/>
        <v>39.901962239999996</v>
      </c>
      <c r="I54" s="8">
        <f t="shared" si="9"/>
        <v>252.05271507763197</v>
      </c>
      <c r="J54" s="8">
        <f t="shared" si="10"/>
        <v>1592.1665906023857</v>
      </c>
      <c r="K54" s="8">
        <f t="shared" si="11"/>
        <v>0.86457788927396761</v>
      </c>
      <c r="L54" s="8">
        <f t="shared" si="12"/>
        <v>5.4613656109657986</v>
      </c>
      <c r="M54" s="8">
        <f t="shared" ca="1" si="4"/>
        <v>0.13772523198496722</v>
      </c>
      <c r="N54" s="8">
        <f t="shared" ca="1" si="13"/>
        <v>7.3210609533316879E-7</v>
      </c>
      <c r="O54" s="57">
        <f t="shared" ca="1" si="14"/>
        <v>47861089.744027376</v>
      </c>
      <c r="P54" s="8">
        <f t="shared" ca="1" si="15"/>
        <v>6627659.6727943923</v>
      </c>
      <c r="Q54" s="8">
        <f t="shared" ca="1" si="16"/>
        <v>49422.519694497161</v>
      </c>
      <c r="R54" s="5">
        <f t="shared" ca="1" si="5"/>
        <v>-8.5563198592220058E-4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54">
        <v>63780</v>
      </c>
      <c r="B55" s="54">
        <v>0.15031599999929313</v>
      </c>
      <c r="C55" s="54">
        <v>0.1</v>
      </c>
      <c r="D55" s="56">
        <f t="shared" si="6"/>
        <v>6.3780000000000001</v>
      </c>
      <c r="E55" s="56">
        <f t="shared" si="6"/>
        <v>0.15031599999929313</v>
      </c>
      <c r="F55" s="8">
        <f t="shared" si="7"/>
        <v>0.63780000000000003</v>
      </c>
      <c r="G55" s="8">
        <f t="shared" si="7"/>
        <v>1.5031599999929313E-2</v>
      </c>
      <c r="H55" s="8">
        <f t="shared" si="8"/>
        <v>4.0678884000000002</v>
      </c>
      <c r="I55" s="8">
        <f t="shared" si="9"/>
        <v>25.944992215200003</v>
      </c>
      <c r="J55" s="8">
        <f t="shared" si="10"/>
        <v>165.47716034854562</v>
      </c>
      <c r="K55" s="8">
        <f t="shared" si="11"/>
        <v>9.5871544799549152E-2</v>
      </c>
      <c r="L55" s="8">
        <f t="shared" si="12"/>
        <v>0.61146871273152448</v>
      </c>
      <c r="M55" s="8">
        <f t="shared" ca="1" si="4"/>
        <v>0.14184409653348196</v>
      </c>
      <c r="N55" s="8">
        <f t="shared" ca="1" si="13"/>
        <v>7.177314833402332E-6</v>
      </c>
      <c r="O55" s="57">
        <f t="shared" ca="1" si="14"/>
        <v>2355771.8974532117</v>
      </c>
      <c r="P55" s="8">
        <f t="shared" ca="1" si="15"/>
        <v>252976.75875960273</v>
      </c>
      <c r="Q55" s="8">
        <f t="shared" ca="1" si="16"/>
        <v>1600.813844535367</v>
      </c>
      <c r="R55" s="5">
        <f t="shared" ca="1" si="5"/>
        <v>8.4719034658111703E-3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54">
        <v>64001.5</v>
      </c>
      <c r="B56" s="54">
        <v>0.14640330000111135</v>
      </c>
      <c r="C56" s="54">
        <v>1</v>
      </c>
      <c r="D56" s="56">
        <f t="shared" si="6"/>
        <v>6.40015</v>
      </c>
      <c r="E56" s="56">
        <f t="shared" si="6"/>
        <v>0.14640330000111135</v>
      </c>
      <c r="F56" s="8">
        <f t="shared" si="7"/>
        <v>6.40015</v>
      </c>
      <c r="G56" s="8">
        <f t="shared" si="7"/>
        <v>0.14640330000111135</v>
      </c>
      <c r="H56" s="8">
        <f t="shared" si="8"/>
        <v>40.961920022500003</v>
      </c>
      <c r="I56" s="8">
        <f t="shared" si="9"/>
        <v>262.16243243200341</v>
      </c>
      <c r="J56" s="8">
        <f t="shared" si="10"/>
        <v>1677.8788919296867</v>
      </c>
      <c r="K56" s="8">
        <f t="shared" si="11"/>
        <v>0.93700308050211278</v>
      </c>
      <c r="L56" s="8">
        <f t="shared" si="12"/>
        <v>5.9969602656755967</v>
      </c>
      <c r="M56" s="8">
        <f t="shared" ca="1" si="4"/>
        <v>0.14334476704762722</v>
      </c>
      <c r="N56" s="8">
        <f t="shared" ca="1" si="13"/>
        <v>9.3546238275483415E-6</v>
      </c>
      <c r="O56" s="57">
        <f t="shared" ca="1" si="14"/>
        <v>328261854.70183396</v>
      </c>
      <c r="P56" s="8">
        <f t="shared" ca="1" si="15"/>
        <v>34043989.503178112</v>
      </c>
      <c r="Q56" s="8">
        <f t="shared" ca="1" si="16"/>
        <v>210027.31671038488</v>
      </c>
      <c r="R56" s="5">
        <f t="shared" ca="1" si="5"/>
        <v>3.0585329534841277E-3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54">
        <v>64050</v>
      </c>
      <c r="B57" s="54">
        <v>0.1337100000018836</v>
      </c>
      <c r="C57" s="54">
        <v>1</v>
      </c>
      <c r="D57" s="56">
        <f t="shared" si="6"/>
        <v>6.4050000000000002</v>
      </c>
      <c r="E57" s="56">
        <f t="shared" si="6"/>
        <v>0.1337100000018836</v>
      </c>
      <c r="F57" s="8">
        <f t="shared" si="7"/>
        <v>6.4050000000000002</v>
      </c>
      <c r="G57" s="8">
        <f t="shared" si="7"/>
        <v>0.1337100000018836</v>
      </c>
      <c r="H57" s="8">
        <f t="shared" si="8"/>
        <v>41.024025000000002</v>
      </c>
      <c r="I57" s="8">
        <f t="shared" si="9"/>
        <v>262.75888012500002</v>
      </c>
      <c r="J57" s="8">
        <f t="shared" si="10"/>
        <v>1682.9706272006251</v>
      </c>
      <c r="K57" s="8">
        <f t="shared" si="11"/>
        <v>0.85641255001206451</v>
      </c>
      <c r="L57" s="8">
        <f t="shared" si="12"/>
        <v>5.485322382827273</v>
      </c>
      <c r="M57" s="8">
        <f t="shared" ca="1" si="4"/>
        <v>0.14367406117555803</v>
      </c>
      <c r="N57" s="8">
        <f t="shared" ca="1" si="13"/>
        <v>9.9282515072726308E-5</v>
      </c>
      <c r="O57" s="57">
        <f t="shared" ca="1" si="14"/>
        <v>349855525.10841095</v>
      </c>
      <c r="P57" s="8">
        <f t="shared" ca="1" si="15"/>
        <v>36060839.933501743</v>
      </c>
      <c r="Q57" s="8">
        <f t="shared" ca="1" si="16"/>
        <v>221455.66911903568</v>
      </c>
      <c r="R57" s="5">
        <f t="shared" ca="1" si="5"/>
        <v>-9.9640611736744322E-3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54">
        <v>64074</v>
      </c>
      <c r="B58" s="54">
        <v>0.1457628000061959</v>
      </c>
      <c r="C58" s="54">
        <v>1</v>
      </c>
      <c r="D58" s="56">
        <f t="shared" si="6"/>
        <v>6.4074</v>
      </c>
      <c r="E58" s="56">
        <f t="shared" si="6"/>
        <v>0.1457628000061959</v>
      </c>
      <c r="F58" s="8">
        <f t="shared" si="7"/>
        <v>6.4074</v>
      </c>
      <c r="G58" s="8">
        <f t="shared" si="7"/>
        <v>0.1457628000061959</v>
      </c>
      <c r="H58" s="8">
        <f t="shared" si="8"/>
        <v>41.054774760000001</v>
      </c>
      <c r="I58" s="8">
        <f t="shared" si="9"/>
        <v>263.05436379722403</v>
      </c>
      <c r="J58" s="8">
        <f t="shared" si="10"/>
        <v>1685.4945305943331</v>
      </c>
      <c r="K58" s="8">
        <f t="shared" si="11"/>
        <v>0.93396056475969957</v>
      </c>
      <c r="L58" s="8">
        <f t="shared" si="12"/>
        <v>5.984258922641299</v>
      </c>
      <c r="M58" s="8">
        <f t="shared" ca="1" si="4"/>
        <v>0.14383710450723089</v>
      </c>
      <c r="N58" s="8">
        <f t="shared" ca="1" si="13"/>
        <v>3.7083031547341111E-6</v>
      </c>
      <c r="O58" s="57">
        <f t="shared" ca="1" si="14"/>
        <v>360694583.8892017</v>
      </c>
      <c r="P58" s="8">
        <f t="shared" ca="1" si="15"/>
        <v>37070740.606399976</v>
      </c>
      <c r="Q58" s="8">
        <f t="shared" ca="1" si="16"/>
        <v>227167.55092170904</v>
      </c>
      <c r="R58" s="5">
        <f t="shared" ca="1" si="5"/>
        <v>1.9256954989650132E-3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54">
        <v>64115</v>
      </c>
      <c r="B59" s="54">
        <v>0.14655300000595162</v>
      </c>
      <c r="C59" s="54">
        <v>1</v>
      </c>
      <c r="D59" s="56">
        <f t="shared" si="6"/>
        <v>6.4115000000000002</v>
      </c>
      <c r="E59" s="56">
        <f t="shared" si="6"/>
        <v>0.14655300000595162</v>
      </c>
      <c r="F59" s="8">
        <f t="shared" si="7"/>
        <v>6.4115000000000002</v>
      </c>
      <c r="G59" s="8">
        <f t="shared" si="7"/>
        <v>0.14655300000595162</v>
      </c>
      <c r="H59" s="8">
        <f t="shared" si="8"/>
        <v>41.107332250000006</v>
      </c>
      <c r="I59" s="8">
        <f t="shared" si="9"/>
        <v>263.55966072087506</v>
      </c>
      <c r="J59" s="8">
        <f t="shared" si="10"/>
        <v>1689.8127647118904</v>
      </c>
      <c r="K59" s="8">
        <f t="shared" si="11"/>
        <v>0.93962455953815882</v>
      </c>
      <c r="L59" s="8">
        <f t="shared" si="12"/>
        <v>6.0244028634789055</v>
      </c>
      <c r="M59" s="8">
        <f t="shared" ca="1" si="4"/>
        <v>0.14411578031620564</v>
      </c>
      <c r="N59" s="8">
        <f t="shared" ca="1" si="13"/>
        <v>5.9400398160854566E-6</v>
      </c>
      <c r="O59" s="57">
        <f t="shared" ca="1" si="14"/>
        <v>379435394.57516116</v>
      </c>
      <c r="P59" s="8">
        <f t="shared" ca="1" si="15"/>
        <v>38813216.816400327</v>
      </c>
      <c r="Q59" s="8">
        <f t="shared" ca="1" si="16"/>
        <v>237006.98510447703</v>
      </c>
      <c r="R59" s="5">
        <f t="shared" ca="1" si="5"/>
        <v>2.437219689745973E-3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54">
        <v>64224</v>
      </c>
      <c r="B60" s="54">
        <v>0.14699280000058934</v>
      </c>
      <c r="C60" s="54">
        <v>1</v>
      </c>
      <c r="D60" s="56">
        <f t="shared" si="6"/>
        <v>6.4223999999999997</v>
      </c>
      <c r="E60" s="56">
        <f t="shared" si="6"/>
        <v>0.14699280000058934</v>
      </c>
      <c r="F60" s="8">
        <f t="shared" si="7"/>
        <v>6.4223999999999997</v>
      </c>
      <c r="G60" s="8">
        <f t="shared" si="7"/>
        <v>0.14699280000058934</v>
      </c>
      <c r="H60" s="8">
        <f t="shared" si="8"/>
        <v>41.247221759999995</v>
      </c>
      <c r="I60" s="8">
        <f t="shared" si="9"/>
        <v>264.90615703142396</v>
      </c>
      <c r="J60" s="8">
        <f t="shared" si="10"/>
        <v>1701.3333029186172</v>
      </c>
      <c r="K60" s="8">
        <f t="shared" si="11"/>
        <v>0.94404655872378496</v>
      </c>
      <c r="L60" s="8">
        <f t="shared" si="12"/>
        <v>6.0630446187476359</v>
      </c>
      <c r="M60" s="8">
        <f t="shared" ca="1" si="4"/>
        <v>0.14485753023197848</v>
      </c>
      <c r="N60" s="8">
        <f t="shared" ca="1" si="13"/>
        <v>4.5593769847434953E-6</v>
      </c>
      <c r="O60" s="57">
        <f t="shared" ca="1" si="14"/>
        <v>430530716.35772228</v>
      </c>
      <c r="P60" s="8">
        <f t="shared" ca="1" si="15"/>
        <v>43542518.888216451</v>
      </c>
      <c r="Q60" s="8">
        <f t="shared" ca="1" si="16"/>
        <v>263619.2946075889</v>
      </c>
      <c r="R60" s="5">
        <f t="shared" ca="1" si="5"/>
        <v>2.1352697686108646E-3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54">
        <v>64272</v>
      </c>
      <c r="B61" s="54">
        <v>0.14669839999987744</v>
      </c>
      <c r="C61" s="54">
        <v>1</v>
      </c>
      <c r="D61" s="56">
        <f t="shared" si="6"/>
        <v>6.4272</v>
      </c>
      <c r="E61" s="56">
        <f t="shared" si="6"/>
        <v>0.14669839999987744</v>
      </c>
      <c r="F61" s="8">
        <f t="shared" si="7"/>
        <v>6.4272</v>
      </c>
      <c r="G61" s="8">
        <f t="shared" si="7"/>
        <v>0.14669839999987744</v>
      </c>
      <c r="H61" s="8">
        <f t="shared" si="8"/>
        <v>41.308899840000002</v>
      </c>
      <c r="I61" s="8">
        <f t="shared" si="9"/>
        <v>265.50056105164799</v>
      </c>
      <c r="J61" s="8">
        <f t="shared" si="10"/>
        <v>1706.4252059911519</v>
      </c>
      <c r="K61" s="8">
        <f t="shared" si="11"/>
        <v>0.94285995647921228</v>
      </c>
      <c r="L61" s="8">
        <f t="shared" si="12"/>
        <v>6.0599495122831932</v>
      </c>
      <c r="M61" s="8">
        <f t="shared" ca="1" si="4"/>
        <v>0.14518457804192964</v>
      </c>
      <c r="N61" s="8">
        <f t="shared" ca="1" si="13"/>
        <v>2.2916569203649196E-6</v>
      </c>
      <c r="O61" s="57">
        <f t="shared" ca="1" si="14"/>
        <v>453564746.50915921</v>
      </c>
      <c r="P61" s="8">
        <f t="shared" ca="1" si="15"/>
        <v>45665226.960187763</v>
      </c>
      <c r="Q61" s="8">
        <f t="shared" ca="1" si="16"/>
        <v>275523.34919522825</v>
      </c>
      <c r="R61" s="5">
        <f t="shared" ca="1" si="5"/>
        <v>1.5138219579478029E-3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54">
        <v>64920.5</v>
      </c>
      <c r="B62" s="54">
        <v>0.1513039655983448</v>
      </c>
      <c r="C62" s="54">
        <v>1</v>
      </c>
      <c r="D62" s="56">
        <f t="shared" si="6"/>
        <v>6.4920499999999999</v>
      </c>
      <c r="E62" s="56">
        <f t="shared" si="6"/>
        <v>0.1513039655983448</v>
      </c>
      <c r="F62" s="8">
        <f t="shared" si="7"/>
        <v>6.4920499999999999</v>
      </c>
      <c r="G62" s="8">
        <f t="shared" si="7"/>
        <v>0.1513039655983448</v>
      </c>
      <c r="H62" s="8">
        <f t="shared" si="8"/>
        <v>42.146713202499996</v>
      </c>
      <c r="I62" s="8">
        <f t="shared" si="9"/>
        <v>273.61856944629011</v>
      </c>
      <c r="J62" s="8">
        <f t="shared" si="10"/>
        <v>1776.3454337737876</v>
      </c>
      <c r="K62" s="8">
        <f t="shared" si="11"/>
        <v>0.98227290986273441</v>
      </c>
      <c r="L62" s="8">
        <f t="shared" si="12"/>
        <v>6.3769648444743652</v>
      </c>
      <c r="M62" s="8">
        <f t="shared" ca="1" si="4"/>
        <v>0.14962744311290005</v>
      </c>
      <c r="N62" s="8">
        <f t="shared" ca="1" si="13"/>
        <v>2.8107276442018538E-6</v>
      </c>
      <c r="O62" s="57">
        <f t="shared" ca="1" si="14"/>
        <v>784515378.31319511</v>
      </c>
      <c r="P62" s="8">
        <f t="shared" ca="1" si="15"/>
        <v>75695600.642197624</v>
      </c>
      <c r="Q62" s="8">
        <f t="shared" ca="1" si="16"/>
        <v>441851.01205458853</v>
      </c>
      <c r="R62" s="5">
        <f t="shared" ca="1" si="5"/>
        <v>1.6765224854447536E-3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54">
        <v>64920.5</v>
      </c>
      <c r="B63" s="54">
        <v>0.15132509999966715</v>
      </c>
      <c r="C63" s="54">
        <v>1</v>
      </c>
      <c r="D63" s="56">
        <f t="shared" si="6"/>
        <v>6.4920499999999999</v>
      </c>
      <c r="E63" s="56">
        <f t="shared" si="6"/>
        <v>0.15132509999966715</v>
      </c>
      <c r="F63" s="8">
        <f t="shared" si="7"/>
        <v>6.4920499999999999</v>
      </c>
      <c r="G63" s="8">
        <f t="shared" si="7"/>
        <v>0.15132509999966715</v>
      </c>
      <c r="H63" s="8">
        <f t="shared" si="8"/>
        <v>42.146713202499996</v>
      </c>
      <c r="I63" s="8">
        <f t="shared" si="9"/>
        <v>273.61856944629011</v>
      </c>
      <c r="J63" s="8">
        <f t="shared" si="10"/>
        <v>1776.3454337737876</v>
      </c>
      <c r="K63" s="8">
        <f t="shared" si="11"/>
        <v>0.98241011545283907</v>
      </c>
      <c r="L63" s="8">
        <f t="shared" si="12"/>
        <v>6.3778555900256038</v>
      </c>
      <c r="M63" s="8">
        <f t="shared" ca="1" si="4"/>
        <v>0.14962744311290005</v>
      </c>
      <c r="N63" s="8">
        <f t="shared" ca="1" si="13"/>
        <v>2.8820389051877488E-6</v>
      </c>
      <c r="O63" s="57">
        <f t="shared" ca="1" si="14"/>
        <v>784515378.31319511</v>
      </c>
      <c r="P63" s="8">
        <f t="shared" ca="1" si="15"/>
        <v>75695600.642197624</v>
      </c>
      <c r="Q63" s="8">
        <f t="shared" ca="1" si="16"/>
        <v>441851.01205458853</v>
      </c>
      <c r="R63" s="5">
        <f t="shared" ca="1" si="5"/>
        <v>1.697656886767096E-3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54">
        <v>64941.5</v>
      </c>
      <c r="B64" s="54">
        <v>0.15117129999998724</v>
      </c>
      <c r="C64" s="54">
        <v>1</v>
      </c>
      <c r="D64" s="56">
        <f t="shared" si="6"/>
        <v>6.4941500000000003</v>
      </c>
      <c r="E64" s="56">
        <f t="shared" si="6"/>
        <v>0.15117129999998724</v>
      </c>
      <c r="F64" s="8">
        <f t="shared" si="7"/>
        <v>6.4941500000000003</v>
      </c>
      <c r="G64" s="8">
        <f t="shared" si="7"/>
        <v>0.15117129999998724</v>
      </c>
      <c r="H64" s="8">
        <f t="shared" si="8"/>
        <v>42.173984222500003</v>
      </c>
      <c r="I64" s="8">
        <f t="shared" si="9"/>
        <v>273.8841796385484</v>
      </c>
      <c r="J64" s="8">
        <f t="shared" si="10"/>
        <v>1778.6449451996791</v>
      </c>
      <c r="K64" s="8">
        <f t="shared" si="11"/>
        <v>0.98172909789491714</v>
      </c>
      <c r="L64" s="8">
        <f t="shared" si="12"/>
        <v>6.3754960210942766</v>
      </c>
      <c r="M64" s="8">
        <f t="shared" ca="1" si="4"/>
        <v>0.14977207062986142</v>
      </c>
      <c r="N64" s="8">
        <f t="shared" ca="1" si="13"/>
        <v>1.9578428302227009E-6</v>
      </c>
      <c r="O64" s="57">
        <f t="shared" ca="1" si="14"/>
        <v>795527893.20737159</v>
      </c>
      <c r="P64" s="8">
        <f t="shared" ca="1" si="15"/>
        <v>76682712.977230981</v>
      </c>
      <c r="Q64" s="8">
        <f t="shared" ca="1" si="16"/>
        <v>447262.79693685047</v>
      </c>
      <c r="R64" s="5">
        <f t="shared" ca="1" si="5"/>
        <v>1.3992293701258207E-3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54">
        <v>65319</v>
      </c>
      <c r="B65" s="54">
        <v>0.15490180000051623</v>
      </c>
      <c r="C65" s="54">
        <v>1</v>
      </c>
      <c r="D65" s="56">
        <f t="shared" si="6"/>
        <v>6.5319000000000003</v>
      </c>
      <c r="E65" s="56">
        <f t="shared" si="6"/>
        <v>0.15490180000051623</v>
      </c>
      <c r="F65" s="8">
        <f t="shared" si="7"/>
        <v>6.5319000000000003</v>
      </c>
      <c r="G65" s="8">
        <f t="shared" si="7"/>
        <v>0.15490180000051623</v>
      </c>
      <c r="H65" s="8">
        <f t="shared" si="8"/>
        <v>42.665717610000002</v>
      </c>
      <c r="I65" s="8">
        <f t="shared" si="9"/>
        <v>278.68820085675901</v>
      </c>
      <c r="J65" s="8">
        <f t="shared" si="10"/>
        <v>1820.3634591762643</v>
      </c>
      <c r="K65" s="8">
        <f t="shared" si="11"/>
        <v>1.011803067423372</v>
      </c>
      <c r="L65" s="8">
        <f t="shared" si="12"/>
        <v>6.6089964561027239</v>
      </c>
      <c r="M65" s="8">
        <f t="shared" ca="1" si="4"/>
        <v>0.15238001991883227</v>
      </c>
      <c r="N65" s="8">
        <f t="shared" ca="1" si="13"/>
        <v>6.3593747803779919E-6</v>
      </c>
      <c r="O65" s="57">
        <f t="shared" ca="1" si="14"/>
        <v>992069753.40270317</v>
      </c>
      <c r="P65" s="8">
        <f t="shared" ca="1" si="15"/>
        <v>94191300.831327483</v>
      </c>
      <c r="Q65" s="8">
        <f t="shared" ca="1" si="16"/>
        <v>542741.73082585668</v>
      </c>
      <c r="R65" s="5">
        <f t="shared" ca="1" si="5"/>
        <v>2.5217800816839664E-3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54">
        <v>65328</v>
      </c>
      <c r="B66" s="54">
        <v>0.15392160000192234</v>
      </c>
      <c r="C66" s="54">
        <v>1</v>
      </c>
      <c r="D66" s="56">
        <f t="shared" si="6"/>
        <v>6.5327999999999999</v>
      </c>
      <c r="E66" s="56">
        <f t="shared" si="6"/>
        <v>0.15392160000192234</v>
      </c>
      <c r="F66" s="8">
        <f t="shared" si="7"/>
        <v>6.5327999999999999</v>
      </c>
      <c r="G66" s="8">
        <f t="shared" si="7"/>
        <v>0.15392160000192234</v>
      </c>
      <c r="H66" s="8">
        <f t="shared" si="8"/>
        <v>42.67747584</v>
      </c>
      <c r="I66" s="8">
        <f t="shared" si="9"/>
        <v>278.80341416755198</v>
      </c>
      <c r="J66" s="8">
        <f t="shared" si="10"/>
        <v>1821.3669440737835</v>
      </c>
      <c r="K66" s="8">
        <f t="shared" si="11"/>
        <v>1.0055390284925583</v>
      </c>
      <c r="L66" s="8">
        <f t="shared" si="12"/>
        <v>6.5689853653361849</v>
      </c>
      <c r="M66" s="8">
        <f t="shared" ca="1" si="4"/>
        <v>0.15244238343276875</v>
      </c>
      <c r="N66" s="8">
        <f t="shared" ca="1" si="13"/>
        <v>2.1880816584585197E-6</v>
      </c>
      <c r="O66" s="57">
        <f t="shared" ca="1" si="14"/>
        <v>996684893.40181518</v>
      </c>
      <c r="P66" s="8">
        <f t="shared" ca="1" si="15"/>
        <v>94600040.822246447</v>
      </c>
      <c r="Q66" s="8">
        <f t="shared" ca="1" si="16"/>
        <v>544959.28241160931</v>
      </c>
      <c r="R66" s="5">
        <f t="shared" ca="1" si="5"/>
        <v>1.4792165691535908E-3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54">
        <v>66034.5</v>
      </c>
      <c r="B67" s="54">
        <v>0.15717589999985648</v>
      </c>
      <c r="C67" s="54">
        <v>1</v>
      </c>
      <c r="D67" s="56">
        <f t="shared" si="6"/>
        <v>6.6034499999999996</v>
      </c>
      <c r="E67" s="56">
        <f t="shared" si="6"/>
        <v>0.15717589999985648</v>
      </c>
      <c r="F67" s="8">
        <f t="shared" si="7"/>
        <v>6.6034499999999996</v>
      </c>
      <c r="G67" s="8">
        <f t="shared" si="7"/>
        <v>0.15717589999985648</v>
      </c>
      <c r="H67" s="8">
        <f t="shared" si="8"/>
        <v>43.605551902499997</v>
      </c>
      <c r="I67" s="8">
        <f t="shared" si="9"/>
        <v>287.94708171056357</v>
      </c>
      <c r="J67" s="8">
        <f t="shared" si="10"/>
        <v>1901.4441567216209</v>
      </c>
      <c r="K67" s="8">
        <f t="shared" si="11"/>
        <v>1.0379031968540522</v>
      </c>
      <c r="L67" s="8">
        <f t="shared" si="12"/>
        <v>6.8537418652658904</v>
      </c>
      <c r="M67" s="8">
        <f t="shared" ca="1" si="4"/>
        <v>0.15736512919669379</v>
      </c>
      <c r="N67" s="8">
        <f t="shared" ca="1" si="13"/>
        <v>3.5807688935693201E-8</v>
      </c>
      <c r="O67" s="57">
        <f t="shared" ca="1" si="14"/>
        <v>1335423397.9974325</v>
      </c>
      <c r="P67" s="8">
        <f t="shared" ca="1" si="15"/>
        <v>124292267.16724078</v>
      </c>
      <c r="Q67" s="8">
        <f t="shared" ca="1" si="16"/>
        <v>704538.51155326038</v>
      </c>
      <c r="R67" s="5">
        <f t="shared" ca="1" si="5"/>
        <v>-1.8922919683730943E-4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54">
        <v>66088</v>
      </c>
      <c r="B68" s="54">
        <v>0.1585047643748112</v>
      </c>
      <c r="C68" s="54">
        <v>1</v>
      </c>
      <c r="D68" s="56">
        <f t="shared" si="6"/>
        <v>6.6087999999999996</v>
      </c>
      <c r="E68" s="56">
        <f t="shared" si="6"/>
        <v>0.1585047643748112</v>
      </c>
      <c r="F68" s="8">
        <f t="shared" si="7"/>
        <v>6.6087999999999996</v>
      </c>
      <c r="G68" s="8">
        <f t="shared" si="7"/>
        <v>0.1585047643748112</v>
      </c>
      <c r="H68" s="8">
        <f t="shared" si="8"/>
        <v>43.676237439999994</v>
      </c>
      <c r="I68" s="8">
        <f t="shared" si="9"/>
        <v>288.64751799347192</v>
      </c>
      <c r="J68" s="8">
        <f t="shared" si="10"/>
        <v>1907.6137169152571</v>
      </c>
      <c r="K68" s="8">
        <f t="shared" si="11"/>
        <v>1.0475262868002522</v>
      </c>
      <c r="L68" s="8">
        <f t="shared" si="12"/>
        <v>6.9228917242055061</v>
      </c>
      <c r="M68" s="8">
        <f t="shared" ca="1" si="4"/>
        <v>0.15774009475535461</v>
      </c>
      <c r="N68" s="8">
        <f t="shared" ca="1" si="13"/>
        <v>5.847196269198903E-7</v>
      </c>
      <c r="O68" s="57">
        <f t="shared" ca="1" si="14"/>
        <v>1358511826.3669796</v>
      </c>
      <c r="P68" s="8">
        <f t="shared" ca="1" si="15"/>
        <v>126291458.73881955</v>
      </c>
      <c r="Q68" s="8">
        <f t="shared" ca="1" si="16"/>
        <v>715159.25273335783</v>
      </c>
      <c r="R68" s="5">
        <f t="shared" ca="1" si="5"/>
        <v>7.6466961945659273E-4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54">
        <v>66088</v>
      </c>
      <c r="B69" s="54">
        <v>0.15859359999740263</v>
      </c>
      <c r="C69" s="54">
        <v>1</v>
      </c>
      <c r="D69" s="56">
        <f t="shared" si="6"/>
        <v>6.6087999999999996</v>
      </c>
      <c r="E69" s="56">
        <f t="shared" si="6"/>
        <v>0.15859359999740263</v>
      </c>
      <c r="F69" s="8">
        <f t="shared" si="7"/>
        <v>6.6087999999999996</v>
      </c>
      <c r="G69" s="8">
        <f t="shared" si="7"/>
        <v>0.15859359999740263</v>
      </c>
      <c r="H69" s="8">
        <f t="shared" si="8"/>
        <v>43.676237439999994</v>
      </c>
      <c r="I69" s="8">
        <f t="shared" si="9"/>
        <v>288.64751799347192</v>
      </c>
      <c r="J69" s="8">
        <f t="shared" si="10"/>
        <v>1907.6137169152571</v>
      </c>
      <c r="K69" s="8">
        <f t="shared" si="11"/>
        <v>1.0481133836628345</v>
      </c>
      <c r="L69" s="8">
        <f t="shared" si="12"/>
        <v>6.9267717299509401</v>
      </c>
      <c r="M69" s="8">
        <f t="shared" ca="1" si="4"/>
        <v>0.15774009475535461</v>
      </c>
      <c r="N69" s="8">
        <f t="shared" ca="1" si="13"/>
        <v>7.2847119820345765E-7</v>
      </c>
      <c r="O69" s="57">
        <f t="shared" ca="1" si="14"/>
        <v>1358511826.3669796</v>
      </c>
      <c r="P69" s="8">
        <f t="shared" ca="1" si="15"/>
        <v>126291458.73881955</v>
      </c>
      <c r="Q69" s="8">
        <f t="shared" ca="1" si="16"/>
        <v>715159.25273335783</v>
      </c>
      <c r="R69" s="5">
        <f t="shared" ca="1" si="5"/>
        <v>8.5350524204802491E-4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54">
        <v>66224.5</v>
      </c>
      <c r="B70" s="54">
        <v>0.15919389999908162</v>
      </c>
      <c r="C70" s="54">
        <v>1</v>
      </c>
      <c r="D70" s="56">
        <f t="shared" si="6"/>
        <v>6.6224499999999997</v>
      </c>
      <c r="E70" s="56">
        <f t="shared" si="6"/>
        <v>0.15919389999908162</v>
      </c>
      <c r="F70" s="8">
        <f t="shared" si="7"/>
        <v>6.6224499999999997</v>
      </c>
      <c r="G70" s="8">
        <f t="shared" si="7"/>
        <v>0.15919389999908162</v>
      </c>
      <c r="H70" s="8">
        <f t="shared" si="8"/>
        <v>43.856844002499997</v>
      </c>
      <c r="I70" s="8">
        <f t="shared" si="9"/>
        <v>290.43975656435612</v>
      </c>
      <c r="J70" s="8">
        <f t="shared" si="10"/>
        <v>1923.4227658596201</v>
      </c>
      <c r="K70" s="8">
        <f t="shared" si="11"/>
        <v>1.054253643048918</v>
      </c>
      <c r="L70" s="8">
        <f t="shared" si="12"/>
        <v>6.9817420384093065</v>
      </c>
      <c r="M70" s="8">
        <f t="shared" ca="1" si="4"/>
        <v>0.15869817860282118</v>
      </c>
      <c r="N70" s="8">
        <f t="shared" ca="1" si="13"/>
        <v>2.457397027104058E-7</v>
      </c>
      <c r="O70" s="57">
        <f t="shared" ca="1" si="14"/>
        <v>1415337042.1351273</v>
      </c>
      <c r="P70" s="8">
        <f t="shared" ca="1" si="15"/>
        <v>131195348.95914064</v>
      </c>
      <c r="Q70" s="8">
        <f t="shared" ca="1" si="16"/>
        <v>741125.9629057236</v>
      </c>
      <c r="R70" s="5">
        <f t="shared" ca="1" si="5"/>
        <v>4.9572139626044565E-4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54">
        <v>66224.5</v>
      </c>
      <c r="B71" s="54">
        <v>0.15929389999655541</v>
      </c>
      <c r="C71" s="54">
        <v>1</v>
      </c>
      <c r="D71" s="56">
        <f t="shared" si="6"/>
        <v>6.6224499999999997</v>
      </c>
      <c r="E71" s="56">
        <f t="shared" si="6"/>
        <v>0.15929389999655541</v>
      </c>
      <c r="F71" s="8">
        <f t="shared" si="7"/>
        <v>6.6224499999999997</v>
      </c>
      <c r="G71" s="8">
        <f t="shared" si="7"/>
        <v>0.15929389999655541</v>
      </c>
      <c r="H71" s="8">
        <f t="shared" si="8"/>
        <v>43.856844002499997</v>
      </c>
      <c r="I71" s="8">
        <f t="shared" si="9"/>
        <v>290.43975656435612</v>
      </c>
      <c r="J71" s="8">
        <f t="shared" si="10"/>
        <v>1923.4227658596201</v>
      </c>
      <c r="K71" s="8">
        <f t="shared" si="11"/>
        <v>1.0549158880321883</v>
      </c>
      <c r="L71" s="8">
        <f t="shared" si="12"/>
        <v>6.9861277226987646</v>
      </c>
      <c r="M71" s="8">
        <f t="shared" ca="1" si="4"/>
        <v>0.15869817860282118</v>
      </c>
      <c r="N71" s="8">
        <f t="shared" ca="1" si="13"/>
        <v>3.5488397895265726E-7</v>
      </c>
      <c r="O71" s="57">
        <f t="shared" ca="1" si="14"/>
        <v>1415337042.1351273</v>
      </c>
      <c r="P71" s="8">
        <f t="shared" ca="1" si="15"/>
        <v>131195348.95914064</v>
      </c>
      <c r="Q71" s="8">
        <f t="shared" ca="1" si="16"/>
        <v>741125.9629057236</v>
      </c>
      <c r="R71" s="5">
        <f t="shared" ca="1" si="5"/>
        <v>5.9572139373423316E-4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54">
        <v>66224.5</v>
      </c>
      <c r="B72" s="54">
        <v>0.15959389999625273</v>
      </c>
      <c r="C72" s="54">
        <v>1</v>
      </c>
      <c r="D72" s="56">
        <f t="shared" si="6"/>
        <v>6.6224499999999997</v>
      </c>
      <c r="E72" s="56">
        <f t="shared" si="6"/>
        <v>0.15959389999625273</v>
      </c>
      <c r="F72" s="8">
        <f t="shared" si="7"/>
        <v>6.6224499999999997</v>
      </c>
      <c r="G72" s="8">
        <f t="shared" si="7"/>
        <v>0.15959389999625273</v>
      </c>
      <c r="H72" s="8">
        <f t="shared" si="8"/>
        <v>43.856844002499997</v>
      </c>
      <c r="I72" s="8">
        <f t="shared" si="9"/>
        <v>290.43975656435612</v>
      </c>
      <c r="J72" s="8">
        <f t="shared" si="10"/>
        <v>1923.4227658596201</v>
      </c>
      <c r="K72" s="8">
        <f t="shared" si="11"/>
        <v>1.0569026230301839</v>
      </c>
      <c r="L72" s="8">
        <f t="shared" si="12"/>
        <v>6.9992847758862409</v>
      </c>
      <c r="M72" s="8">
        <f t="shared" ca="1" si="4"/>
        <v>0.15869817860282118</v>
      </c>
      <c r="N72" s="8">
        <f t="shared" ca="1" si="13"/>
        <v>8.0231681465096349E-7</v>
      </c>
      <c r="O72" s="57">
        <f t="shared" ca="1" si="14"/>
        <v>1415337042.1351273</v>
      </c>
      <c r="P72" s="8">
        <f t="shared" ca="1" si="15"/>
        <v>131195348.95914064</v>
      </c>
      <c r="Q72" s="8">
        <f t="shared" ca="1" si="16"/>
        <v>741125.9629057236</v>
      </c>
      <c r="R72" s="5">
        <f t="shared" ca="1" si="5"/>
        <v>8.9572139343155333E-4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54">
        <v>66225</v>
      </c>
      <c r="B73" s="54">
        <v>0.15849499999603722</v>
      </c>
      <c r="C73" s="54">
        <v>1</v>
      </c>
      <c r="D73" s="56">
        <f t="shared" si="6"/>
        <v>6.6224999999999996</v>
      </c>
      <c r="E73" s="56">
        <f t="shared" si="6"/>
        <v>0.15849499999603722</v>
      </c>
      <c r="F73" s="8">
        <f t="shared" si="7"/>
        <v>6.6224999999999996</v>
      </c>
      <c r="G73" s="8">
        <f t="shared" si="7"/>
        <v>0.15849499999603722</v>
      </c>
      <c r="H73" s="8">
        <f t="shared" si="8"/>
        <v>43.857506249999993</v>
      </c>
      <c r="I73" s="8">
        <f t="shared" si="9"/>
        <v>290.44633514062491</v>
      </c>
      <c r="J73" s="8">
        <f t="shared" si="10"/>
        <v>1923.4808544687883</v>
      </c>
      <c r="K73" s="8">
        <f t="shared" si="11"/>
        <v>1.0496331374737564</v>
      </c>
      <c r="L73" s="8">
        <f t="shared" si="12"/>
        <v>6.9511954529199516</v>
      </c>
      <c r="M73" s="8">
        <f t="shared" ca="1" si="4"/>
        <v>0.15870169175465826</v>
      </c>
      <c r="N73" s="8">
        <f t="shared" ca="1" si="13"/>
        <v>4.272148308185659E-8</v>
      </c>
      <c r="O73" s="57">
        <f t="shared" ca="1" si="14"/>
        <v>1415539468.1897447</v>
      </c>
      <c r="P73" s="8">
        <f t="shared" ca="1" si="15"/>
        <v>131212773.1527281</v>
      </c>
      <c r="Q73" s="8">
        <f t="shared" ca="1" si="16"/>
        <v>741217.9937972764</v>
      </c>
      <c r="R73" s="5">
        <f t="shared" ca="1" si="5"/>
        <v>-2.0669175862103595E-4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54">
        <v>66225</v>
      </c>
      <c r="B74" s="54">
        <v>0.15889500000048429</v>
      </c>
      <c r="C74" s="54">
        <v>1</v>
      </c>
      <c r="D74" s="56">
        <f t="shared" si="6"/>
        <v>6.6224999999999996</v>
      </c>
      <c r="E74" s="56">
        <f t="shared" si="6"/>
        <v>0.15889500000048429</v>
      </c>
      <c r="F74" s="8">
        <f t="shared" si="7"/>
        <v>6.6224999999999996</v>
      </c>
      <c r="G74" s="8">
        <f t="shared" si="7"/>
        <v>0.15889500000048429</v>
      </c>
      <c r="H74" s="8">
        <f t="shared" si="8"/>
        <v>43.857506249999993</v>
      </c>
      <c r="I74" s="8">
        <f t="shared" si="9"/>
        <v>290.44633514062491</v>
      </c>
      <c r="J74" s="8">
        <f t="shared" si="10"/>
        <v>1923.4808544687883</v>
      </c>
      <c r="K74" s="8">
        <f t="shared" si="11"/>
        <v>1.0522821375032072</v>
      </c>
      <c r="L74" s="8">
        <f t="shared" si="12"/>
        <v>6.9687384556149894</v>
      </c>
      <c r="M74" s="8">
        <f t="shared" ca="1" si="4"/>
        <v>0.15870169175465826</v>
      </c>
      <c r="N74" s="8">
        <f t="shared" ca="1" si="13"/>
        <v>3.7368077904336594E-8</v>
      </c>
      <c r="O74" s="57">
        <f t="shared" ca="1" si="14"/>
        <v>1415539468.1897447</v>
      </c>
      <c r="P74" s="8">
        <f t="shared" ca="1" si="15"/>
        <v>131212773.1527281</v>
      </c>
      <c r="Q74" s="8">
        <f t="shared" ca="1" si="16"/>
        <v>741217.9937972764</v>
      </c>
      <c r="R74" s="5">
        <f t="shared" ca="1" si="5"/>
        <v>1.9330824582602935E-4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54">
        <v>66278</v>
      </c>
      <c r="B75" s="54">
        <v>0.15921159999561496</v>
      </c>
      <c r="C75" s="54">
        <v>1</v>
      </c>
      <c r="D75" s="56">
        <f t="shared" si="6"/>
        <v>6.6277999999999997</v>
      </c>
      <c r="E75" s="56">
        <f t="shared" si="6"/>
        <v>0.15921159999561496</v>
      </c>
      <c r="F75" s="8">
        <f t="shared" si="7"/>
        <v>6.6277999999999997</v>
      </c>
      <c r="G75" s="8">
        <f t="shared" si="7"/>
        <v>0.15921159999561496</v>
      </c>
      <c r="H75" s="8">
        <f t="shared" si="8"/>
        <v>43.927732839999997</v>
      </c>
      <c r="I75" s="8">
        <f t="shared" si="9"/>
        <v>291.14422771695195</v>
      </c>
      <c r="J75" s="8">
        <f t="shared" si="10"/>
        <v>1929.6457124624139</v>
      </c>
      <c r="K75" s="8">
        <f t="shared" si="11"/>
        <v>1.0552226424509368</v>
      </c>
      <c r="L75" s="8">
        <f t="shared" si="12"/>
        <v>6.9938046296363181</v>
      </c>
      <c r="M75" s="8">
        <f t="shared" ca="1" si="4"/>
        <v>0.15907423847770558</v>
      </c>
      <c r="N75" s="8">
        <f t="shared" ca="1" si="13"/>
        <v>1.8868186602370174E-8</v>
      </c>
      <c r="O75" s="57">
        <f t="shared" ca="1" si="14"/>
        <v>1436750700.9073861</v>
      </c>
      <c r="P75" s="8">
        <f t="shared" ca="1" si="15"/>
        <v>133036684.30150442</v>
      </c>
      <c r="Q75" s="8">
        <f t="shared" ca="1" si="16"/>
        <v>750841.6622202486</v>
      </c>
      <c r="R75" s="5">
        <f t="shared" ca="1" si="5"/>
        <v>1.3736151790938456E-4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54">
        <v>66285</v>
      </c>
      <c r="B76" s="54">
        <v>0.15952700000343611</v>
      </c>
      <c r="C76" s="54">
        <v>1</v>
      </c>
      <c r="D76" s="56">
        <f t="shared" si="6"/>
        <v>6.6284999999999998</v>
      </c>
      <c r="E76" s="56">
        <f t="shared" si="6"/>
        <v>0.15952700000343611</v>
      </c>
      <c r="F76" s="8">
        <f t="shared" si="7"/>
        <v>6.6284999999999998</v>
      </c>
      <c r="G76" s="8">
        <f t="shared" si="7"/>
        <v>0.15952700000343611</v>
      </c>
      <c r="H76" s="8">
        <f t="shared" si="8"/>
        <v>43.937012249999995</v>
      </c>
      <c r="I76" s="8">
        <f t="shared" si="9"/>
        <v>291.23648569912496</v>
      </c>
      <c r="J76" s="8">
        <f t="shared" si="10"/>
        <v>1930.4610454566498</v>
      </c>
      <c r="K76" s="8">
        <f t="shared" si="11"/>
        <v>1.0574247195227762</v>
      </c>
      <c r="L76" s="8">
        <f t="shared" si="12"/>
        <v>7.0091397533567212</v>
      </c>
      <c r="M76" s="8">
        <f t="shared" ca="1" si="4"/>
        <v>0.15912346536949667</v>
      </c>
      <c r="N76" s="8">
        <f t="shared" ca="1" si="13"/>
        <v>1.6284020078863757E-7</v>
      </c>
      <c r="O76" s="57">
        <f t="shared" ca="1" si="14"/>
        <v>1439515346.4461422</v>
      </c>
      <c r="P76" s="8">
        <f t="shared" ca="1" si="15"/>
        <v>133274129.10729913</v>
      </c>
      <c r="Q76" s="8">
        <f t="shared" ca="1" si="16"/>
        <v>752093.04091063503</v>
      </c>
      <c r="R76" s="5">
        <f t="shared" ca="1" si="5"/>
        <v>4.0353463393943967E-4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54">
        <v>67223.5</v>
      </c>
      <c r="B77" s="54">
        <v>0.16609170000447193</v>
      </c>
      <c r="C77" s="54">
        <v>1</v>
      </c>
      <c r="D77" s="56">
        <f t="shared" si="6"/>
        <v>6.7223499999999996</v>
      </c>
      <c r="E77" s="56">
        <f t="shared" si="6"/>
        <v>0.16609170000447193</v>
      </c>
      <c r="F77" s="8">
        <f t="shared" si="7"/>
        <v>6.7223499999999996</v>
      </c>
      <c r="G77" s="8">
        <f t="shared" si="7"/>
        <v>0.16609170000447193</v>
      </c>
      <c r="H77" s="8">
        <f t="shared" si="8"/>
        <v>45.189989522499992</v>
      </c>
      <c r="I77" s="8">
        <f t="shared" si="9"/>
        <v>303.78292606657783</v>
      </c>
      <c r="J77" s="8">
        <f t="shared" si="10"/>
        <v>2042.1351530436593</v>
      </c>
      <c r="K77" s="8">
        <f t="shared" si="11"/>
        <v>1.1165265395250619</v>
      </c>
      <c r="L77" s="8">
        <f t="shared" si="12"/>
        <v>7.5056821829762992</v>
      </c>
      <c r="M77" s="8">
        <f t="shared" ca="1" si="4"/>
        <v>0.16577114913981045</v>
      </c>
      <c r="N77" s="8">
        <f t="shared" ca="1" si="13"/>
        <v>1.0275285683522508E-7</v>
      </c>
      <c r="O77" s="57">
        <f t="shared" ca="1" si="14"/>
        <v>1720092701.8258972</v>
      </c>
      <c r="P77" s="8">
        <f t="shared" ca="1" si="15"/>
        <v>156803258.41800967</v>
      </c>
      <c r="Q77" s="8">
        <f t="shared" ca="1" si="16"/>
        <v>873081.46984692651</v>
      </c>
      <c r="R77" s="5">
        <f t="shared" ca="1" si="5"/>
        <v>3.2055086466148408E-4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54">
        <v>67452.5</v>
      </c>
      <c r="B78" s="54">
        <v>0.16449550000106683</v>
      </c>
      <c r="C78" s="54">
        <v>1</v>
      </c>
      <c r="D78" s="56">
        <f t="shared" si="6"/>
        <v>6.7452500000000004</v>
      </c>
      <c r="E78" s="56">
        <f t="shared" si="6"/>
        <v>0.16449550000106683</v>
      </c>
      <c r="F78" s="8">
        <f t="shared" si="7"/>
        <v>6.7452500000000004</v>
      </c>
      <c r="G78" s="8">
        <f t="shared" si="7"/>
        <v>0.16449550000106683</v>
      </c>
      <c r="H78" s="8">
        <f t="shared" si="8"/>
        <v>45.498397562500003</v>
      </c>
      <c r="I78" s="8">
        <f t="shared" si="9"/>
        <v>306.89806615845316</v>
      </c>
      <c r="J78" s="8">
        <f t="shared" si="10"/>
        <v>2070.1041807553065</v>
      </c>
      <c r="K78" s="8">
        <f t="shared" si="11"/>
        <v>1.1095632713821961</v>
      </c>
      <c r="L78" s="8">
        <f t="shared" si="12"/>
        <v>7.4842816562907588</v>
      </c>
      <c r="M78" s="8">
        <f t="shared" ca="1" si="4"/>
        <v>0.16740761770684753</v>
      </c>
      <c r="N78" s="8">
        <f t="shared" ca="1" si="13"/>
        <v>8.4804295323214678E-6</v>
      </c>
      <c r="O78" s="57">
        <f t="shared" ca="1" si="14"/>
        <v>1757968407.1964195</v>
      </c>
      <c r="P78" s="8">
        <f t="shared" ca="1" si="15"/>
        <v>159760201.92169783</v>
      </c>
      <c r="Q78" s="8">
        <f t="shared" ca="1" si="16"/>
        <v>887084.82785092969</v>
      </c>
      <c r="R78" s="5">
        <f t="shared" ca="1" si="5"/>
        <v>-2.9121177057807035E-3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54">
        <v>68303</v>
      </c>
      <c r="B79" s="54">
        <v>0.17346660000475822</v>
      </c>
      <c r="C79" s="54">
        <v>1</v>
      </c>
      <c r="D79" s="56">
        <f t="shared" si="6"/>
        <v>6.8303000000000003</v>
      </c>
      <c r="E79" s="56">
        <f t="shared" si="6"/>
        <v>0.17346660000475822</v>
      </c>
      <c r="F79" s="8">
        <f t="shared" si="7"/>
        <v>6.8303000000000003</v>
      </c>
      <c r="G79" s="8">
        <f t="shared" si="7"/>
        <v>0.17346660000475822</v>
      </c>
      <c r="H79" s="8">
        <f t="shared" si="8"/>
        <v>46.652998090000004</v>
      </c>
      <c r="I79" s="8">
        <f t="shared" si="9"/>
        <v>318.65397285412706</v>
      </c>
      <c r="J79" s="8">
        <f t="shared" si="10"/>
        <v>2176.5022307855443</v>
      </c>
      <c r="K79" s="8">
        <f t="shared" si="11"/>
        <v>1.1848289180125</v>
      </c>
      <c r="L79" s="8">
        <f t="shared" si="12"/>
        <v>8.0927369587007796</v>
      </c>
      <c r="M79" s="8">
        <f t="shared" ca="1" si="4"/>
        <v>0.17353483905181377</v>
      </c>
      <c r="N79" s="8">
        <f t="shared" ca="1" si="13"/>
        <v>4.656567543049788E-9</v>
      </c>
      <c r="O79" s="57">
        <f t="shared" ca="1" si="14"/>
        <v>1782008664.7129323</v>
      </c>
      <c r="P79" s="8">
        <f t="shared" ca="1" si="15"/>
        <v>160286465.97481808</v>
      </c>
      <c r="Q79" s="8">
        <f t="shared" ca="1" si="16"/>
        <v>881589.39844153763</v>
      </c>
      <c r="R79" s="5">
        <f t="shared" ca="1" si="5"/>
        <v>-6.8239047055551616E-5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54">
        <v>68438</v>
      </c>
      <c r="B80" s="54">
        <v>0.17466360000253189</v>
      </c>
      <c r="C80" s="54">
        <v>1</v>
      </c>
      <c r="D80" s="56">
        <f t="shared" si="6"/>
        <v>6.8437999999999999</v>
      </c>
      <c r="E80" s="56">
        <f t="shared" si="6"/>
        <v>0.17466360000253189</v>
      </c>
      <c r="F80" s="8">
        <f t="shared" si="7"/>
        <v>6.8437999999999999</v>
      </c>
      <c r="G80" s="8">
        <f t="shared" si="7"/>
        <v>0.17466360000253189</v>
      </c>
      <c r="H80" s="8">
        <f t="shared" si="8"/>
        <v>46.837598440000001</v>
      </c>
      <c r="I80" s="8">
        <f t="shared" si="9"/>
        <v>320.54715620367199</v>
      </c>
      <c r="J80" s="8">
        <f t="shared" si="10"/>
        <v>2193.7606276266902</v>
      </c>
      <c r="K80" s="8">
        <f t="shared" si="11"/>
        <v>1.1953627456973277</v>
      </c>
      <c r="L80" s="8">
        <f t="shared" si="12"/>
        <v>8.1808235590033718</v>
      </c>
      <c r="M80" s="8">
        <f t="shared" ca="1" si="4"/>
        <v>0.1745145752342484</v>
      </c>
      <c r="N80" s="8">
        <f t="shared" ca="1" si="13"/>
        <v>2.2208381561947881E-8</v>
      </c>
      <c r="O80" s="57">
        <f t="shared" ca="1" si="14"/>
        <v>1768723031.8633385</v>
      </c>
      <c r="P80" s="8">
        <f t="shared" ca="1" si="15"/>
        <v>158848183.62389246</v>
      </c>
      <c r="Q80" s="8">
        <f t="shared" ca="1" si="16"/>
        <v>872404.50035291619</v>
      </c>
      <c r="R80" s="5">
        <f t="shared" ca="1" si="5"/>
        <v>1.4902476828348998E-4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54">
        <v>68478</v>
      </c>
      <c r="B81" s="54">
        <v>0.17455160000099568</v>
      </c>
      <c r="C81" s="54">
        <v>1</v>
      </c>
      <c r="D81" s="56">
        <f t="shared" si="6"/>
        <v>6.8478000000000003</v>
      </c>
      <c r="E81" s="56">
        <f t="shared" si="6"/>
        <v>0.17455160000099568</v>
      </c>
      <c r="F81" s="8">
        <f t="shared" si="7"/>
        <v>6.8478000000000003</v>
      </c>
      <c r="G81" s="8">
        <f t="shared" si="7"/>
        <v>0.17455160000099568</v>
      </c>
      <c r="H81" s="8">
        <f t="shared" si="8"/>
        <v>46.892364840000006</v>
      </c>
      <c r="I81" s="8">
        <f t="shared" si="9"/>
        <v>321.10953595135203</v>
      </c>
      <c r="J81" s="8">
        <f t="shared" si="10"/>
        <v>2198.8938802876687</v>
      </c>
      <c r="K81" s="8">
        <f t="shared" si="11"/>
        <v>1.1952944464868183</v>
      </c>
      <c r="L81" s="8">
        <f t="shared" si="12"/>
        <v>8.1851373106524346</v>
      </c>
      <c r="M81" s="8">
        <f t="shared" ca="1" si="4"/>
        <v>0.17480524423003541</v>
      </c>
      <c r="N81" s="8">
        <f t="shared" ca="1" si="13"/>
        <v>6.4335394925158475E-8</v>
      </c>
      <c r="O81" s="57">
        <f t="shared" ca="1" si="14"/>
        <v>1763898791.135186</v>
      </c>
      <c r="P81" s="8">
        <f t="shared" ca="1" si="15"/>
        <v>158343504.38130328</v>
      </c>
      <c r="Q81" s="8">
        <f t="shared" ca="1" si="16"/>
        <v>869256.60818311269</v>
      </c>
      <c r="R81" s="5">
        <f t="shared" ca="1" si="5"/>
        <v>-2.5364422903972894E-4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54">
        <v>68658</v>
      </c>
      <c r="B82" s="54">
        <v>0.17634759999782545</v>
      </c>
      <c r="C82" s="54">
        <v>1</v>
      </c>
      <c r="D82" s="56">
        <f t="shared" si="6"/>
        <v>6.8658000000000001</v>
      </c>
      <c r="E82" s="56">
        <f t="shared" si="6"/>
        <v>0.17634759999782545</v>
      </c>
      <c r="F82" s="8">
        <f t="shared" si="7"/>
        <v>6.8658000000000001</v>
      </c>
      <c r="G82" s="8">
        <f t="shared" si="7"/>
        <v>0.17634759999782545</v>
      </c>
      <c r="H82" s="8">
        <f t="shared" si="8"/>
        <v>47.139209640000004</v>
      </c>
      <c r="I82" s="8">
        <f t="shared" si="9"/>
        <v>323.64838554631206</v>
      </c>
      <c r="J82" s="8">
        <f t="shared" si="10"/>
        <v>2222.1050854838695</v>
      </c>
      <c r="K82" s="8">
        <f t="shared" si="11"/>
        <v>1.2107673520650701</v>
      </c>
      <c r="L82" s="8">
        <f t="shared" si="12"/>
        <v>8.3128864858083595</v>
      </c>
      <c r="M82" s="8">
        <f t="shared" ca="1" si="4"/>
        <v>0.17611538628620971</v>
      </c>
      <c r="N82" s="8">
        <f t="shared" ca="1" si="13"/>
        <v>5.392320786236152E-8</v>
      </c>
      <c r="O82" s="57">
        <f t="shared" ca="1" si="14"/>
        <v>1737230570.1645722</v>
      </c>
      <c r="P82" s="8">
        <f t="shared" ca="1" si="15"/>
        <v>155634746.37773445</v>
      </c>
      <c r="Q82" s="8">
        <f t="shared" ca="1" si="16"/>
        <v>852718.92735533626</v>
      </c>
      <c r="R82" s="5">
        <f t="shared" ca="1" si="5"/>
        <v>2.3221371161574744E-4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54">
        <v>69452.5</v>
      </c>
      <c r="B83" s="54">
        <v>0.1804954999970505</v>
      </c>
      <c r="C83" s="54">
        <v>1</v>
      </c>
      <c r="D83" s="56">
        <f t="shared" si="6"/>
        <v>6.9452499999999997</v>
      </c>
      <c r="E83" s="56">
        <f t="shared" si="6"/>
        <v>0.1804954999970505</v>
      </c>
      <c r="F83" s="8">
        <f t="shared" si="7"/>
        <v>6.9452499999999997</v>
      </c>
      <c r="G83" s="8">
        <f t="shared" si="7"/>
        <v>0.1804954999970505</v>
      </c>
      <c r="H83" s="8">
        <f t="shared" si="8"/>
        <v>48.236497562499999</v>
      </c>
      <c r="I83" s="8">
        <f t="shared" si="9"/>
        <v>335.0145346959531</v>
      </c>
      <c r="J83" s="8">
        <f t="shared" si="10"/>
        <v>2326.7596970970681</v>
      </c>
      <c r="K83" s="8">
        <f t="shared" si="11"/>
        <v>1.253586371354515</v>
      </c>
      <c r="L83" s="8">
        <f t="shared" si="12"/>
        <v>8.7064707456499448</v>
      </c>
      <c r="M83" s="8">
        <f t="shared" ca="1" si="4"/>
        <v>0.18193988328778879</v>
      </c>
      <c r="N83" s="8">
        <f t="shared" ca="1" si="13"/>
        <v>2.0862430905639662E-6</v>
      </c>
      <c r="O83" s="57">
        <f t="shared" ca="1" si="14"/>
        <v>1528185220.3991182</v>
      </c>
      <c r="P83" s="8">
        <f t="shared" ca="1" si="15"/>
        <v>135669430.76717651</v>
      </c>
      <c r="Q83" s="8">
        <f t="shared" ca="1" si="16"/>
        <v>736599.72390228289</v>
      </c>
      <c r="R83" s="5">
        <f t="shared" ca="1" si="5"/>
        <v>-1.4443832907382881E-3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54">
        <v>69570</v>
      </c>
      <c r="B84" s="54">
        <v>0.18175400000473019</v>
      </c>
      <c r="C84" s="54">
        <v>1</v>
      </c>
      <c r="D84" s="56">
        <f t="shared" si="6"/>
        <v>6.9569999999999999</v>
      </c>
      <c r="E84" s="56">
        <f t="shared" si="6"/>
        <v>0.18175400000473019</v>
      </c>
      <c r="F84" s="8">
        <f t="shared" si="7"/>
        <v>6.9569999999999999</v>
      </c>
      <c r="G84" s="8">
        <f t="shared" si="7"/>
        <v>0.18175400000473019</v>
      </c>
      <c r="H84" s="8">
        <f t="shared" si="8"/>
        <v>48.399848999999996</v>
      </c>
      <c r="I84" s="8">
        <f t="shared" si="9"/>
        <v>336.71774949299999</v>
      </c>
      <c r="J84" s="8">
        <f t="shared" si="10"/>
        <v>2342.5453832228009</v>
      </c>
      <c r="K84" s="8">
        <f t="shared" si="11"/>
        <v>1.264462578032908</v>
      </c>
      <c r="L84" s="8">
        <f t="shared" si="12"/>
        <v>8.796866155374941</v>
      </c>
      <c r="M84" s="8">
        <f t="shared" ca="1" si="4"/>
        <v>0.18280704654762414</v>
      </c>
      <c r="N84" s="8">
        <f t="shared" ca="1" si="13"/>
        <v>1.108907021500908E-6</v>
      </c>
      <c r="O84" s="57">
        <f t="shared" ca="1" si="14"/>
        <v>1485774061.2728074</v>
      </c>
      <c r="P84" s="8">
        <f t="shared" ca="1" si="15"/>
        <v>131717080.55574654</v>
      </c>
      <c r="Q84" s="8">
        <f t="shared" ca="1" si="16"/>
        <v>714090.62436945736</v>
      </c>
      <c r="R84" s="5">
        <f t="shared" ca="1" si="5"/>
        <v>-1.0530465428939539E-3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54">
        <v>69640.5</v>
      </c>
      <c r="B85" s="54">
        <v>0.18220909999945434</v>
      </c>
      <c r="C85" s="54">
        <v>1</v>
      </c>
      <c r="D85" s="56">
        <f t="shared" ref="D85:E143" si="17">A85/A$18</f>
        <v>6.9640500000000003</v>
      </c>
      <c r="E85" s="56">
        <f t="shared" si="17"/>
        <v>0.18220909999945434</v>
      </c>
      <c r="F85" s="8">
        <f t="shared" ref="F85:G143" si="18">$C85*D85</f>
        <v>6.9640500000000003</v>
      </c>
      <c r="G85" s="8">
        <f t="shared" si="18"/>
        <v>0.18220909999945434</v>
      </c>
      <c r="H85" s="8">
        <f t="shared" si="8"/>
        <v>48.497992402500003</v>
      </c>
      <c r="I85" s="8">
        <f t="shared" si="9"/>
        <v>337.74244399063014</v>
      </c>
      <c r="J85" s="8">
        <f t="shared" si="10"/>
        <v>2352.055267072948</v>
      </c>
      <c r="K85" s="8">
        <f t="shared" si="11"/>
        <v>1.2689132828512</v>
      </c>
      <c r="L85" s="8">
        <f t="shared" si="12"/>
        <v>8.836775547439899</v>
      </c>
      <c r="M85" s="8">
        <f t="shared" ref="M85:M148" ca="1" si="19">+E$4+E$5*D85+E$6*D85^2</f>
        <v>0.18332805793526313</v>
      </c>
      <c r="N85" s="8">
        <f t="shared" ca="1" si="13"/>
        <v>1.2520668621094802E-6</v>
      </c>
      <c r="O85" s="57">
        <f t="shared" ca="1" si="14"/>
        <v>1459068411.1900644</v>
      </c>
      <c r="P85" s="8">
        <f t="shared" ca="1" si="15"/>
        <v>129237248.86046927</v>
      </c>
      <c r="Q85" s="8">
        <f t="shared" ca="1" si="16"/>
        <v>700012.438626986</v>
      </c>
      <c r="R85" s="5">
        <f t="shared" ref="R85:R148" ca="1" si="20">+E85-M85</f>
        <v>-1.1189579358087953E-3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54">
        <v>69687</v>
      </c>
      <c r="B86" s="54">
        <v>0.18291139999928419</v>
      </c>
      <c r="C86" s="54">
        <v>1</v>
      </c>
      <c r="D86" s="56">
        <f t="shared" si="17"/>
        <v>6.9687000000000001</v>
      </c>
      <c r="E86" s="56">
        <f t="shared" si="17"/>
        <v>0.18291139999928419</v>
      </c>
      <c r="F86" s="8">
        <f t="shared" si="18"/>
        <v>6.9687000000000001</v>
      </c>
      <c r="G86" s="8">
        <f t="shared" si="18"/>
        <v>0.18291139999928419</v>
      </c>
      <c r="H86" s="8">
        <f t="shared" ref="H86:H149" si="21">C86*D86*D86</f>
        <v>48.562779689999999</v>
      </c>
      <c r="I86" s="8">
        <f t="shared" ref="I86:I149" si="22">C86*D86*D86*D86</f>
        <v>338.41944282570302</v>
      </c>
      <c r="J86" s="8">
        <f t="shared" ref="J86:J149" si="23">C86*D86*D86*D86*D86</f>
        <v>2358.3435712194764</v>
      </c>
      <c r="K86" s="8">
        <f t="shared" ref="K86:K149" si="24">C86*E86*D86</f>
        <v>1.2746546731750117</v>
      </c>
      <c r="L86" s="8">
        <f t="shared" ref="L86:L149" si="25">C86*E86*D86*D86</f>
        <v>8.8826860209547043</v>
      </c>
      <c r="M86" s="8">
        <f t="shared" ca="1" si="19"/>
        <v>0.18367199659348768</v>
      </c>
      <c r="N86" s="8">
        <f t="shared" ref="N86:N149" ca="1" si="26">C86*(M86-E86)^2</f>
        <v>5.7850717911395488E-7</v>
      </c>
      <c r="O86" s="57">
        <f t="shared" ref="O86:O149" ca="1" si="27">(C86*O$1-O$2*F86+O$3*H86)^2</f>
        <v>1440956277.6247997</v>
      </c>
      <c r="P86" s="8">
        <f t="shared" ref="P86:P149" ca="1" si="28">(-C86*O$2+O$4*F86-O$5*H86)^2</f>
        <v>127558870.39877908</v>
      </c>
      <c r="Q86" s="8">
        <f t="shared" ref="Q86:Q149" ca="1" si="29">+(C86*O$3-F86*O$5+H86*O$6)^2</f>
        <v>690501.74515648908</v>
      </c>
      <c r="R86" s="5">
        <f t="shared" ca="1" si="20"/>
        <v>-7.6059659420349424E-4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54">
        <v>69725</v>
      </c>
      <c r="B87" s="54">
        <v>0.18265499999688473</v>
      </c>
      <c r="C87" s="54">
        <v>1</v>
      </c>
      <c r="D87" s="56">
        <f t="shared" si="17"/>
        <v>6.9725000000000001</v>
      </c>
      <c r="E87" s="56">
        <f t="shared" si="17"/>
        <v>0.18265499999688473</v>
      </c>
      <c r="F87" s="8">
        <f t="shared" si="18"/>
        <v>6.9725000000000001</v>
      </c>
      <c r="G87" s="8">
        <f t="shared" si="18"/>
        <v>0.18265499999688473</v>
      </c>
      <c r="H87" s="8">
        <f t="shared" si="21"/>
        <v>48.615756250000004</v>
      </c>
      <c r="I87" s="8">
        <f t="shared" si="22"/>
        <v>338.97336045312505</v>
      </c>
      <c r="J87" s="8">
        <f t="shared" si="23"/>
        <v>2363.4917557594144</v>
      </c>
      <c r="K87" s="8">
        <f t="shared" si="24"/>
        <v>1.2735619874782789</v>
      </c>
      <c r="L87" s="8">
        <f t="shared" si="25"/>
        <v>8.8799109576922994</v>
      </c>
      <c r="M87" s="8">
        <f t="shared" ca="1" si="19"/>
        <v>0.18395323758489462</v>
      </c>
      <c r="N87" s="8">
        <f t="shared" ca="1" si="26"/>
        <v>1.6854208349217588E-6</v>
      </c>
      <c r="O87" s="57">
        <f t="shared" ca="1" si="27"/>
        <v>1425868910.1966355</v>
      </c>
      <c r="P87" s="8">
        <f t="shared" ca="1" si="28"/>
        <v>126162778.62068483</v>
      </c>
      <c r="Q87" s="8">
        <f t="shared" ca="1" si="29"/>
        <v>682600.77813056053</v>
      </c>
      <c r="R87" s="5">
        <f t="shared" ca="1" si="20"/>
        <v>-1.2982375880098984E-3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54">
        <v>69764.5</v>
      </c>
      <c r="B88" s="54">
        <v>0.18138190000172472</v>
      </c>
      <c r="C88" s="54">
        <v>1</v>
      </c>
      <c r="D88" s="56">
        <f t="shared" si="17"/>
        <v>6.9764499999999998</v>
      </c>
      <c r="E88" s="56">
        <f t="shared" si="17"/>
        <v>0.18138190000172472</v>
      </c>
      <c r="F88" s="8">
        <f t="shared" si="18"/>
        <v>6.9764499999999998</v>
      </c>
      <c r="G88" s="8">
        <f t="shared" si="18"/>
        <v>0.18138190000172472</v>
      </c>
      <c r="H88" s="8">
        <f t="shared" si="21"/>
        <v>48.6708546025</v>
      </c>
      <c r="I88" s="8">
        <f t="shared" si="22"/>
        <v>339.54978359161112</v>
      </c>
      <c r="J88" s="8">
        <f t="shared" si="23"/>
        <v>2368.8520877376955</v>
      </c>
      <c r="K88" s="8">
        <f t="shared" si="24"/>
        <v>1.2654017562670323</v>
      </c>
      <c r="L88" s="8">
        <f t="shared" si="25"/>
        <v>8.8280120825091366</v>
      </c>
      <c r="M88" s="8">
        <f t="shared" ca="1" si="19"/>
        <v>0.18424574497429186</v>
      </c>
      <c r="N88" s="8">
        <f t="shared" ca="1" si="26"/>
        <v>8.2016080268980951E-6</v>
      </c>
      <c r="O88" s="57">
        <f t="shared" ca="1" si="27"/>
        <v>1409919343.3517396</v>
      </c>
      <c r="P88" s="8">
        <f t="shared" ca="1" si="28"/>
        <v>124688767.52998489</v>
      </c>
      <c r="Q88" s="8">
        <f t="shared" ca="1" si="29"/>
        <v>674268.32566076086</v>
      </c>
      <c r="R88" s="5">
        <f t="shared" ca="1" si="20"/>
        <v>-2.8638449725671422E-3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54">
        <v>69788.5</v>
      </c>
      <c r="B89" s="54">
        <v>0.18249470000591828</v>
      </c>
      <c r="C89" s="54">
        <v>1</v>
      </c>
      <c r="D89" s="56">
        <f t="shared" si="17"/>
        <v>6.9788500000000004</v>
      </c>
      <c r="E89" s="56">
        <f t="shared" si="17"/>
        <v>0.18249470000591828</v>
      </c>
      <c r="F89" s="8">
        <f t="shared" si="18"/>
        <v>6.9788500000000004</v>
      </c>
      <c r="G89" s="8">
        <f t="shared" si="18"/>
        <v>0.18249470000591828</v>
      </c>
      <c r="H89" s="8">
        <f t="shared" si="21"/>
        <v>48.704347322500006</v>
      </c>
      <c r="I89" s="8">
        <f t="shared" si="22"/>
        <v>339.90033431162919</v>
      </c>
      <c r="J89" s="8">
        <f t="shared" si="23"/>
        <v>2372.1134481107138</v>
      </c>
      <c r="K89" s="8">
        <f t="shared" si="24"/>
        <v>1.2736031371363028</v>
      </c>
      <c r="L89" s="8">
        <f t="shared" si="25"/>
        <v>8.8882852536036872</v>
      </c>
      <c r="M89" s="8">
        <f t="shared" ca="1" si="19"/>
        <v>0.18442355301638569</v>
      </c>
      <c r="N89" s="8">
        <f t="shared" ca="1" si="26"/>
        <v>3.7204739359892017E-6</v>
      </c>
      <c r="O89" s="57">
        <f t="shared" ca="1" si="27"/>
        <v>1400098247.6495655</v>
      </c>
      <c r="P89" s="8">
        <f t="shared" ca="1" si="28"/>
        <v>123782042.908429</v>
      </c>
      <c r="Q89" s="8">
        <f t="shared" ca="1" si="29"/>
        <v>669147.34573681606</v>
      </c>
      <c r="R89" s="5">
        <f t="shared" ca="1" si="20"/>
        <v>-1.9288530104674129E-3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54">
        <v>70724</v>
      </c>
      <c r="B90" s="54">
        <v>0.18979280000348808</v>
      </c>
      <c r="C90" s="54">
        <v>1</v>
      </c>
      <c r="D90" s="56">
        <f t="shared" si="17"/>
        <v>7.0724</v>
      </c>
      <c r="E90" s="56">
        <f t="shared" si="17"/>
        <v>0.18979280000348808</v>
      </c>
      <c r="F90" s="8">
        <f t="shared" si="18"/>
        <v>7.0724</v>
      </c>
      <c r="G90" s="8">
        <f t="shared" si="18"/>
        <v>0.18979280000348808</v>
      </c>
      <c r="H90" s="8">
        <f t="shared" si="21"/>
        <v>50.018841760000001</v>
      </c>
      <c r="I90" s="8">
        <f t="shared" si="22"/>
        <v>353.75325646342401</v>
      </c>
      <c r="J90" s="8">
        <f t="shared" si="23"/>
        <v>2501.88453101192</v>
      </c>
      <c r="K90" s="8">
        <f t="shared" si="24"/>
        <v>1.3422905987446692</v>
      </c>
      <c r="L90" s="8">
        <f t="shared" si="25"/>
        <v>9.4932160305617987</v>
      </c>
      <c r="M90" s="8">
        <f t="shared" ca="1" si="19"/>
        <v>0.19140267868623362</v>
      </c>
      <c r="N90" s="8">
        <f t="shared" ca="1" si="26"/>
        <v>2.5917093731585016E-6</v>
      </c>
      <c r="O90" s="57">
        <f t="shared" ca="1" si="27"/>
        <v>957391153.83859336</v>
      </c>
      <c r="P90" s="8">
        <f t="shared" ca="1" si="28"/>
        <v>83428156.3602667</v>
      </c>
      <c r="Q90" s="8">
        <f t="shared" ca="1" si="29"/>
        <v>443929.10464448296</v>
      </c>
      <c r="R90" s="5">
        <f t="shared" ca="1" si="20"/>
        <v>-1.6098786827455358E-3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54">
        <v>70763.5</v>
      </c>
      <c r="B91" s="54">
        <v>0.18987970000307541</v>
      </c>
      <c r="C91" s="54">
        <v>1</v>
      </c>
      <c r="D91" s="56">
        <f t="shared" si="17"/>
        <v>7.0763499999999997</v>
      </c>
      <c r="E91" s="56">
        <f t="shared" si="17"/>
        <v>0.18987970000307541</v>
      </c>
      <c r="F91" s="8">
        <f t="shared" si="18"/>
        <v>7.0763499999999997</v>
      </c>
      <c r="G91" s="8">
        <f t="shared" si="18"/>
        <v>0.18987970000307541</v>
      </c>
      <c r="H91" s="8">
        <f t="shared" si="21"/>
        <v>50.074729322499998</v>
      </c>
      <c r="I91" s="8">
        <f t="shared" si="22"/>
        <v>354.34631084127284</v>
      </c>
      <c r="J91" s="8">
        <f t="shared" si="23"/>
        <v>2507.478516721641</v>
      </c>
      <c r="K91" s="8">
        <f t="shared" si="24"/>
        <v>1.3436552151167627</v>
      </c>
      <c r="L91" s="8">
        <f t="shared" si="25"/>
        <v>9.5081745814915024</v>
      </c>
      <c r="M91" s="8">
        <f t="shared" ca="1" si="19"/>
        <v>0.19169943420798102</v>
      </c>
      <c r="N91" s="8">
        <f t="shared" ca="1" si="26"/>
        <v>3.3114325765034516E-6</v>
      </c>
      <c r="O91" s="57">
        <f t="shared" ca="1" si="27"/>
        <v>936943184.12557507</v>
      </c>
      <c r="P91" s="8">
        <f t="shared" ca="1" si="28"/>
        <v>81583593.878600344</v>
      </c>
      <c r="Q91" s="8">
        <f t="shared" ca="1" si="29"/>
        <v>433738.14767247072</v>
      </c>
      <c r="R91" s="5">
        <f t="shared" ca="1" si="20"/>
        <v>-1.8197342049056098E-3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54">
        <v>70802.5</v>
      </c>
      <c r="B92" s="54">
        <v>0.19036549999873387</v>
      </c>
      <c r="C92" s="54">
        <v>1</v>
      </c>
      <c r="D92" s="56">
        <f t="shared" si="17"/>
        <v>7.0802500000000004</v>
      </c>
      <c r="E92" s="56">
        <f t="shared" si="17"/>
        <v>0.19036549999873387</v>
      </c>
      <c r="F92" s="8">
        <f t="shared" si="18"/>
        <v>7.0802500000000004</v>
      </c>
      <c r="G92" s="8">
        <f t="shared" si="18"/>
        <v>0.19036549999873387</v>
      </c>
      <c r="H92" s="8">
        <f t="shared" si="21"/>
        <v>50.129940062500005</v>
      </c>
      <c r="I92" s="8">
        <f t="shared" si="22"/>
        <v>354.93250812751569</v>
      </c>
      <c r="J92" s="8">
        <f t="shared" si="23"/>
        <v>2513.0108906698429</v>
      </c>
      <c r="K92" s="8">
        <f t="shared" si="24"/>
        <v>1.3478353313660356</v>
      </c>
      <c r="L92" s="8">
        <f t="shared" si="25"/>
        <v>9.5430111049043749</v>
      </c>
      <c r="M92" s="8">
        <f t="shared" ca="1" si="19"/>
        <v>0.19199259812408451</v>
      </c>
      <c r="N92" s="8">
        <f t="shared" ca="1" si="26"/>
        <v>2.6474483095195671E-6</v>
      </c>
      <c r="O92" s="57">
        <f t="shared" ca="1" si="27"/>
        <v>916687706.99474072</v>
      </c>
      <c r="P92" s="8">
        <f t="shared" ca="1" si="28"/>
        <v>79757851.927229896</v>
      </c>
      <c r="Q92" s="8">
        <f t="shared" ca="1" si="29"/>
        <v>423659.26856433414</v>
      </c>
      <c r="R92" s="5">
        <f t="shared" ca="1" si="20"/>
        <v>-1.62709812535064E-3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54">
        <v>70824</v>
      </c>
      <c r="B93" s="54">
        <v>0.19131280000146944</v>
      </c>
      <c r="C93" s="54">
        <v>1</v>
      </c>
      <c r="D93" s="56">
        <f t="shared" si="17"/>
        <v>7.0823999999999998</v>
      </c>
      <c r="E93" s="56">
        <f t="shared" si="17"/>
        <v>0.19131280000146944</v>
      </c>
      <c r="F93" s="8">
        <f t="shared" si="18"/>
        <v>7.0823999999999998</v>
      </c>
      <c r="G93" s="8">
        <f t="shared" si="18"/>
        <v>0.19131280000146944</v>
      </c>
      <c r="H93" s="8">
        <f t="shared" si="21"/>
        <v>50.160389759999994</v>
      </c>
      <c r="I93" s="8">
        <f t="shared" si="22"/>
        <v>355.25594443622396</v>
      </c>
      <c r="J93" s="8">
        <f t="shared" si="23"/>
        <v>2516.0647008751125</v>
      </c>
      <c r="K93" s="8">
        <f t="shared" si="24"/>
        <v>1.3549537747304072</v>
      </c>
      <c r="L93" s="8">
        <f t="shared" si="25"/>
        <v>9.5963246141506353</v>
      </c>
      <c r="M93" s="8">
        <f t="shared" ca="1" si="19"/>
        <v>0.19215428414543789</v>
      </c>
      <c r="N93" s="8">
        <f t="shared" ca="1" si="26"/>
        <v>7.0809556455031799E-7</v>
      </c>
      <c r="O93" s="57">
        <f t="shared" ca="1" si="27"/>
        <v>905496419.51342762</v>
      </c>
      <c r="P93" s="8">
        <f t="shared" ca="1" si="28"/>
        <v>78749735.639363825</v>
      </c>
      <c r="Q93" s="8">
        <f t="shared" ca="1" si="29"/>
        <v>418097.48476330249</v>
      </c>
      <c r="R93" s="5">
        <f t="shared" ca="1" si="20"/>
        <v>-8.4148414396845173E-4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54">
        <v>70828</v>
      </c>
      <c r="B94" s="54">
        <v>0.19122159999824362</v>
      </c>
      <c r="C94" s="54">
        <v>1</v>
      </c>
      <c r="D94" s="56">
        <f t="shared" si="17"/>
        <v>7.0827999999999998</v>
      </c>
      <c r="E94" s="56">
        <f t="shared" si="17"/>
        <v>0.19122159999824362</v>
      </c>
      <c r="F94" s="8">
        <f t="shared" si="18"/>
        <v>7.0827999999999998</v>
      </c>
      <c r="G94" s="8">
        <f t="shared" si="18"/>
        <v>0.19122159999824362</v>
      </c>
      <c r="H94" s="8">
        <f t="shared" si="21"/>
        <v>50.166055839999999</v>
      </c>
      <c r="I94" s="8">
        <f t="shared" si="22"/>
        <v>355.316140303552</v>
      </c>
      <c r="J94" s="8">
        <f t="shared" si="23"/>
        <v>2516.633158541998</v>
      </c>
      <c r="K94" s="8">
        <f t="shared" si="24"/>
        <v>1.35438434846756</v>
      </c>
      <c r="L94" s="8">
        <f t="shared" si="25"/>
        <v>9.5928334633260341</v>
      </c>
      <c r="M94" s="8">
        <f t="shared" ca="1" si="19"/>
        <v>0.19218437075611047</v>
      </c>
      <c r="N94" s="8">
        <f t="shared" ca="1" si="26"/>
        <v>9.2692753220351692E-7</v>
      </c>
      <c r="O94" s="57">
        <f t="shared" ca="1" si="27"/>
        <v>903412546.86460948</v>
      </c>
      <c r="P94" s="8">
        <f t="shared" ca="1" si="28"/>
        <v>78562067.921349108</v>
      </c>
      <c r="Q94" s="8">
        <f t="shared" ca="1" si="29"/>
        <v>417062.39196917473</v>
      </c>
      <c r="R94" s="5">
        <f t="shared" ca="1" si="20"/>
        <v>-9.6277075786685429E-4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54">
        <v>70866.5</v>
      </c>
      <c r="B95" s="54">
        <v>0.19040629999653902</v>
      </c>
      <c r="C95" s="54">
        <v>1</v>
      </c>
      <c r="D95" s="56">
        <f t="shared" si="17"/>
        <v>7.0866499999999997</v>
      </c>
      <c r="E95" s="56">
        <f t="shared" si="17"/>
        <v>0.19040629999653902</v>
      </c>
      <c r="F95" s="8">
        <f t="shared" si="18"/>
        <v>7.0866499999999997</v>
      </c>
      <c r="G95" s="8">
        <f t="shared" si="18"/>
        <v>0.19040629999653902</v>
      </c>
      <c r="H95" s="8">
        <f t="shared" si="21"/>
        <v>50.220608222499997</v>
      </c>
      <c r="I95" s="8">
        <f t="shared" si="22"/>
        <v>355.89587325997957</v>
      </c>
      <c r="J95" s="8">
        <f t="shared" si="23"/>
        <v>2522.1094902378341</v>
      </c>
      <c r="K95" s="8">
        <f t="shared" si="24"/>
        <v>1.3493428058704733</v>
      </c>
      <c r="L95" s="8">
        <f t="shared" si="25"/>
        <v>9.5623201952219894</v>
      </c>
      <c r="M95" s="8">
        <f t="shared" ca="1" si="19"/>
        <v>0.19247404245933453</v>
      </c>
      <c r="N95" s="8">
        <f t="shared" ca="1" si="26"/>
        <v>4.2755588924476312E-6</v>
      </c>
      <c r="O95" s="57">
        <f t="shared" ca="1" si="27"/>
        <v>883329608.47538102</v>
      </c>
      <c r="P95" s="8">
        <f t="shared" ca="1" si="28"/>
        <v>76754233.479304671</v>
      </c>
      <c r="Q95" s="8">
        <f t="shared" ca="1" si="29"/>
        <v>407095.53398101061</v>
      </c>
      <c r="R95" s="5">
        <f t="shared" ca="1" si="20"/>
        <v>-2.0677424627955077E-3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54">
        <v>71571.5</v>
      </c>
      <c r="B96" s="54">
        <v>0.1968572999976459</v>
      </c>
      <c r="C96" s="54">
        <v>1</v>
      </c>
      <c r="D96" s="56">
        <f t="shared" si="17"/>
        <v>7.1571499999999997</v>
      </c>
      <c r="E96" s="56">
        <f t="shared" si="17"/>
        <v>0.1968572999976459</v>
      </c>
      <c r="F96" s="8">
        <f t="shared" si="18"/>
        <v>7.1571499999999997</v>
      </c>
      <c r="G96" s="8">
        <f t="shared" si="18"/>
        <v>0.1968572999976459</v>
      </c>
      <c r="H96" s="8">
        <f t="shared" si="21"/>
        <v>51.224796122499995</v>
      </c>
      <c r="I96" s="8">
        <f t="shared" si="22"/>
        <v>366.62354956815085</v>
      </c>
      <c r="J96" s="8">
        <f t="shared" si="23"/>
        <v>2623.9797377916907</v>
      </c>
      <c r="K96" s="8">
        <f t="shared" si="24"/>
        <v>1.4089372246781513</v>
      </c>
      <c r="L96" s="8">
        <f t="shared" si="25"/>
        <v>10.08397505760523</v>
      </c>
      <c r="M96" s="8">
        <f t="shared" ca="1" si="19"/>
        <v>0.19780663510877453</v>
      </c>
      <c r="N96" s="8">
        <f t="shared" ca="1" si="26"/>
        <v>9.0123715322160768E-7</v>
      </c>
      <c r="O96" s="57">
        <f t="shared" ca="1" si="27"/>
        <v>518429341.14750832</v>
      </c>
      <c r="P96" s="8">
        <f t="shared" ca="1" si="28"/>
        <v>44160260.163564451</v>
      </c>
      <c r="Q96" s="8">
        <f t="shared" ca="1" si="29"/>
        <v>228854.8741136583</v>
      </c>
      <c r="R96" s="5">
        <f t="shared" ca="1" si="20"/>
        <v>-9.4933511112862967E-4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54">
        <v>71619</v>
      </c>
      <c r="B97" s="54">
        <v>0.19726179999997839</v>
      </c>
      <c r="C97" s="54">
        <v>1</v>
      </c>
      <c r="D97" s="56">
        <f t="shared" si="17"/>
        <v>7.1619000000000002</v>
      </c>
      <c r="E97" s="56">
        <f t="shared" si="17"/>
        <v>0.19726179999997839</v>
      </c>
      <c r="F97" s="8">
        <f t="shared" si="18"/>
        <v>7.1619000000000002</v>
      </c>
      <c r="G97" s="8">
        <f t="shared" si="18"/>
        <v>0.19726179999997839</v>
      </c>
      <c r="H97" s="8">
        <f t="shared" si="21"/>
        <v>51.292811610000001</v>
      </c>
      <c r="I97" s="8">
        <f t="shared" si="22"/>
        <v>367.35398746965899</v>
      </c>
      <c r="J97" s="8">
        <f t="shared" si="23"/>
        <v>2630.9525228589509</v>
      </c>
      <c r="K97" s="8">
        <f t="shared" si="24"/>
        <v>1.4127692854198453</v>
      </c>
      <c r="L97" s="8">
        <f t="shared" si="25"/>
        <v>10.11811234524839</v>
      </c>
      <c r="M97" s="8">
        <f t="shared" ca="1" si="19"/>
        <v>0.19816784726824521</v>
      </c>
      <c r="N97" s="8">
        <f t="shared" ca="1" si="26"/>
        <v>8.2092165233376437E-7</v>
      </c>
      <c r="O97" s="57">
        <f t="shared" ca="1" si="27"/>
        <v>494889768.11510181</v>
      </c>
      <c r="P97" s="8">
        <f t="shared" ca="1" si="28"/>
        <v>42075901.619043805</v>
      </c>
      <c r="Q97" s="8">
        <f t="shared" ca="1" si="29"/>
        <v>217564.53580492295</v>
      </c>
      <c r="R97" s="5">
        <f t="shared" ca="1" si="20"/>
        <v>-9.0604726826681858E-4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54">
        <v>71671.5</v>
      </c>
      <c r="B98" s="54">
        <v>0.19817730000795564</v>
      </c>
      <c r="C98" s="54">
        <v>1</v>
      </c>
      <c r="D98" s="56">
        <f t="shared" si="17"/>
        <v>7.1671500000000004</v>
      </c>
      <c r="E98" s="56">
        <f t="shared" si="17"/>
        <v>0.19817730000795564</v>
      </c>
      <c r="F98" s="8">
        <f t="shared" si="18"/>
        <v>7.1671500000000004</v>
      </c>
      <c r="G98" s="8">
        <f t="shared" si="18"/>
        <v>0.19817730000795564</v>
      </c>
      <c r="H98" s="8">
        <f t="shared" si="21"/>
        <v>51.368039122500008</v>
      </c>
      <c r="I98" s="8">
        <f t="shared" si="22"/>
        <v>368.16244159682594</v>
      </c>
      <c r="J98" s="8">
        <f t="shared" si="23"/>
        <v>2638.675443290691</v>
      </c>
      <c r="K98" s="8">
        <f t="shared" si="24"/>
        <v>1.4203664357520194</v>
      </c>
      <c r="L98" s="8">
        <f t="shared" si="25"/>
        <v>10.179979300000086</v>
      </c>
      <c r="M98" s="8">
        <f t="shared" ca="1" si="19"/>
        <v>0.19856736435547981</v>
      </c>
      <c r="N98" s="8">
        <f t="shared" ca="1" si="26"/>
        <v>1.5215019520945774E-7</v>
      </c>
      <c r="O98" s="57">
        <f t="shared" ca="1" si="27"/>
        <v>469161533.8160935</v>
      </c>
      <c r="P98" s="8">
        <f t="shared" ca="1" si="28"/>
        <v>39800763.621610902</v>
      </c>
      <c r="Q98" s="8">
        <f t="shared" ca="1" si="29"/>
        <v>205259.21035407946</v>
      </c>
      <c r="R98" s="5">
        <f t="shared" ca="1" si="20"/>
        <v>-3.9006434752417163E-4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54">
        <v>71795</v>
      </c>
      <c r="B99" s="54">
        <v>0.19884900000761263</v>
      </c>
      <c r="C99" s="54">
        <v>1</v>
      </c>
      <c r="D99" s="56">
        <f t="shared" si="17"/>
        <v>7.1795</v>
      </c>
      <c r="E99" s="56">
        <f t="shared" si="17"/>
        <v>0.19884900000761263</v>
      </c>
      <c r="F99" s="8">
        <f t="shared" si="18"/>
        <v>7.1795</v>
      </c>
      <c r="G99" s="8">
        <f t="shared" si="18"/>
        <v>0.19884900000761263</v>
      </c>
      <c r="H99" s="8">
        <f t="shared" si="21"/>
        <v>51.54522025</v>
      </c>
      <c r="I99" s="8">
        <f t="shared" si="22"/>
        <v>370.06890878487502</v>
      </c>
      <c r="J99" s="8">
        <f t="shared" si="23"/>
        <v>2656.9097306210101</v>
      </c>
      <c r="K99" s="8">
        <f t="shared" si="24"/>
        <v>1.4276363955546549</v>
      </c>
      <c r="L99" s="8">
        <f t="shared" si="25"/>
        <v>10.249715501884646</v>
      </c>
      <c r="M99" s="8">
        <f t="shared" ca="1" si="19"/>
        <v>0.19950835073954734</v>
      </c>
      <c r="N99" s="8">
        <f t="shared" ca="1" si="26"/>
        <v>4.3474338770283818E-7</v>
      </c>
      <c r="O99" s="57">
        <f t="shared" ca="1" si="27"/>
        <v>410002555.08272487</v>
      </c>
      <c r="P99" s="8">
        <f t="shared" ca="1" si="28"/>
        <v>34582265.741786405</v>
      </c>
      <c r="Q99" s="8">
        <f t="shared" ca="1" si="29"/>
        <v>177113.66254171412</v>
      </c>
      <c r="R99" s="5">
        <f t="shared" ca="1" si="20"/>
        <v>-6.5935073193471028E-4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54">
        <v>71831</v>
      </c>
      <c r="B100" s="54">
        <v>0.19932819999667117</v>
      </c>
      <c r="C100" s="54">
        <v>1</v>
      </c>
      <c r="D100" s="56">
        <f t="shared" si="17"/>
        <v>7.1830999999999996</v>
      </c>
      <c r="E100" s="56">
        <f t="shared" si="17"/>
        <v>0.19932819999667117</v>
      </c>
      <c r="F100" s="8">
        <f t="shared" si="18"/>
        <v>7.1830999999999996</v>
      </c>
      <c r="G100" s="8">
        <f t="shared" si="18"/>
        <v>0.19932819999667117</v>
      </c>
      <c r="H100" s="8">
        <f t="shared" si="21"/>
        <v>51.596925609999992</v>
      </c>
      <c r="I100" s="8">
        <f t="shared" si="22"/>
        <v>370.62587634919095</v>
      </c>
      <c r="J100" s="8">
        <f t="shared" si="23"/>
        <v>2662.2427324038736</v>
      </c>
      <c r="K100" s="8">
        <f t="shared" si="24"/>
        <v>1.4317943933960886</v>
      </c>
      <c r="L100" s="8">
        <f t="shared" si="25"/>
        <v>10.284722307203443</v>
      </c>
      <c r="M100" s="8">
        <f t="shared" ca="1" si="19"/>
        <v>0.19978295544406655</v>
      </c>
      <c r="N100" s="8">
        <f t="shared" ca="1" si="26"/>
        <v>2.0680251693576483E-7</v>
      </c>
      <c r="O100" s="57">
        <f t="shared" ca="1" si="27"/>
        <v>393160477.64044714</v>
      </c>
      <c r="P100" s="8">
        <f t="shared" ca="1" si="28"/>
        <v>33100165.868791949</v>
      </c>
      <c r="Q100" s="8">
        <f t="shared" ca="1" si="29"/>
        <v>169142.12958305204</v>
      </c>
      <c r="R100" s="5">
        <f t="shared" ca="1" si="20"/>
        <v>-4.5475544739537188E-4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54">
        <v>71889</v>
      </c>
      <c r="B101" s="54">
        <v>0.19955580000532791</v>
      </c>
      <c r="C101" s="54">
        <v>1</v>
      </c>
      <c r="D101" s="56">
        <f t="shared" si="17"/>
        <v>7.1889000000000003</v>
      </c>
      <c r="E101" s="56">
        <f t="shared" si="17"/>
        <v>0.19955580000532791</v>
      </c>
      <c r="F101" s="8">
        <f t="shared" si="18"/>
        <v>7.1889000000000003</v>
      </c>
      <c r="G101" s="8">
        <f t="shared" si="18"/>
        <v>0.19955580000532791</v>
      </c>
      <c r="H101" s="8">
        <f t="shared" si="21"/>
        <v>51.680283210000006</v>
      </c>
      <c r="I101" s="8">
        <f t="shared" si="22"/>
        <v>371.52438796836907</v>
      </c>
      <c r="J101" s="8">
        <f t="shared" si="23"/>
        <v>2670.8516726658086</v>
      </c>
      <c r="K101" s="8">
        <f t="shared" si="24"/>
        <v>1.4345866906583018</v>
      </c>
      <c r="L101" s="8">
        <f t="shared" si="25"/>
        <v>10.313100260473465</v>
      </c>
      <c r="M101" s="8">
        <f t="shared" ca="1" si="19"/>
        <v>0.2002256676030553</v>
      </c>
      <c r="N101" s="8">
        <f t="shared" ca="1" si="26"/>
        <v>4.4872259848505904E-7</v>
      </c>
      <c r="O101" s="57">
        <f t="shared" ca="1" si="27"/>
        <v>366450392.14560872</v>
      </c>
      <c r="P101" s="8">
        <f t="shared" ca="1" si="28"/>
        <v>30753229.779922727</v>
      </c>
      <c r="Q101" s="8">
        <f t="shared" ca="1" si="29"/>
        <v>156541.15798337854</v>
      </c>
      <c r="R101" s="5">
        <f t="shared" ca="1" si="20"/>
        <v>-6.6986759772738602E-4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54">
        <v>71994.5</v>
      </c>
      <c r="B102" s="54">
        <v>0.19968789999984438</v>
      </c>
      <c r="C102" s="54">
        <v>1</v>
      </c>
      <c r="D102" s="56">
        <f t="shared" si="17"/>
        <v>7.1994499999999997</v>
      </c>
      <c r="E102" s="56">
        <f t="shared" si="17"/>
        <v>0.19968789999984438</v>
      </c>
      <c r="F102" s="8">
        <f t="shared" si="18"/>
        <v>7.1994499999999997</v>
      </c>
      <c r="G102" s="8">
        <f t="shared" si="18"/>
        <v>0.19968789999984438</v>
      </c>
      <c r="H102" s="8">
        <f t="shared" si="21"/>
        <v>51.832080302499996</v>
      </c>
      <c r="I102" s="8">
        <f t="shared" si="22"/>
        <v>373.16247053383358</v>
      </c>
      <c r="J102" s="8">
        <f t="shared" si="23"/>
        <v>2686.5645484848083</v>
      </c>
      <c r="K102" s="8">
        <f t="shared" si="24"/>
        <v>1.4376430516538796</v>
      </c>
      <c r="L102" s="8">
        <f t="shared" si="25"/>
        <v>10.350239268229522</v>
      </c>
      <c r="M102" s="8">
        <f t="shared" ca="1" si="19"/>
        <v>0.20103187424099497</v>
      </c>
      <c r="N102" s="8">
        <f t="shared" ca="1" si="26"/>
        <v>1.8062667608763239E-6</v>
      </c>
      <c r="O102" s="57">
        <f t="shared" ca="1" si="27"/>
        <v>319332969.52047616</v>
      </c>
      <c r="P102" s="8">
        <f t="shared" ca="1" si="28"/>
        <v>26624815.910215773</v>
      </c>
      <c r="Q102" s="8">
        <f t="shared" ca="1" si="29"/>
        <v>134448.35441569268</v>
      </c>
      <c r="R102" s="5">
        <f t="shared" ca="1" si="20"/>
        <v>-1.3439742411505973E-3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54">
        <v>72672.5</v>
      </c>
      <c r="B103" s="54">
        <v>0.2052795000054175</v>
      </c>
      <c r="C103" s="54">
        <v>1</v>
      </c>
      <c r="D103" s="56">
        <f t="shared" si="17"/>
        <v>7.2672499999999998</v>
      </c>
      <c r="E103" s="56">
        <f t="shared" si="17"/>
        <v>0.2052795000054175</v>
      </c>
      <c r="F103" s="8">
        <f t="shared" si="18"/>
        <v>7.2672499999999998</v>
      </c>
      <c r="G103" s="8">
        <f t="shared" si="18"/>
        <v>0.2052795000054175</v>
      </c>
      <c r="H103" s="8">
        <f t="shared" si="21"/>
        <v>52.812922562499999</v>
      </c>
      <c r="I103" s="8">
        <f t="shared" si="22"/>
        <v>383.80471149232812</v>
      </c>
      <c r="J103" s="8">
        <f t="shared" si="23"/>
        <v>2789.2047895926216</v>
      </c>
      <c r="K103" s="8">
        <f t="shared" si="24"/>
        <v>1.4918174464143703</v>
      </c>
      <c r="L103" s="8">
        <f t="shared" si="25"/>
        <v>10.841410337454832</v>
      </c>
      <c r="M103" s="8">
        <f t="shared" ca="1" si="19"/>
        <v>0.206241587627261</v>
      </c>
      <c r="N103" s="8">
        <f t="shared" ca="1" si="26"/>
        <v>9.2561259210446936E-7</v>
      </c>
      <c r="O103" s="57">
        <f t="shared" ca="1" si="27"/>
        <v>78824445.521956757</v>
      </c>
      <c r="P103" s="8">
        <f t="shared" ca="1" si="28"/>
        <v>5959103.7191536548</v>
      </c>
      <c r="Q103" s="8">
        <f t="shared" ca="1" si="29"/>
        <v>26470.254789342387</v>
      </c>
      <c r="R103" s="5">
        <f t="shared" ca="1" si="20"/>
        <v>-9.6208762184349372E-4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54">
        <v>72748.5</v>
      </c>
      <c r="B104" s="54">
        <v>0.20524669999576872</v>
      </c>
      <c r="C104" s="54">
        <v>1</v>
      </c>
      <c r="D104" s="56">
        <f t="shared" si="17"/>
        <v>7.2748499999999998</v>
      </c>
      <c r="E104" s="56">
        <f t="shared" si="17"/>
        <v>0.20524669999576872</v>
      </c>
      <c r="F104" s="8">
        <f t="shared" si="18"/>
        <v>7.2748499999999998</v>
      </c>
      <c r="G104" s="8">
        <f t="shared" si="18"/>
        <v>0.20524669999576872</v>
      </c>
      <c r="H104" s="8">
        <f t="shared" si="21"/>
        <v>52.923442522499997</v>
      </c>
      <c r="I104" s="8">
        <f t="shared" si="22"/>
        <v>385.01010583480911</v>
      </c>
      <c r="J104" s="8">
        <f t="shared" si="23"/>
        <v>2800.8907684323608</v>
      </c>
      <c r="K104" s="8">
        <f t="shared" si="24"/>
        <v>1.493138955464218</v>
      </c>
      <c r="L104" s="8">
        <f t="shared" si="25"/>
        <v>10.862361930158867</v>
      </c>
      <c r="M104" s="8">
        <f t="shared" ca="1" si="19"/>
        <v>0.20682865183881266</v>
      </c>
      <c r="N104" s="8">
        <f t="shared" ca="1" si="26"/>
        <v>2.5025716337101133E-6</v>
      </c>
      <c r="O104" s="57">
        <f t="shared" ca="1" si="27"/>
        <v>60574607.108460575</v>
      </c>
      <c r="P104" s="8">
        <f t="shared" ca="1" si="28"/>
        <v>4453883.5715730023</v>
      </c>
      <c r="Q104" s="8">
        <f t="shared" ca="1" si="29"/>
        <v>19021.892628668567</v>
      </c>
      <c r="R104" s="5">
        <f t="shared" ca="1" si="20"/>
        <v>-1.5819518430439383E-3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54">
        <v>72899</v>
      </c>
      <c r="B105" s="54">
        <v>0.20737779999763006</v>
      </c>
      <c r="C105" s="54">
        <v>1</v>
      </c>
      <c r="D105" s="56">
        <f t="shared" si="17"/>
        <v>7.2899000000000003</v>
      </c>
      <c r="E105" s="56">
        <f t="shared" si="17"/>
        <v>0.20737779999763006</v>
      </c>
      <c r="F105" s="8">
        <f t="shared" si="18"/>
        <v>7.2899000000000003</v>
      </c>
      <c r="G105" s="8">
        <f t="shared" si="18"/>
        <v>0.20737779999763006</v>
      </c>
      <c r="H105" s="8">
        <f t="shared" si="21"/>
        <v>53.142642010000003</v>
      </c>
      <c r="I105" s="8">
        <f t="shared" si="22"/>
        <v>387.40454598869906</v>
      </c>
      <c r="J105" s="8">
        <f t="shared" si="23"/>
        <v>2824.1403998030173</v>
      </c>
      <c r="K105" s="8">
        <f t="shared" si="24"/>
        <v>1.5117634242027234</v>
      </c>
      <c r="L105" s="8">
        <f t="shared" si="25"/>
        <v>11.020604186095433</v>
      </c>
      <c r="M105" s="8">
        <f t="shared" ca="1" si="19"/>
        <v>0.20799302835882311</v>
      </c>
      <c r="N105" s="8">
        <f t="shared" ca="1" si="26"/>
        <v>3.7850593641627757E-7</v>
      </c>
      <c r="O105" s="57">
        <f t="shared" ca="1" si="27"/>
        <v>30934563.484434884</v>
      </c>
      <c r="P105" s="8">
        <f t="shared" ca="1" si="28"/>
        <v>2073908.4444023815</v>
      </c>
      <c r="Q105" s="8">
        <f t="shared" ca="1" si="29"/>
        <v>7694.333674023911</v>
      </c>
      <c r="R105" s="5">
        <f t="shared" ca="1" si="20"/>
        <v>-6.1522836119304314E-4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54">
        <v>72959.5</v>
      </c>
      <c r="B106" s="54">
        <v>0.20661090000066906</v>
      </c>
      <c r="C106" s="54">
        <v>1</v>
      </c>
      <c r="D106" s="56">
        <f t="shared" si="17"/>
        <v>7.2959500000000004</v>
      </c>
      <c r="E106" s="56">
        <f t="shared" si="17"/>
        <v>0.20661090000066906</v>
      </c>
      <c r="F106" s="8">
        <f t="shared" si="18"/>
        <v>7.2959500000000004</v>
      </c>
      <c r="G106" s="8">
        <f t="shared" si="18"/>
        <v>0.20661090000066906</v>
      </c>
      <c r="H106" s="8">
        <f t="shared" si="21"/>
        <v>53.230886402500005</v>
      </c>
      <c r="I106" s="8">
        <f t="shared" si="22"/>
        <v>388.36988564831995</v>
      </c>
      <c r="J106" s="8">
        <f t="shared" si="23"/>
        <v>2833.5272671958601</v>
      </c>
      <c r="K106" s="8">
        <f t="shared" si="24"/>
        <v>1.5074227958598816</v>
      </c>
      <c r="L106" s="8">
        <f t="shared" si="25"/>
        <v>10.998081347453903</v>
      </c>
      <c r="M106" s="8">
        <f t="shared" ca="1" si="19"/>
        <v>0.20846178712007457</v>
      </c>
      <c r="N106" s="8">
        <f t="shared" ca="1" si="26"/>
        <v>3.425783128781222E-6</v>
      </c>
      <c r="O106" s="57">
        <f t="shared" ca="1" si="27"/>
        <v>21618270.951311331</v>
      </c>
      <c r="P106" s="8">
        <f t="shared" ca="1" si="28"/>
        <v>1356911.4468434225</v>
      </c>
      <c r="Q106" s="8">
        <f t="shared" ca="1" si="29"/>
        <v>4503.7833065530849</v>
      </c>
      <c r="R106" s="5">
        <f t="shared" ca="1" si="20"/>
        <v>-1.8508871194055088E-3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54">
        <v>72974.5</v>
      </c>
      <c r="B107" s="54">
        <v>0.20654389999981504</v>
      </c>
      <c r="C107" s="54">
        <v>1</v>
      </c>
      <c r="D107" s="56">
        <f t="shared" si="17"/>
        <v>7.2974500000000004</v>
      </c>
      <c r="E107" s="56">
        <f t="shared" si="17"/>
        <v>0.20654389999981504</v>
      </c>
      <c r="F107" s="8">
        <f t="shared" si="18"/>
        <v>7.2974500000000004</v>
      </c>
      <c r="G107" s="8">
        <f t="shared" si="18"/>
        <v>0.20654389999981504</v>
      </c>
      <c r="H107" s="8">
        <f t="shared" si="21"/>
        <v>53.252776502500005</v>
      </c>
      <c r="I107" s="8">
        <f t="shared" si="22"/>
        <v>388.60947388816868</v>
      </c>
      <c r="J107" s="8">
        <f t="shared" si="23"/>
        <v>2835.8582052252168</v>
      </c>
      <c r="K107" s="8">
        <f t="shared" si="24"/>
        <v>1.5072437830536503</v>
      </c>
      <c r="L107" s="8">
        <f t="shared" si="25"/>
        <v>10.99903614464486</v>
      </c>
      <c r="M107" s="8">
        <f t="shared" ca="1" si="19"/>
        <v>0.20857806926036926</v>
      </c>
      <c r="N107" s="8">
        <f t="shared" ca="1" si="26"/>
        <v>4.1378445805836997E-6</v>
      </c>
      <c r="O107" s="57">
        <f t="shared" ca="1" si="27"/>
        <v>19550699.324194875</v>
      </c>
      <c r="P107" s="8">
        <f t="shared" ca="1" si="28"/>
        <v>1201459.255430165</v>
      </c>
      <c r="Q107" s="8">
        <f t="shared" ca="1" si="29"/>
        <v>3839.442299062332</v>
      </c>
      <c r="R107" s="5">
        <f t="shared" ca="1" si="20"/>
        <v>-2.0341692605542194E-3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54">
        <v>73023</v>
      </c>
      <c r="B108" s="54">
        <v>0.20735059999424266</v>
      </c>
      <c r="C108" s="54">
        <v>1</v>
      </c>
      <c r="D108" s="56">
        <f t="shared" si="17"/>
        <v>7.3022999999999998</v>
      </c>
      <c r="E108" s="56">
        <f t="shared" si="17"/>
        <v>0.20735059999424266</v>
      </c>
      <c r="F108" s="8">
        <f t="shared" si="18"/>
        <v>7.3022999999999998</v>
      </c>
      <c r="G108" s="8">
        <f t="shared" si="18"/>
        <v>0.20735059999424266</v>
      </c>
      <c r="H108" s="8">
        <f t="shared" si="21"/>
        <v>53.323585289999997</v>
      </c>
      <c r="I108" s="8">
        <f t="shared" si="22"/>
        <v>389.38481686316698</v>
      </c>
      <c r="J108" s="8">
        <f t="shared" si="23"/>
        <v>2843.4047481799043</v>
      </c>
      <c r="K108" s="8">
        <f t="shared" si="24"/>
        <v>1.5141362863379582</v>
      </c>
      <c r="L108" s="8">
        <f t="shared" si="25"/>
        <v>11.056677403725672</v>
      </c>
      <c r="M108" s="8">
        <f t="shared" ca="1" si="19"/>
        <v>0.20895421395637548</v>
      </c>
      <c r="N108" s="8">
        <f t="shared" ca="1" si="26"/>
        <v>2.5715777395473268E-6</v>
      </c>
      <c r="O108" s="57">
        <f t="shared" ca="1" si="27"/>
        <v>13542038.37341716</v>
      </c>
      <c r="P108" s="8">
        <f t="shared" ca="1" si="28"/>
        <v>761100.29183020897</v>
      </c>
      <c r="Q108" s="8">
        <f t="shared" ca="1" si="29"/>
        <v>2044.7114847520136</v>
      </c>
      <c r="R108" s="5">
        <f t="shared" ca="1" si="20"/>
        <v>-1.6036139621328216E-3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54">
        <v>73070.5</v>
      </c>
      <c r="B109" s="54">
        <v>0.20775510000385111</v>
      </c>
      <c r="C109" s="54">
        <v>1</v>
      </c>
      <c r="D109" s="56">
        <f t="shared" si="17"/>
        <v>7.3070500000000003</v>
      </c>
      <c r="E109" s="56">
        <f t="shared" si="17"/>
        <v>0.20775510000385111</v>
      </c>
      <c r="F109" s="8">
        <f t="shared" si="18"/>
        <v>7.3070500000000003</v>
      </c>
      <c r="G109" s="8">
        <f t="shared" si="18"/>
        <v>0.20775510000385111</v>
      </c>
      <c r="H109" s="8">
        <f t="shared" si="21"/>
        <v>53.392979702500007</v>
      </c>
      <c r="I109" s="8">
        <f t="shared" si="22"/>
        <v>390.14517233515267</v>
      </c>
      <c r="J109" s="8">
        <f t="shared" si="23"/>
        <v>2850.8102815115776</v>
      </c>
      <c r="K109" s="8">
        <f t="shared" si="24"/>
        <v>1.5180769034831403</v>
      </c>
      <c r="L109" s="8">
        <f t="shared" si="25"/>
        <v>11.092663837596481</v>
      </c>
      <c r="M109" s="8">
        <f t="shared" ca="1" si="19"/>
        <v>0.20932284854574565</v>
      </c>
      <c r="N109" s="8">
        <f t="shared" ca="1" si="26"/>
        <v>2.4578354906124465E-6</v>
      </c>
      <c r="O109" s="57">
        <f t="shared" ca="1" si="27"/>
        <v>8682560.8922764305</v>
      </c>
      <c r="P109" s="8">
        <f t="shared" ca="1" si="28"/>
        <v>424137.26172298734</v>
      </c>
      <c r="Q109" s="8">
        <f t="shared" ca="1" si="29"/>
        <v>821.78574300063451</v>
      </c>
      <c r="R109" s="5">
        <f t="shared" ca="1" si="20"/>
        <v>-1.5677485418945369E-3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54">
        <v>73070.5</v>
      </c>
      <c r="B110" s="54">
        <v>0.20782510000572074</v>
      </c>
      <c r="C110" s="54">
        <v>1</v>
      </c>
      <c r="D110" s="56">
        <f t="shared" si="17"/>
        <v>7.3070500000000003</v>
      </c>
      <c r="E110" s="56">
        <f t="shared" si="17"/>
        <v>0.20782510000572074</v>
      </c>
      <c r="F110" s="8">
        <f t="shared" si="18"/>
        <v>7.3070500000000003</v>
      </c>
      <c r="G110" s="8">
        <f t="shared" si="18"/>
        <v>0.20782510000572074</v>
      </c>
      <c r="H110" s="8">
        <f t="shared" si="21"/>
        <v>53.392979702500007</v>
      </c>
      <c r="I110" s="8">
        <f t="shared" si="22"/>
        <v>390.14517233515267</v>
      </c>
      <c r="J110" s="8">
        <f t="shared" si="23"/>
        <v>2850.8102815115776</v>
      </c>
      <c r="K110" s="8">
        <f t="shared" si="24"/>
        <v>1.5185883969968017</v>
      </c>
      <c r="L110" s="8">
        <f t="shared" si="25"/>
        <v>11.09640134627548</v>
      </c>
      <c r="M110" s="8">
        <f t="shared" ca="1" si="19"/>
        <v>0.20932284854574565</v>
      </c>
      <c r="N110" s="8">
        <f t="shared" ca="1" si="26"/>
        <v>2.2432506891467399E-6</v>
      </c>
      <c r="O110" s="57">
        <f t="shared" ca="1" si="27"/>
        <v>8682560.8922764305</v>
      </c>
      <c r="P110" s="8">
        <f t="shared" ca="1" si="28"/>
        <v>424137.26172298734</v>
      </c>
      <c r="Q110" s="8">
        <f t="shared" ca="1" si="29"/>
        <v>821.78574300063451</v>
      </c>
      <c r="R110" s="5">
        <f t="shared" ca="1" si="20"/>
        <v>-1.4977485400249069E-3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54">
        <v>73070.5</v>
      </c>
      <c r="B111" s="54">
        <v>0.2078551000013249</v>
      </c>
      <c r="C111" s="54">
        <v>1</v>
      </c>
      <c r="D111" s="56">
        <f t="shared" si="17"/>
        <v>7.3070500000000003</v>
      </c>
      <c r="E111" s="56">
        <f t="shared" si="17"/>
        <v>0.2078551000013249</v>
      </c>
      <c r="F111" s="8">
        <f t="shared" si="18"/>
        <v>7.3070500000000003</v>
      </c>
      <c r="G111" s="8">
        <f t="shared" si="18"/>
        <v>0.2078551000013249</v>
      </c>
      <c r="H111" s="8">
        <f t="shared" si="21"/>
        <v>53.392979702500007</v>
      </c>
      <c r="I111" s="8">
        <f t="shared" si="22"/>
        <v>390.14517233515267</v>
      </c>
      <c r="J111" s="8">
        <f t="shared" si="23"/>
        <v>2850.8102815115776</v>
      </c>
      <c r="K111" s="8">
        <f t="shared" si="24"/>
        <v>1.5188076084646811</v>
      </c>
      <c r="L111" s="8">
        <f t="shared" si="25"/>
        <v>11.098003135431849</v>
      </c>
      <c r="M111" s="8">
        <f t="shared" ca="1" si="19"/>
        <v>0.20932284854574565</v>
      </c>
      <c r="N111" s="8">
        <f t="shared" ca="1" si="26"/>
        <v>2.1542857896492286E-6</v>
      </c>
      <c r="O111" s="57">
        <f t="shared" ca="1" si="27"/>
        <v>8682560.8922764305</v>
      </c>
      <c r="P111" s="8">
        <f t="shared" ca="1" si="28"/>
        <v>424137.26172298734</v>
      </c>
      <c r="Q111" s="8">
        <f t="shared" ca="1" si="29"/>
        <v>821.78574300063451</v>
      </c>
      <c r="R111" s="5">
        <f t="shared" ca="1" si="20"/>
        <v>-1.4677485444207494E-3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54">
        <v>73070.5</v>
      </c>
      <c r="B112" s="54">
        <v>0.20792510000319453</v>
      </c>
      <c r="C112" s="54">
        <v>1</v>
      </c>
      <c r="D112" s="56">
        <f t="shared" si="17"/>
        <v>7.3070500000000003</v>
      </c>
      <c r="E112" s="56">
        <f t="shared" si="17"/>
        <v>0.20792510000319453</v>
      </c>
      <c r="F112" s="8">
        <f t="shared" si="18"/>
        <v>7.3070500000000003</v>
      </c>
      <c r="G112" s="8">
        <f t="shared" si="18"/>
        <v>0.20792510000319453</v>
      </c>
      <c r="H112" s="8">
        <f t="shared" si="21"/>
        <v>53.392979702500007</v>
      </c>
      <c r="I112" s="8">
        <f t="shared" si="22"/>
        <v>390.14517233515267</v>
      </c>
      <c r="J112" s="8">
        <f t="shared" si="23"/>
        <v>2850.8102815115776</v>
      </c>
      <c r="K112" s="8">
        <f t="shared" si="24"/>
        <v>1.5193191019783427</v>
      </c>
      <c r="L112" s="8">
        <f t="shared" si="25"/>
        <v>11.101740644110849</v>
      </c>
      <c r="M112" s="8">
        <f t="shared" ca="1" si="19"/>
        <v>0.20932284854574565</v>
      </c>
      <c r="N112" s="8">
        <f t="shared" ca="1" si="26"/>
        <v>1.9537009882037781E-6</v>
      </c>
      <c r="O112" s="57">
        <f t="shared" ca="1" si="27"/>
        <v>8682560.8922764305</v>
      </c>
      <c r="P112" s="8">
        <f t="shared" ca="1" si="28"/>
        <v>424137.26172298734</v>
      </c>
      <c r="Q112" s="8">
        <f t="shared" ca="1" si="29"/>
        <v>821.78574300063451</v>
      </c>
      <c r="R112" s="5">
        <f t="shared" ca="1" si="20"/>
        <v>-1.3977485425511194E-3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54">
        <v>73095.5</v>
      </c>
      <c r="B113" s="54">
        <v>0.20771009999589296</v>
      </c>
      <c r="C113" s="54">
        <v>1</v>
      </c>
      <c r="D113" s="56">
        <f t="shared" si="17"/>
        <v>7.3095499999999998</v>
      </c>
      <c r="E113" s="56">
        <f t="shared" si="17"/>
        <v>0.20771009999589296</v>
      </c>
      <c r="F113" s="8">
        <f t="shared" si="18"/>
        <v>7.3095499999999998</v>
      </c>
      <c r="G113" s="8">
        <f t="shared" si="18"/>
        <v>0.20771009999589296</v>
      </c>
      <c r="H113" s="8">
        <f t="shared" si="21"/>
        <v>53.429521202499998</v>
      </c>
      <c r="I113" s="8">
        <f t="shared" si="22"/>
        <v>390.54575670573382</v>
      </c>
      <c r="J113" s="8">
        <f t="shared" si="23"/>
        <v>2854.7137359283965</v>
      </c>
      <c r="K113" s="8">
        <f t="shared" si="24"/>
        <v>1.5182673614249793</v>
      </c>
      <c r="L113" s="8">
        <f t="shared" si="25"/>
        <v>11.097851191703958</v>
      </c>
      <c r="M113" s="8">
        <f t="shared" ca="1" si="19"/>
        <v>0.20951696431330175</v>
      </c>
      <c r="N113" s="8">
        <f t="shared" ca="1" si="26"/>
        <v>3.2647586615251146E-6</v>
      </c>
      <c r="O113" s="57">
        <f t="shared" ca="1" si="27"/>
        <v>6542793.7126435135</v>
      </c>
      <c r="P113" s="8">
        <f t="shared" ca="1" si="28"/>
        <v>285200.47545965243</v>
      </c>
      <c r="Q113" s="8">
        <f t="shared" ca="1" si="29"/>
        <v>395.80721858914131</v>
      </c>
      <c r="R113" s="5">
        <f t="shared" ca="1" si="20"/>
        <v>-1.8068643174087851E-3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54">
        <v>73865.5</v>
      </c>
      <c r="B114" s="54">
        <v>0.2143041000017547</v>
      </c>
      <c r="C114" s="54">
        <v>1</v>
      </c>
      <c r="D114" s="56">
        <f t="shared" si="17"/>
        <v>7.3865499999999997</v>
      </c>
      <c r="E114" s="56">
        <f t="shared" si="17"/>
        <v>0.2143041000017547</v>
      </c>
      <c r="F114" s="8">
        <f t="shared" si="18"/>
        <v>7.3865499999999997</v>
      </c>
      <c r="G114" s="8">
        <f t="shared" si="18"/>
        <v>0.2143041000017547</v>
      </c>
      <c r="H114" s="8">
        <f t="shared" si="21"/>
        <v>54.561120902499994</v>
      </c>
      <c r="I114" s="8">
        <f t="shared" si="22"/>
        <v>403.01844760236133</v>
      </c>
      <c r="J114" s="8">
        <f t="shared" si="23"/>
        <v>2976.915914137222</v>
      </c>
      <c r="K114" s="8">
        <f t="shared" si="24"/>
        <v>1.5829679498679612</v>
      </c>
      <c r="L114" s="8">
        <f t="shared" si="25"/>
        <v>11.692671910097188</v>
      </c>
      <c r="M114" s="8">
        <f t="shared" ca="1" si="19"/>
        <v>0.21552868055295946</v>
      </c>
      <c r="N114" s="8">
        <f t="shared" ca="1" si="26"/>
        <v>1.4995975263889327E-6</v>
      </c>
      <c r="O114" s="57">
        <f t="shared" ca="1" si="27"/>
        <v>107103070.92643911</v>
      </c>
      <c r="P114" s="8">
        <f t="shared" ca="1" si="28"/>
        <v>11245063.214282267</v>
      </c>
      <c r="Q114" s="8">
        <f t="shared" ca="1" si="29"/>
        <v>73283.676563391375</v>
      </c>
      <c r="R114" s="5">
        <f t="shared" ca="1" si="20"/>
        <v>-1.2245805512047514E-3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54">
        <v>73899</v>
      </c>
      <c r="B115" s="54">
        <v>0.21517779999703635</v>
      </c>
      <c r="C115" s="54">
        <v>1</v>
      </c>
      <c r="D115" s="56">
        <f t="shared" si="17"/>
        <v>7.3898999999999999</v>
      </c>
      <c r="E115" s="56">
        <f t="shared" si="17"/>
        <v>0.21517779999703635</v>
      </c>
      <c r="F115" s="8">
        <f t="shared" si="18"/>
        <v>7.3898999999999999</v>
      </c>
      <c r="G115" s="8">
        <f t="shared" si="18"/>
        <v>0.21517779999703635</v>
      </c>
      <c r="H115" s="8">
        <f t="shared" si="21"/>
        <v>54.61062201</v>
      </c>
      <c r="I115" s="8">
        <f t="shared" si="22"/>
        <v>403.56703559169898</v>
      </c>
      <c r="J115" s="8">
        <f t="shared" si="23"/>
        <v>2982.3200363190963</v>
      </c>
      <c r="K115" s="8">
        <f t="shared" si="24"/>
        <v>1.5901424241980988</v>
      </c>
      <c r="L115" s="8">
        <f t="shared" si="25"/>
        <v>11.750993500581531</v>
      </c>
      <c r="M115" s="8">
        <f t="shared" ca="1" si="19"/>
        <v>0.21579167813894617</v>
      </c>
      <c r="N115" s="8">
        <f t="shared" ca="1" si="26"/>
        <v>3.7684637311466461E-7</v>
      </c>
      <c r="O115" s="57">
        <f t="shared" ca="1" si="27"/>
        <v>119939073.06505069</v>
      </c>
      <c r="P115" s="8">
        <f t="shared" ca="1" si="28"/>
        <v>12493959.92311273</v>
      </c>
      <c r="Q115" s="8">
        <f t="shared" ca="1" si="29"/>
        <v>80798.68757600378</v>
      </c>
      <c r="R115" s="5">
        <f t="shared" ca="1" si="20"/>
        <v>-6.1387814190982937E-4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54">
        <v>73907</v>
      </c>
      <c r="B116" s="54">
        <v>0.21549539999978151</v>
      </c>
      <c r="C116" s="54">
        <v>1</v>
      </c>
      <c r="D116" s="56">
        <f t="shared" si="17"/>
        <v>7.3906999999999998</v>
      </c>
      <c r="E116" s="56">
        <f t="shared" si="17"/>
        <v>0.21549539999978151</v>
      </c>
      <c r="F116" s="8">
        <f t="shared" si="18"/>
        <v>7.3906999999999998</v>
      </c>
      <c r="G116" s="8">
        <f t="shared" si="18"/>
        <v>0.21549539999978151</v>
      </c>
      <c r="H116" s="8">
        <f t="shared" si="21"/>
        <v>54.622446489999994</v>
      </c>
      <c r="I116" s="8">
        <f t="shared" si="22"/>
        <v>403.69811527364294</v>
      </c>
      <c r="J116" s="8">
        <f t="shared" si="23"/>
        <v>2983.6116605529128</v>
      </c>
      <c r="K116" s="8">
        <f t="shared" si="24"/>
        <v>1.5926618527783851</v>
      </c>
      <c r="L116" s="8">
        <f t="shared" si="25"/>
        <v>11.770885955329211</v>
      </c>
      <c r="M116" s="8">
        <f t="shared" ca="1" si="19"/>
        <v>0.21585450140339596</v>
      </c>
      <c r="N116" s="8">
        <f t="shared" ca="1" si="26"/>
        <v>1.2895381807786666E-7</v>
      </c>
      <c r="O116" s="57">
        <f t="shared" ca="1" si="27"/>
        <v>123123057.47569995</v>
      </c>
      <c r="P116" s="8">
        <f t="shared" ca="1" si="28"/>
        <v>12803004.961041274</v>
      </c>
      <c r="Q116" s="8">
        <f t="shared" ca="1" si="29"/>
        <v>82653.935910323198</v>
      </c>
      <c r="R116" s="5">
        <f t="shared" ca="1" si="20"/>
        <v>-3.5910140361444798E-4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54">
        <v>73927</v>
      </c>
      <c r="B117" s="54">
        <v>0.21513940000295406</v>
      </c>
      <c r="C117" s="54">
        <v>1</v>
      </c>
      <c r="D117" s="56">
        <f t="shared" si="17"/>
        <v>7.3926999999999996</v>
      </c>
      <c r="E117" s="56">
        <f t="shared" si="17"/>
        <v>0.21513940000295406</v>
      </c>
      <c r="F117" s="8">
        <f t="shared" si="18"/>
        <v>7.3926999999999996</v>
      </c>
      <c r="G117" s="8">
        <f t="shared" si="18"/>
        <v>0.21513940000295406</v>
      </c>
      <c r="H117" s="8">
        <f t="shared" si="21"/>
        <v>54.652013289999992</v>
      </c>
      <c r="I117" s="8">
        <f t="shared" si="22"/>
        <v>404.0259386489829</v>
      </c>
      <c r="J117" s="8">
        <f t="shared" si="23"/>
        <v>2986.8425566503356</v>
      </c>
      <c r="K117" s="8">
        <f t="shared" si="24"/>
        <v>1.5904610424018384</v>
      </c>
      <c r="L117" s="8">
        <f t="shared" si="25"/>
        <v>11.757801348164071</v>
      </c>
      <c r="M117" s="8">
        <f t="shared" ca="1" si="19"/>
        <v>0.21601158970800738</v>
      </c>
      <c r="N117" s="8">
        <f t="shared" ca="1" si="26"/>
        <v>7.6071488160099165E-7</v>
      </c>
      <c r="O117" s="57">
        <f t="shared" ca="1" si="27"/>
        <v>131285081.74241747</v>
      </c>
      <c r="P117" s="8">
        <f t="shared" ca="1" si="28"/>
        <v>13594005.459195124</v>
      </c>
      <c r="Q117" s="8">
        <f t="shared" ca="1" si="29"/>
        <v>87395.237289011551</v>
      </c>
      <c r="R117" s="5">
        <f t="shared" ca="1" si="20"/>
        <v>-8.7218970505331672E-4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54">
        <v>73927</v>
      </c>
      <c r="B118" s="54">
        <v>0.21515940000244882</v>
      </c>
      <c r="C118" s="54">
        <v>1</v>
      </c>
      <c r="D118" s="56">
        <f t="shared" si="17"/>
        <v>7.3926999999999996</v>
      </c>
      <c r="E118" s="56">
        <f t="shared" si="17"/>
        <v>0.21515940000244882</v>
      </c>
      <c r="F118" s="8">
        <f t="shared" si="18"/>
        <v>7.3926999999999996</v>
      </c>
      <c r="G118" s="8">
        <f t="shared" si="18"/>
        <v>0.21515940000244882</v>
      </c>
      <c r="H118" s="8">
        <f t="shared" si="21"/>
        <v>54.652013289999992</v>
      </c>
      <c r="I118" s="8">
        <f t="shared" si="22"/>
        <v>404.0259386489829</v>
      </c>
      <c r="J118" s="8">
        <f t="shared" si="23"/>
        <v>2986.8425566503356</v>
      </c>
      <c r="K118" s="8">
        <f t="shared" si="24"/>
        <v>1.5906088963981033</v>
      </c>
      <c r="L118" s="8">
        <f t="shared" si="25"/>
        <v>11.758894388402258</v>
      </c>
      <c r="M118" s="8">
        <f t="shared" ca="1" si="19"/>
        <v>0.21601158970800738</v>
      </c>
      <c r="N118" s="8">
        <f t="shared" ca="1" si="26"/>
        <v>7.2622729425998389E-7</v>
      </c>
      <c r="O118" s="57">
        <f t="shared" ca="1" si="27"/>
        <v>131285081.74241747</v>
      </c>
      <c r="P118" s="8">
        <f t="shared" ca="1" si="28"/>
        <v>13594005.459195124</v>
      </c>
      <c r="Q118" s="8">
        <f t="shared" ca="1" si="29"/>
        <v>87395.237289011551</v>
      </c>
      <c r="R118" s="5">
        <f t="shared" ca="1" si="20"/>
        <v>-8.5218970555855922E-4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54">
        <v>73929.5</v>
      </c>
      <c r="B119" s="54">
        <v>0.21494489999167854</v>
      </c>
      <c r="C119" s="54">
        <v>1</v>
      </c>
      <c r="D119" s="56">
        <f t="shared" si="17"/>
        <v>7.3929499999999999</v>
      </c>
      <c r="E119" s="56">
        <f t="shared" si="17"/>
        <v>0.21494489999167854</v>
      </c>
      <c r="F119" s="8">
        <f t="shared" si="18"/>
        <v>7.3929499999999999</v>
      </c>
      <c r="G119" s="8">
        <f t="shared" si="18"/>
        <v>0.21494489999167854</v>
      </c>
      <c r="H119" s="8">
        <f t="shared" si="21"/>
        <v>54.655709702499998</v>
      </c>
      <c r="I119" s="8">
        <f t="shared" si="22"/>
        <v>404.06692904509737</v>
      </c>
      <c r="J119" s="8">
        <f t="shared" si="23"/>
        <v>2987.2466030839523</v>
      </c>
      <c r="K119" s="8">
        <f t="shared" si="24"/>
        <v>1.5890768983934798</v>
      </c>
      <c r="L119" s="8">
        <f t="shared" si="25"/>
        <v>11.747966055978075</v>
      </c>
      <c r="M119" s="8">
        <f t="shared" ca="1" si="19"/>
        <v>0.21603122877388942</v>
      </c>
      <c r="N119" s="8">
        <f t="shared" ca="1" si="26"/>
        <v>1.1801102230597669E-6</v>
      </c>
      <c r="O119" s="57">
        <f t="shared" ca="1" si="27"/>
        <v>132325726.02057798</v>
      </c>
      <c r="P119" s="8">
        <f t="shared" ca="1" si="28"/>
        <v>13694735.975291586</v>
      </c>
      <c r="Q119" s="8">
        <f t="shared" ca="1" si="29"/>
        <v>87998.310623102909</v>
      </c>
      <c r="R119" s="5">
        <f t="shared" ca="1" si="20"/>
        <v>-1.0863287822108769E-3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54">
        <v>73930</v>
      </c>
      <c r="B120" s="54">
        <v>0.21554599999217317</v>
      </c>
      <c r="C120" s="54">
        <v>1</v>
      </c>
      <c r="D120" s="56">
        <f t="shared" si="17"/>
        <v>7.3929999999999998</v>
      </c>
      <c r="E120" s="56">
        <f t="shared" si="17"/>
        <v>0.21554599999217317</v>
      </c>
      <c r="F120" s="8">
        <f t="shared" si="18"/>
        <v>7.3929999999999998</v>
      </c>
      <c r="G120" s="8">
        <f t="shared" si="18"/>
        <v>0.21554599999217317</v>
      </c>
      <c r="H120" s="8">
        <f t="shared" si="21"/>
        <v>54.656448999999995</v>
      </c>
      <c r="I120" s="8">
        <f t="shared" si="22"/>
        <v>404.07512745699995</v>
      </c>
      <c r="J120" s="8">
        <f t="shared" si="23"/>
        <v>2987.3274172896004</v>
      </c>
      <c r="K120" s="8">
        <f t="shared" si="24"/>
        <v>1.5935315779421362</v>
      </c>
      <c r="L120" s="8">
        <f t="shared" si="25"/>
        <v>11.780978955726212</v>
      </c>
      <c r="M120" s="8">
        <f t="shared" ca="1" si="19"/>
        <v>0.21603515666780732</v>
      </c>
      <c r="N120" s="8">
        <f t="shared" ca="1" si="26"/>
        <v>2.3927425331745336E-7</v>
      </c>
      <c r="O120" s="57">
        <f t="shared" ca="1" si="27"/>
        <v>132534400.5498953</v>
      </c>
      <c r="P120" s="8">
        <f t="shared" ca="1" si="28"/>
        <v>13714931.727510108</v>
      </c>
      <c r="Q120" s="8">
        <f t="shared" ca="1" si="29"/>
        <v>88119.203844781776</v>
      </c>
      <c r="R120" s="5">
        <f t="shared" ca="1" si="20"/>
        <v>-4.8915667563415033E-4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54">
        <v>73994</v>
      </c>
      <c r="B121" s="54">
        <v>0.21618680000392487</v>
      </c>
      <c r="C121" s="54">
        <v>1</v>
      </c>
      <c r="D121" s="56">
        <f t="shared" si="17"/>
        <v>7.3994</v>
      </c>
      <c r="E121" s="56">
        <f t="shared" si="17"/>
        <v>0.21618680000392487</v>
      </c>
      <c r="F121" s="8">
        <f t="shared" si="18"/>
        <v>7.3994</v>
      </c>
      <c r="G121" s="8">
        <f t="shared" si="18"/>
        <v>0.21618680000392487</v>
      </c>
      <c r="H121" s="8">
        <f t="shared" si="21"/>
        <v>54.751120360000002</v>
      </c>
      <c r="I121" s="8">
        <f t="shared" si="22"/>
        <v>405.12543999178399</v>
      </c>
      <c r="J121" s="8">
        <f t="shared" si="23"/>
        <v>2997.6851806752065</v>
      </c>
      <c r="K121" s="8">
        <f t="shared" si="24"/>
        <v>1.5996526079490416</v>
      </c>
      <c r="L121" s="8">
        <f t="shared" si="25"/>
        <v>11.836469507258139</v>
      </c>
      <c r="M121" s="8">
        <f t="shared" ca="1" si="19"/>
        <v>0.2165381492898559</v>
      </c>
      <c r="N121" s="8">
        <f t="shared" ca="1" si="26"/>
        <v>1.2344632072424443E-7</v>
      </c>
      <c r="O121" s="57">
        <f t="shared" ca="1" si="27"/>
        <v>160761779.0183233</v>
      </c>
      <c r="P121" s="8">
        <f t="shared" ca="1" si="28"/>
        <v>16437991.726024069</v>
      </c>
      <c r="Q121" s="8">
        <f t="shared" ca="1" si="29"/>
        <v>104367.65891545193</v>
      </c>
      <c r="R121" s="5">
        <f t="shared" ca="1" si="20"/>
        <v>-3.5134928593102965E-4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54">
        <v>74027.5</v>
      </c>
      <c r="B122" s="54">
        <v>0.21526049999374663</v>
      </c>
      <c r="C122" s="54">
        <v>1</v>
      </c>
      <c r="D122" s="56">
        <f t="shared" si="17"/>
        <v>7.4027500000000002</v>
      </c>
      <c r="E122" s="56">
        <f t="shared" si="17"/>
        <v>0.21526049999374663</v>
      </c>
      <c r="F122" s="8">
        <f t="shared" si="18"/>
        <v>7.4027500000000002</v>
      </c>
      <c r="G122" s="8">
        <f t="shared" si="18"/>
        <v>0.21526049999374663</v>
      </c>
      <c r="H122" s="8">
        <f t="shared" si="21"/>
        <v>54.800707562500001</v>
      </c>
      <c r="I122" s="8">
        <f t="shared" si="22"/>
        <v>405.67593790829687</v>
      </c>
      <c r="J122" s="8">
        <f t="shared" si="23"/>
        <v>3003.1175493506448</v>
      </c>
      <c r="K122" s="8">
        <f t="shared" si="24"/>
        <v>1.5935196663287079</v>
      </c>
      <c r="L122" s="8">
        <f t="shared" si="25"/>
        <v>11.796427709914843</v>
      </c>
      <c r="M122" s="8">
        <f t="shared" ca="1" si="19"/>
        <v>0.21680161030503725</v>
      </c>
      <c r="N122" s="8">
        <f t="shared" ca="1" si="26"/>
        <v>2.3750209915662612E-6</v>
      </c>
      <c r="O122" s="57">
        <f t="shared" ca="1" si="27"/>
        <v>176755227.39227632</v>
      </c>
      <c r="P122" s="8">
        <f t="shared" ca="1" si="28"/>
        <v>17974129.630946312</v>
      </c>
      <c r="Q122" s="8">
        <f t="shared" ca="1" si="29"/>
        <v>113493.99055988733</v>
      </c>
      <c r="R122" s="5">
        <f t="shared" ca="1" si="20"/>
        <v>-1.5411103112906166E-3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54">
        <v>74035.5</v>
      </c>
      <c r="B123" s="54">
        <v>0.21587810000346508</v>
      </c>
      <c r="C123" s="54">
        <v>1</v>
      </c>
      <c r="D123" s="56">
        <f t="shared" si="17"/>
        <v>7.4035500000000001</v>
      </c>
      <c r="E123" s="56">
        <f t="shared" si="17"/>
        <v>0.21587810000346508</v>
      </c>
      <c r="F123" s="8">
        <f t="shared" si="18"/>
        <v>7.4035500000000001</v>
      </c>
      <c r="G123" s="8">
        <f t="shared" si="18"/>
        <v>0.21587810000346508</v>
      </c>
      <c r="H123" s="8">
        <f t="shared" si="21"/>
        <v>54.812552602499998</v>
      </c>
      <c r="I123" s="8">
        <f t="shared" si="22"/>
        <v>405.80747382023884</v>
      </c>
      <c r="J123" s="8">
        <f t="shared" si="23"/>
        <v>3004.4159228018293</v>
      </c>
      <c r="K123" s="8">
        <f t="shared" si="24"/>
        <v>1.5982643072806539</v>
      </c>
      <c r="L123" s="8">
        <f t="shared" si="25"/>
        <v>11.832829712167685</v>
      </c>
      <c r="M123" s="8">
        <f t="shared" ca="1" si="19"/>
        <v>0.21686454423914547</v>
      </c>
      <c r="N123" s="8">
        <f t="shared" ca="1" si="26"/>
        <v>9.7307223010707842E-7</v>
      </c>
      <c r="O123" s="57">
        <f t="shared" ca="1" si="27"/>
        <v>180700341.13528121</v>
      </c>
      <c r="P123" s="8">
        <f t="shared" ca="1" si="28"/>
        <v>18352404.401794948</v>
      </c>
      <c r="Q123" s="8">
        <f t="shared" ca="1" si="29"/>
        <v>115737.52643962226</v>
      </c>
      <c r="R123" s="5">
        <f t="shared" ca="1" si="20"/>
        <v>-9.8644423568039485E-4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54">
        <v>74056.5</v>
      </c>
      <c r="B124" s="54">
        <v>0.21522430000186432</v>
      </c>
      <c r="C124" s="54">
        <v>1</v>
      </c>
      <c r="D124" s="56">
        <f t="shared" si="17"/>
        <v>7.4056499999999996</v>
      </c>
      <c r="E124" s="56">
        <f t="shared" si="17"/>
        <v>0.21522430000186432</v>
      </c>
      <c r="F124" s="8">
        <f t="shared" si="18"/>
        <v>7.4056499999999996</v>
      </c>
      <c r="G124" s="8">
        <f t="shared" si="18"/>
        <v>0.21522430000186432</v>
      </c>
      <c r="H124" s="8">
        <f t="shared" si="21"/>
        <v>54.843651922499994</v>
      </c>
      <c r="I124" s="8">
        <f t="shared" si="22"/>
        <v>406.15289085986205</v>
      </c>
      <c r="J124" s="8">
        <f t="shared" si="23"/>
        <v>3007.8261561963373</v>
      </c>
      <c r="K124" s="8">
        <f t="shared" si="24"/>
        <v>1.5938758373088064</v>
      </c>
      <c r="L124" s="8">
        <f t="shared" si="25"/>
        <v>11.803686594565962</v>
      </c>
      <c r="M124" s="8">
        <f t="shared" ca="1" si="19"/>
        <v>0.21702977859722156</v>
      </c>
      <c r="N124" s="8">
        <f t="shared" ca="1" si="26"/>
        <v>3.2597529582931343E-6</v>
      </c>
      <c r="O124" s="57">
        <f t="shared" ca="1" si="27"/>
        <v>191289134.04988265</v>
      </c>
      <c r="P124" s="8">
        <f t="shared" ca="1" si="28"/>
        <v>19366544.005827449</v>
      </c>
      <c r="Q124" s="8">
        <f t="shared" ca="1" si="29"/>
        <v>121745.46547591712</v>
      </c>
      <c r="R124" s="5">
        <f t="shared" ca="1" si="20"/>
        <v>-1.805478595357235E-3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54">
        <v>74057</v>
      </c>
      <c r="B125" s="54">
        <v>0.21682539999892469</v>
      </c>
      <c r="C125" s="54">
        <v>1</v>
      </c>
      <c r="D125" s="56">
        <f t="shared" si="17"/>
        <v>7.4057000000000004</v>
      </c>
      <c r="E125" s="56">
        <f t="shared" si="17"/>
        <v>0.21682539999892469</v>
      </c>
      <c r="F125" s="8">
        <f t="shared" si="18"/>
        <v>7.4057000000000004</v>
      </c>
      <c r="G125" s="8">
        <f t="shared" si="18"/>
        <v>0.21682539999892469</v>
      </c>
      <c r="H125" s="8">
        <f t="shared" si="21"/>
        <v>54.844392490000004</v>
      </c>
      <c r="I125" s="8">
        <f t="shared" si="22"/>
        <v>406.16111746319308</v>
      </c>
      <c r="J125" s="8">
        <f t="shared" si="23"/>
        <v>3007.907387597169</v>
      </c>
      <c r="K125" s="8">
        <f t="shared" si="24"/>
        <v>1.6057438647720368</v>
      </c>
      <c r="L125" s="8">
        <f t="shared" si="25"/>
        <v>11.891657339342274</v>
      </c>
      <c r="M125" s="8">
        <f t="shared" ca="1" si="19"/>
        <v>0.21703371332725166</v>
      </c>
      <c r="N125" s="8">
        <f t="shared" ca="1" si="26"/>
        <v>4.3394442758657698E-8</v>
      </c>
      <c r="O125" s="57">
        <f t="shared" ca="1" si="27"/>
        <v>191545376.63745612</v>
      </c>
      <c r="P125" s="8">
        <f t="shared" ca="1" si="28"/>
        <v>19391065.444084</v>
      </c>
      <c r="Q125" s="8">
        <f t="shared" ca="1" si="29"/>
        <v>121890.61495492485</v>
      </c>
      <c r="R125" s="5">
        <f t="shared" ca="1" si="20"/>
        <v>-2.0831332832696448E-4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54">
        <v>74081</v>
      </c>
      <c r="B126" s="54">
        <v>0.216578199993819</v>
      </c>
      <c r="C126" s="54">
        <v>1</v>
      </c>
      <c r="D126" s="56">
        <f t="shared" si="17"/>
        <v>7.4081000000000001</v>
      </c>
      <c r="E126" s="56">
        <f t="shared" si="17"/>
        <v>0.216578199993819</v>
      </c>
      <c r="F126" s="8">
        <f t="shared" si="18"/>
        <v>7.4081000000000001</v>
      </c>
      <c r="G126" s="8">
        <f t="shared" si="18"/>
        <v>0.216578199993819</v>
      </c>
      <c r="H126" s="8">
        <f t="shared" si="21"/>
        <v>54.87994561</v>
      </c>
      <c r="I126" s="8">
        <f t="shared" si="22"/>
        <v>406.55612507344102</v>
      </c>
      <c r="J126" s="8">
        <f t="shared" si="23"/>
        <v>3011.8084301565586</v>
      </c>
      <c r="K126" s="8">
        <f t="shared" si="24"/>
        <v>1.6044329633742105</v>
      </c>
      <c r="L126" s="8">
        <f t="shared" si="25"/>
        <v>11.885799835972488</v>
      </c>
      <c r="M126" s="8">
        <f t="shared" ca="1" si="19"/>
        <v>0.21722261201935528</v>
      </c>
      <c r="N126" s="8">
        <f t="shared" ca="1" si="26"/>
        <v>4.1526685865576912E-7</v>
      </c>
      <c r="O126" s="57">
        <f t="shared" ca="1" si="27"/>
        <v>204072350.92580089</v>
      </c>
      <c r="P126" s="8">
        <f t="shared" ca="1" si="28"/>
        <v>20588755.132699911</v>
      </c>
      <c r="Q126" s="8">
        <f t="shared" ca="1" si="29"/>
        <v>128973.57893666312</v>
      </c>
      <c r="R126" s="5">
        <f t="shared" ca="1" si="20"/>
        <v>-6.4441202553627841E-4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54">
        <v>74081</v>
      </c>
      <c r="B127" s="54">
        <v>0.21666819999518339</v>
      </c>
      <c r="C127" s="54">
        <v>1</v>
      </c>
      <c r="D127" s="56">
        <f t="shared" si="17"/>
        <v>7.4081000000000001</v>
      </c>
      <c r="E127" s="56">
        <f t="shared" si="17"/>
        <v>0.21666819999518339</v>
      </c>
      <c r="F127" s="8">
        <f t="shared" si="18"/>
        <v>7.4081000000000001</v>
      </c>
      <c r="G127" s="8">
        <f t="shared" si="18"/>
        <v>0.21666819999518339</v>
      </c>
      <c r="H127" s="8">
        <f t="shared" si="21"/>
        <v>54.87994561</v>
      </c>
      <c r="I127" s="8">
        <f t="shared" si="22"/>
        <v>406.55612507344102</v>
      </c>
      <c r="J127" s="8">
        <f t="shared" si="23"/>
        <v>3011.8084301565586</v>
      </c>
      <c r="K127" s="8">
        <f t="shared" si="24"/>
        <v>1.6050996923843182</v>
      </c>
      <c r="L127" s="8">
        <f t="shared" si="25"/>
        <v>11.890739031152268</v>
      </c>
      <c r="M127" s="8">
        <f t="shared" ca="1" si="19"/>
        <v>0.21722261201935528</v>
      </c>
      <c r="N127" s="8">
        <f t="shared" ca="1" si="26"/>
        <v>3.0737269254637326E-7</v>
      </c>
      <c r="O127" s="57">
        <f t="shared" ca="1" si="27"/>
        <v>204072350.92580089</v>
      </c>
      <c r="P127" s="8">
        <f t="shared" ca="1" si="28"/>
        <v>20588755.132699911</v>
      </c>
      <c r="Q127" s="8">
        <f t="shared" ca="1" si="29"/>
        <v>128973.57893666312</v>
      </c>
      <c r="R127" s="5">
        <f t="shared" ca="1" si="20"/>
        <v>-5.5441202417189084E-4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54">
        <v>74081</v>
      </c>
      <c r="B128" s="54">
        <v>0.21697819999826606</v>
      </c>
      <c r="C128" s="54">
        <v>1</v>
      </c>
      <c r="D128" s="56">
        <f t="shared" si="17"/>
        <v>7.4081000000000001</v>
      </c>
      <c r="E128" s="56">
        <f t="shared" si="17"/>
        <v>0.21697819999826606</v>
      </c>
      <c r="F128" s="8">
        <f t="shared" si="18"/>
        <v>7.4081000000000001</v>
      </c>
      <c r="G128" s="8">
        <f t="shared" si="18"/>
        <v>0.21697819999826606</v>
      </c>
      <c r="H128" s="8">
        <f t="shared" si="21"/>
        <v>54.87994561</v>
      </c>
      <c r="I128" s="8">
        <f t="shared" si="22"/>
        <v>406.55612507344102</v>
      </c>
      <c r="J128" s="8">
        <f t="shared" si="23"/>
        <v>3011.8084301565586</v>
      </c>
      <c r="K128" s="8">
        <f t="shared" si="24"/>
        <v>1.6073962034071549</v>
      </c>
      <c r="L128" s="8">
        <f t="shared" si="25"/>
        <v>11.907751814460545</v>
      </c>
      <c r="M128" s="8">
        <f t="shared" ca="1" si="19"/>
        <v>0.21722261201935528</v>
      </c>
      <c r="N128" s="8">
        <f t="shared" ca="1" si="26"/>
        <v>5.973723605291396E-8</v>
      </c>
      <c r="O128" s="57">
        <f t="shared" ca="1" si="27"/>
        <v>204072350.92580089</v>
      </c>
      <c r="P128" s="8">
        <f t="shared" ca="1" si="28"/>
        <v>20588755.132699911</v>
      </c>
      <c r="Q128" s="8">
        <f t="shared" ca="1" si="29"/>
        <v>128973.57893666312</v>
      </c>
      <c r="R128" s="5">
        <f t="shared" ca="1" si="20"/>
        <v>-2.4441202108921312E-4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54">
        <v>74081</v>
      </c>
      <c r="B129" s="54">
        <v>0.21747819999291096</v>
      </c>
      <c r="C129" s="54">
        <v>1</v>
      </c>
      <c r="D129" s="56">
        <f t="shared" si="17"/>
        <v>7.4081000000000001</v>
      </c>
      <c r="E129" s="56">
        <f t="shared" si="17"/>
        <v>0.21747819999291096</v>
      </c>
      <c r="F129" s="8">
        <f t="shared" si="18"/>
        <v>7.4081000000000001</v>
      </c>
      <c r="G129" s="8">
        <f t="shared" si="18"/>
        <v>0.21747819999291096</v>
      </c>
      <c r="H129" s="8">
        <f t="shared" si="21"/>
        <v>54.87994561</v>
      </c>
      <c r="I129" s="8">
        <f t="shared" si="22"/>
        <v>406.55612507344102</v>
      </c>
      <c r="J129" s="8">
        <f t="shared" si="23"/>
        <v>3011.8084301565586</v>
      </c>
      <c r="K129" s="8">
        <f t="shared" si="24"/>
        <v>1.6111002533674836</v>
      </c>
      <c r="L129" s="8">
        <f t="shared" si="25"/>
        <v>11.935191786971656</v>
      </c>
      <c r="M129" s="8">
        <f t="shared" ca="1" si="19"/>
        <v>0.21722261201935528</v>
      </c>
      <c r="N129" s="8">
        <f t="shared" ca="1" si="26"/>
        <v>6.5325212226300045E-8</v>
      </c>
      <c r="O129" s="57">
        <f t="shared" ca="1" si="27"/>
        <v>204072350.92580089</v>
      </c>
      <c r="P129" s="8">
        <f t="shared" ca="1" si="28"/>
        <v>20588755.132699911</v>
      </c>
      <c r="Q129" s="8">
        <f t="shared" ca="1" si="29"/>
        <v>128973.57893666312</v>
      </c>
      <c r="R129" s="5">
        <f t="shared" ca="1" si="20"/>
        <v>2.5558797355568208E-4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54">
        <v>74087.5</v>
      </c>
      <c r="B130" s="54">
        <v>0.21589250000397442</v>
      </c>
      <c r="C130" s="54">
        <v>1</v>
      </c>
      <c r="D130" s="56">
        <f t="shared" si="17"/>
        <v>7.4087500000000004</v>
      </c>
      <c r="E130" s="56">
        <f t="shared" si="17"/>
        <v>0.21589250000397442</v>
      </c>
      <c r="F130" s="8">
        <f t="shared" si="18"/>
        <v>7.4087500000000004</v>
      </c>
      <c r="G130" s="8">
        <f t="shared" si="18"/>
        <v>0.21589250000397442</v>
      </c>
      <c r="H130" s="8">
        <f t="shared" si="21"/>
        <v>54.889576562500004</v>
      </c>
      <c r="I130" s="8">
        <f t="shared" si="22"/>
        <v>406.6631503574219</v>
      </c>
      <c r="J130" s="8">
        <f t="shared" si="23"/>
        <v>3012.8656152105495</v>
      </c>
      <c r="K130" s="8">
        <f t="shared" si="24"/>
        <v>1.5994935594044455</v>
      </c>
      <c r="L130" s="8">
        <f t="shared" si="25"/>
        <v>11.850247908237685</v>
      </c>
      <c r="M130" s="8">
        <f t="shared" ca="1" si="19"/>
        <v>0.21727378275313264</v>
      </c>
      <c r="N130" s="8">
        <f t="shared" ca="1" si="26"/>
        <v>1.9079420331220878E-6</v>
      </c>
      <c r="O130" s="57">
        <f t="shared" ca="1" si="27"/>
        <v>207542067.86117843</v>
      </c>
      <c r="P130" s="8">
        <f t="shared" ca="1" si="28"/>
        <v>20920126.432692464</v>
      </c>
      <c r="Q130" s="8">
        <f t="shared" ca="1" si="29"/>
        <v>130931.09205617892</v>
      </c>
      <c r="R130" s="5">
        <f t="shared" ca="1" si="20"/>
        <v>-1.3812827491582191E-3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54">
        <v>74090.5</v>
      </c>
      <c r="B131" s="54">
        <v>0.22669910000695381</v>
      </c>
      <c r="C131" s="54">
        <v>0.1</v>
      </c>
      <c r="D131" s="56">
        <f t="shared" si="17"/>
        <v>7.4090499999999997</v>
      </c>
      <c r="E131" s="56">
        <f t="shared" si="17"/>
        <v>0.22669910000695381</v>
      </c>
      <c r="F131" s="8">
        <f t="shared" si="18"/>
        <v>0.74090500000000004</v>
      </c>
      <c r="G131" s="8">
        <f t="shared" si="18"/>
        <v>2.2669910000695383E-2</v>
      </c>
      <c r="H131" s="8">
        <f t="shared" si="21"/>
        <v>5.4894021902499999</v>
      </c>
      <c r="I131" s="8">
        <f t="shared" si="22"/>
        <v>40.671255297671763</v>
      </c>
      <c r="J131" s="8">
        <f t="shared" si="23"/>
        <v>301.33536406321497</v>
      </c>
      <c r="K131" s="8">
        <f t="shared" si="24"/>
        <v>0.16796249669065211</v>
      </c>
      <c r="L131" s="8">
        <f t="shared" si="25"/>
        <v>1.244442536105876</v>
      </c>
      <c r="M131" s="8">
        <f t="shared" ca="1" si="19"/>
        <v>0.2172974015489641</v>
      </c>
      <c r="N131" s="8">
        <f t="shared" ca="1" si="26"/>
        <v>8.8391933894966193E-6</v>
      </c>
      <c r="O131" s="57">
        <f t="shared" ca="1" si="27"/>
        <v>2091545.9843836941</v>
      </c>
      <c r="P131" s="8">
        <f t="shared" ca="1" si="28"/>
        <v>210740.77740811434</v>
      </c>
      <c r="Q131" s="8">
        <f t="shared" ca="1" si="29"/>
        <v>1318.4022304739281</v>
      </c>
      <c r="R131" s="5">
        <f t="shared" ca="1" si="20"/>
        <v>9.4016984579897156E-3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54">
        <v>74152</v>
      </c>
      <c r="B132" s="54">
        <v>0.21893439999985276</v>
      </c>
      <c r="C132" s="54">
        <v>1</v>
      </c>
      <c r="D132" s="56">
        <f t="shared" si="17"/>
        <v>7.4151999999999996</v>
      </c>
      <c r="E132" s="56">
        <f t="shared" si="17"/>
        <v>0.21893439999985276</v>
      </c>
      <c r="F132" s="8">
        <f t="shared" si="18"/>
        <v>7.4151999999999996</v>
      </c>
      <c r="G132" s="8">
        <f t="shared" si="18"/>
        <v>0.21893439999985276</v>
      </c>
      <c r="H132" s="8">
        <f t="shared" si="21"/>
        <v>54.985191039999997</v>
      </c>
      <c r="I132" s="8">
        <f t="shared" si="22"/>
        <v>407.72618859980793</v>
      </c>
      <c r="J132" s="8">
        <f t="shared" si="23"/>
        <v>3023.3712337052957</v>
      </c>
      <c r="K132" s="8">
        <f t="shared" si="24"/>
        <v>1.6234423628789081</v>
      </c>
      <c r="L132" s="8">
        <f t="shared" si="25"/>
        <v>12.038149809219679</v>
      </c>
      <c r="M132" s="8">
        <f t="shared" ca="1" si="19"/>
        <v>0.21778180038436068</v>
      </c>
      <c r="N132" s="8">
        <f t="shared" ca="1" si="26"/>
        <v>1.3284858736324862E-6</v>
      </c>
      <c r="O132" s="57">
        <f t="shared" ca="1" si="27"/>
        <v>243775627.16148165</v>
      </c>
      <c r="P132" s="8">
        <f t="shared" ca="1" si="28"/>
        <v>24372185.295812655</v>
      </c>
      <c r="Q132" s="8">
        <f t="shared" ca="1" si="29"/>
        <v>151273.53954253811</v>
      </c>
      <c r="R132" s="5">
        <f t="shared" ca="1" si="20"/>
        <v>1.1525996154920781E-3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54">
        <v>74157</v>
      </c>
      <c r="B133" s="54">
        <v>0.21854540000640554</v>
      </c>
      <c r="C133" s="54">
        <v>1</v>
      </c>
      <c r="D133" s="56">
        <f t="shared" si="17"/>
        <v>7.4157000000000002</v>
      </c>
      <c r="E133" s="56">
        <f t="shared" si="17"/>
        <v>0.21854540000640554</v>
      </c>
      <c r="F133" s="8">
        <f t="shared" si="18"/>
        <v>7.4157000000000002</v>
      </c>
      <c r="G133" s="8">
        <f t="shared" si="18"/>
        <v>0.21854540000640554</v>
      </c>
      <c r="H133" s="8">
        <f t="shared" si="21"/>
        <v>54.99260649</v>
      </c>
      <c r="I133" s="8">
        <f t="shared" si="22"/>
        <v>407.808671947893</v>
      </c>
      <c r="J133" s="8">
        <f t="shared" si="23"/>
        <v>3024.1867685639904</v>
      </c>
      <c r="K133" s="8">
        <f t="shared" si="24"/>
        <v>1.6206671228275016</v>
      </c>
      <c r="L133" s="8">
        <f t="shared" si="25"/>
        <v>12.018381182751904</v>
      </c>
      <c r="M133" s="8">
        <f t="shared" ca="1" si="19"/>
        <v>0.21782120030119387</v>
      </c>
      <c r="N133" s="8">
        <f t="shared" ca="1" si="26"/>
        <v>5.2446521302867771E-7</v>
      </c>
      <c r="O133" s="57">
        <f t="shared" ca="1" si="27"/>
        <v>246722775.04083237</v>
      </c>
      <c r="P133" s="8">
        <f t="shared" ca="1" si="28"/>
        <v>24652353.460843399</v>
      </c>
      <c r="Q133" s="8">
        <f t="shared" ca="1" si="29"/>
        <v>152920.86525633043</v>
      </c>
      <c r="R133" s="5">
        <f t="shared" ca="1" si="20"/>
        <v>7.2419970521167554E-4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54">
        <v>74157</v>
      </c>
      <c r="B134" s="54">
        <v>0.21854540000640554</v>
      </c>
      <c r="C134" s="54">
        <v>1</v>
      </c>
      <c r="D134" s="56">
        <f t="shared" si="17"/>
        <v>7.4157000000000002</v>
      </c>
      <c r="E134" s="56">
        <f t="shared" si="17"/>
        <v>0.21854540000640554</v>
      </c>
      <c r="F134" s="8">
        <f t="shared" si="18"/>
        <v>7.4157000000000002</v>
      </c>
      <c r="G134" s="8">
        <f t="shared" si="18"/>
        <v>0.21854540000640554</v>
      </c>
      <c r="H134" s="8">
        <f t="shared" si="21"/>
        <v>54.99260649</v>
      </c>
      <c r="I134" s="8">
        <f t="shared" si="22"/>
        <v>407.808671947893</v>
      </c>
      <c r="J134" s="8">
        <f t="shared" si="23"/>
        <v>3024.1867685639904</v>
      </c>
      <c r="K134" s="8">
        <f t="shared" si="24"/>
        <v>1.6206671228275016</v>
      </c>
      <c r="L134" s="8">
        <f t="shared" si="25"/>
        <v>12.018381182751904</v>
      </c>
      <c r="M134" s="8">
        <f t="shared" ca="1" si="19"/>
        <v>0.21782120030119387</v>
      </c>
      <c r="N134" s="8">
        <f t="shared" ca="1" si="26"/>
        <v>5.2446521302867771E-7</v>
      </c>
      <c r="O134" s="57">
        <f t="shared" ca="1" si="27"/>
        <v>246722775.04083237</v>
      </c>
      <c r="P134" s="8">
        <f t="shared" ca="1" si="28"/>
        <v>24652353.460843399</v>
      </c>
      <c r="Q134" s="8">
        <f t="shared" ca="1" si="29"/>
        <v>152920.86525633043</v>
      </c>
      <c r="R134" s="5">
        <f t="shared" ca="1" si="20"/>
        <v>7.2419970521167554E-4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54">
        <v>74157</v>
      </c>
      <c r="B135" s="54">
        <v>0.22794540000177221</v>
      </c>
      <c r="C135" s="54">
        <v>0.1</v>
      </c>
      <c r="D135" s="56">
        <f t="shared" si="17"/>
        <v>7.4157000000000002</v>
      </c>
      <c r="E135" s="56">
        <f t="shared" si="17"/>
        <v>0.22794540000177221</v>
      </c>
      <c r="F135" s="8">
        <f t="shared" si="18"/>
        <v>0.74157000000000006</v>
      </c>
      <c r="G135" s="8">
        <f t="shared" si="18"/>
        <v>2.2794540000177221E-2</v>
      </c>
      <c r="H135" s="8">
        <f t="shared" si="21"/>
        <v>5.4992606490000009</v>
      </c>
      <c r="I135" s="8">
        <f t="shared" si="22"/>
        <v>40.780867194789309</v>
      </c>
      <c r="J135" s="8">
        <f t="shared" si="23"/>
        <v>302.41867685639909</v>
      </c>
      <c r="K135" s="8">
        <f t="shared" si="24"/>
        <v>0.16903747027931423</v>
      </c>
      <c r="L135" s="8">
        <f t="shared" si="25"/>
        <v>1.2535311683503105</v>
      </c>
      <c r="M135" s="8">
        <f t="shared" ca="1" si="19"/>
        <v>0.21782120030119387</v>
      </c>
      <c r="N135" s="8">
        <f t="shared" ca="1" si="26"/>
        <v>1.0249941957719068E-5</v>
      </c>
      <c r="O135" s="57">
        <f t="shared" ca="1" si="27"/>
        <v>2467227.7504085433</v>
      </c>
      <c r="P135" s="8">
        <f t="shared" ca="1" si="28"/>
        <v>246523.53460848599</v>
      </c>
      <c r="Q135" s="8">
        <f t="shared" ca="1" si="29"/>
        <v>1529.2086525632474</v>
      </c>
      <c r="R135" s="5">
        <f t="shared" ca="1" si="20"/>
        <v>1.0124199700578346E-2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54">
        <v>74244</v>
      </c>
      <c r="B136" s="54">
        <v>0.2192667999988771</v>
      </c>
      <c r="C136" s="54">
        <v>1</v>
      </c>
      <c r="D136" s="56">
        <f t="shared" si="17"/>
        <v>7.4244000000000003</v>
      </c>
      <c r="E136" s="56">
        <f t="shared" si="17"/>
        <v>0.2192667999988771</v>
      </c>
      <c r="F136" s="8">
        <f t="shared" si="18"/>
        <v>7.4244000000000003</v>
      </c>
      <c r="G136" s="8">
        <f t="shared" si="18"/>
        <v>0.2192667999988771</v>
      </c>
      <c r="H136" s="8">
        <f t="shared" si="21"/>
        <v>55.121715360000003</v>
      </c>
      <c r="I136" s="8">
        <f t="shared" si="22"/>
        <v>409.24566351878406</v>
      </c>
      <c r="J136" s="8">
        <f t="shared" si="23"/>
        <v>3038.4035042288606</v>
      </c>
      <c r="K136" s="8">
        <f t="shared" si="24"/>
        <v>1.6279244299116633</v>
      </c>
      <c r="L136" s="8">
        <f t="shared" si="25"/>
        <v>12.086362137436154</v>
      </c>
      <c r="M136" s="8">
        <f t="shared" ca="1" si="19"/>
        <v>0.21850718969064076</v>
      </c>
      <c r="N136" s="8">
        <f t="shared" ca="1" si="26"/>
        <v>5.7700782037891811E-7</v>
      </c>
      <c r="O136" s="57">
        <f t="shared" ca="1" si="27"/>
        <v>301261663.2937777</v>
      </c>
      <c r="P136" s="8">
        <f t="shared" ca="1" si="28"/>
        <v>29823153.606770143</v>
      </c>
      <c r="Q136" s="8">
        <f t="shared" ca="1" si="29"/>
        <v>183241.02173921518</v>
      </c>
      <c r="R136" s="5">
        <f t="shared" ca="1" si="20"/>
        <v>7.5961030823634701E-4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54">
        <v>74244</v>
      </c>
      <c r="B137" s="54">
        <v>0.21946680000110064</v>
      </c>
      <c r="C137" s="54">
        <v>1</v>
      </c>
      <c r="D137" s="56">
        <f t="shared" si="17"/>
        <v>7.4244000000000003</v>
      </c>
      <c r="E137" s="56">
        <f t="shared" si="17"/>
        <v>0.21946680000110064</v>
      </c>
      <c r="F137" s="8">
        <f t="shared" si="18"/>
        <v>7.4244000000000003</v>
      </c>
      <c r="G137" s="8">
        <f t="shared" si="18"/>
        <v>0.21946680000110064</v>
      </c>
      <c r="H137" s="8">
        <f t="shared" si="21"/>
        <v>55.121715360000003</v>
      </c>
      <c r="I137" s="8">
        <f t="shared" si="22"/>
        <v>409.24566351878406</v>
      </c>
      <c r="J137" s="8">
        <f t="shared" si="23"/>
        <v>3038.4035042288606</v>
      </c>
      <c r="K137" s="8">
        <f t="shared" si="24"/>
        <v>1.6294093099281717</v>
      </c>
      <c r="L137" s="8">
        <f t="shared" si="25"/>
        <v>12.097386480630718</v>
      </c>
      <c r="M137" s="8">
        <f t="shared" ca="1" si="19"/>
        <v>0.21850718969064076</v>
      </c>
      <c r="N137" s="8">
        <f t="shared" ca="1" si="26"/>
        <v>9.2085194794090666E-7</v>
      </c>
      <c r="O137" s="57">
        <f t="shared" ca="1" si="27"/>
        <v>301261663.2937777</v>
      </c>
      <c r="P137" s="8">
        <f t="shared" ca="1" si="28"/>
        <v>29823153.606770143</v>
      </c>
      <c r="Q137" s="8">
        <f t="shared" ca="1" si="29"/>
        <v>183241.02173921518</v>
      </c>
      <c r="R137" s="5">
        <f t="shared" ca="1" si="20"/>
        <v>9.5961031045987966E-4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54">
        <v>74244</v>
      </c>
      <c r="B138" s="54">
        <v>0.21946680000110064</v>
      </c>
      <c r="C138" s="54">
        <v>1</v>
      </c>
      <c r="D138" s="56">
        <f t="shared" si="17"/>
        <v>7.4244000000000003</v>
      </c>
      <c r="E138" s="56">
        <f t="shared" si="17"/>
        <v>0.21946680000110064</v>
      </c>
      <c r="F138" s="8">
        <f t="shared" si="18"/>
        <v>7.4244000000000003</v>
      </c>
      <c r="G138" s="8">
        <f t="shared" si="18"/>
        <v>0.21946680000110064</v>
      </c>
      <c r="H138" s="8">
        <f t="shared" si="21"/>
        <v>55.121715360000003</v>
      </c>
      <c r="I138" s="8">
        <f t="shared" si="22"/>
        <v>409.24566351878406</v>
      </c>
      <c r="J138" s="8">
        <f t="shared" si="23"/>
        <v>3038.4035042288606</v>
      </c>
      <c r="K138" s="8">
        <f t="shared" si="24"/>
        <v>1.6294093099281717</v>
      </c>
      <c r="L138" s="8">
        <f t="shared" si="25"/>
        <v>12.097386480630718</v>
      </c>
      <c r="M138" s="8">
        <f t="shared" ca="1" si="19"/>
        <v>0.21850718969064076</v>
      </c>
      <c r="N138" s="8">
        <f t="shared" ca="1" si="26"/>
        <v>9.2085194794090666E-7</v>
      </c>
      <c r="O138" s="57">
        <f t="shared" ca="1" si="27"/>
        <v>301261663.2937777</v>
      </c>
      <c r="P138" s="8">
        <f t="shared" ca="1" si="28"/>
        <v>29823153.606770143</v>
      </c>
      <c r="Q138" s="8">
        <f t="shared" ca="1" si="29"/>
        <v>183241.02173921518</v>
      </c>
      <c r="R138" s="5">
        <f t="shared" ca="1" si="20"/>
        <v>9.5961031045987966E-4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54">
        <v>74835.5</v>
      </c>
      <c r="B139" s="54">
        <v>0.22403810000105295</v>
      </c>
      <c r="C139" s="54">
        <v>1</v>
      </c>
      <c r="D139" s="56">
        <f t="shared" si="17"/>
        <v>7.4835500000000001</v>
      </c>
      <c r="E139" s="56">
        <f t="shared" si="17"/>
        <v>0.22403810000105295</v>
      </c>
      <c r="F139" s="8">
        <f t="shared" si="18"/>
        <v>7.4835500000000001</v>
      </c>
      <c r="G139" s="8">
        <f t="shared" si="18"/>
        <v>0.22403810000105295</v>
      </c>
      <c r="H139" s="8">
        <f t="shared" si="21"/>
        <v>56.003520602500004</v>
      </c>
      <c r="I139" s="8">
        <f t="shared" si="22"/>
        <v>419.10514660483892</v>
      </c>
      <c r="J139" s="8">
        <f t="shared" si="23"/>
        <v>3136.3943198746424</v>
      </c>
      <c r="K139" s="8">
        <f t="shared" si="24"/>
        <v>1.6766003232628799</v>
      </c>
      <c r="L139" s="8">
        <f t="shared" si="25"/>
        <v>12.546922349153926</v>
      </c>
      <c r="M139" s="8">
        <f t="shared" ca="1" si="19"/>
        <v>0.22319273184608424</v>
      </c>
      <c r="N139" s="8">
        <f t="shared" ca="1" si="26"/>
        <v>7.1464731743521359E-7</v>
      </c>
      <c r="O139" s="57">
        <f t="shared" ca="1" si="27"/>
        <v>851696488.20206857</v>
      </c>
      <c r="P139" s="8">
        <f t="shared" ca="1" si="28"/>
        <v>81263073.820156947</v>
      </c>
      <c r="Q139" s="8">
        <f t="shared" ca="1" si="29"/>
        <v>480421.53279884969</v>
      </c>
      <c r="R139" s="5">
        <f t="shared" ca="1" si="20"/>
        <v>8.4536815496871753E-4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54">
        <v>74835.5</v>
      </c>
      <c r="B140" s="54">
        <v>0.22403810000105295</v>
      </c>
      <c r="C140" s="54">
        <v>1</v>
      </c>
      <c r="D140" s="56">
        <f t="shared" si="17"/>
        <v>7.4835500000000001</v>
      </c>
      <c r="E140" s="56">
        <f t="shared" si="17"/>
        <v>0.22403810000105295</v>
      </c>
      <c r="F140" s="8">
        <f t="shared" si="18"/>
        <v>7.4835500000000001</v>
      </c>
      <c r="G140" s="8">
        <f t="shared" si="18"/>
        <v>0.22403810000105295</v>
      </c>
      <c r="H140" s="8">
        <f t="shared" si="21"/>
        <v>56.003520602500004</v>
      </c>
      <c r="I140" s="8">
        <f t="shared" si="22"/>
        <v>419.10514660483892</v>
      </c>
      <c r="J140" s="8">
        <f t="shared" si="23"/>
        <v>3136.3943198746424</v>
      </c>
      <c r="K140" s="8">
        <f t="shared" si="24"/>
        <v>1.6766003232628799</v>
      </c>
      <c r="L140" s="8">
        <f t="shared" si="25"/>
        <v>12.546922349153926</v>
      </c>
      <c r="M140" s="8">
        <f t="shared" ca="1" si="19"/>
        <v>0.22319273184608424</v>
      </c>
      <c r="N140" s="8">
        <f t="shared" ca="1" si="26"/>
        <v>7.1464731743521359E-7</v>
      </c>
      <c r="O140" s="57">
        <f t="shared" ca="1" si="27"/>
        <v>851696488.20206857</v>
      </c>
      <c r="P140" s="8">
        <f t="shared" ca="1" si="28"/>
        <v>81263073.820156947</v>
      </c>
      <c r="Q140" s="8">
        <f t="shared" ca="1" si="29"/>
        <v>480421.53279884969</v>
      </c>
      <c r="R140" s="5">
        <f t="shared" ca="1" si="20"/>
        <v>8.4536815496871753E-4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54">
        <v>75075</v>
      </c>
      <c r="B141" s="54">
        <v>0.22766499999852385</v>
      </c>
      <c r="C141" s="54">
        <v>1</v>
      </c>
      <c r="D141" s="56">
        <f t="shared" si="17"/>
        <v>7.5075000000000003</v>
      </c>
      <c r="E141" s="56">
        <f t="shared" si="17"/>
        <v>0.22766499999852385</v>
      </c>
      <c r="F141" s="8">
        <f t="shared" si="18"/>
        <v>7.5075000000000003</v>
      </c>
      <c r="G141" s="8">
        <f t="shared" si="18"/>
        <v>0.22766499999852385</v>
      </c>
      <c r="H141" s="8">
        <f t="shared" si="21"/>
        <v>56.362556250000004</v>
      </c>
      <c r="I141" s="8">
        <f t="shared" si="22"/>
        <v>423.14189104687506</v>
      </c>
      <c r="J141" s="8">
        <f t="shared" si="23"/>
        <v>3176.7377470344145</v>
      </c>
      <c r="K141" s="8">
        <f t="shared" si="24"/>
        <v>1.7091949874889178</v>
      </c>
      <c r="L141" s="8">
        <f t="shared" si="25"/>
        <v>12.831781368573051</v>
      </c>
      <c r="M141" s="8">
        <f t="shared" ca="1" si="19"/>
        <v>0.22510063395732552</v>
      </c>
      <c r="N141" s="8">
        <f t="shared" ca="1" si="26"/>
        <v>6.5759731932512205E-6</v>
      </c>
      <c r="O141" s="57">
        <f t="shared" ca="1" si="27"/>
        <v>1174864104.380604</v>
      </c>
      <c r="P141" s="8">
        <f t="shared" ca="1" si="28"/>
        <v>111166398.14171809</v>
      </c>
      <c r="Q141" s="8">
        <f t="shared" ca="1" si="29"/>
        <v>651393.28835521766</v>
      </c>
      <c r="R141" s="5">
        <f t="shared" ca="1" si="20"/>
        <v>2.5643660411983349E-3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54">
        <v>75081.5</v>
      </c>
      <c r="B142" s="54">
        <v>0.22657929999695625</v>
      </c>
      <c r="C142" s="54">
        <v>1</v>
      </c>
      <c r="D142" s="56">
        <f t="shared" si="17"/>
        <v>7.5081499999999997</v>
      </c>
      <c r="E142" s="56">
        <f t="shared" si="17"/>
        <v>0.22657929999695625</v>
      </c>
      <c r="F142" s="8">
        <f t="shared" si="18"/>
        <v>7.5081499999999997</v>
      </c>
      <c r="G142" s="8">
        <f t="shared" si="18"/>
        <v>0.22657929999695625</v>
      </c>
      <c r="H142" s="8">
        <f t="shared" si="21"/>
        <v>56.372316422499992</v>
      </c>
      <c r="I142" s="8">
        <f t="shared" si="22"/>
        <v>423.25180754759327</v>
      </c>
      <c r="J142" s="8">
        <f t="shared" si="23"/>
        <v>3177.8380588384621</v>
      </c>
      <c r="K142" s="8">
        <f t="shared" si="24"/>
        <v>1.7011913712721469</v>
      </c>
      <c r="L142" s="8">
        <f t="shared" si="25"/>
        <v>12.772799994216969</v>
      </c>
      <c r="M142" s="8">
        <f t="shared" ca="1" si="19"/>
        <v>0.22515250025205902</v>
      </c>
      <c r="N142" s="8">
        <f t="shared" ca="1" si="26"/>
        <v>2.0357575120388107E-6</v>
      </c>
      <c r="O142" s="57">
        <f t="shared" ca="1" si="27"/>
        <v>1184525694.7390625</v>
      </c>
      <c r="P142" s="8">
        <f t="shared" ca="1" si="28"/>
        <v>112058462.36483712</v>
      </c>
      <c r="Q142" s="8">
        <f t="shared" ca="1" si="29"/>
        <v>656481.97356792795</v>
      </c>
      <c r="R142" s="5">
        <f t="shared" ca="1" si="20"/>
        <v>1.4267997448972336E-3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54">
        <v>75101</v>
      </c>
      <c r="B143" s="54">
        <v>0.22762220000004163</v>
      </c>
      <c r="C143" s="54">
        <v>1</v>
      </c>
      <c r="D143" s="56">
        <f t="shared" si="17"/>
        <v>7.5101000000000004</v>
      </c>
      <c r="E143" s="56">
        <f t="shared" si="17"/>
        <v>0.22762220000004163</v>
      </c>
      <c r="F143" s="8">
        <f t="shared" si="18"/>
        <v>7.5101000000000004</v>
      </c>
      <c r="G143" s="8">
        <f t="shared" si="18"/>
        <v>0.22762220000004163</v>
      </c>
      <c r="H143" s="8">
        <f t="shared" si="21"/>
        <v>56.401602010000005</v>
      </c>
      <c r="I143" s="8">
        <f t="shared" si="22"/>
        <v>423.58167125530105</v>
      </c>
      <c r="J143" s="8">
        <f t="shared" si="23"/>
        <v>3181.1407092944364</v>
      </c>
      <c r="K143" s="8">
        <f t="shared" si="24"/>
        <v>1.7094654842203127</v>
      </c>
      <c r="L143" s="8">
        <f t="shared" si="25"/>
        <v>12.838256733042972</v>
      </c>
      <c r="M143" s="8">
        <f t="shared" ca="1" si="19"/>
        <v>0.22530812642688083</v>
      </c>
      <c r="N143" s="8">
        <f t="shared" ca="1" si="26"/>
        <v>5.3549365020011755E-6</v>
      </c>
      <c r="O143" s="57">
        <f t="shared" ca="1" si="27"/>
        <v>1213801754.0191407</v>
      </c>
      <c r="P143" s="8">
        <f t="shared" ca="1" si="28"/>
        <v>114760962.39429791</v>
      </c>
      <c r="Q143" s="8">
        <f t="shared" ca="1" si="29"/>
        <v>671894.56322918076</v>
      </c>
      <c r="R143" s="5">
        <f t="shared" ca="1" si="20"/>
        <v>2.3140735731607964E-3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54">
        <v>75104</v>
      </c>
      <c r="B144" s="54">
        <v>0.22742880000441801</v>
      </c>
      <c r="C144" s="54">
        <v>1</v>
      </c>
      <c r="D144" s="56">
        <f t="shared" ref="D144:E207" si="30">A144/A$18</f>
        <v>7.5103999999999997</v>
      </c>
      <c r="E144" s="56">
        <f t="shared" si="30"/>
        <v>0.22742880000441801</v>
      </c>
      <c r="F144" s="8">
        <f t="shared" ref="F144:G207" si="31">$C144*D144</f>
        <v>7.5103999999999997</v>
      </c>
      <c r="G144" s="8">
        <f t="shared" si="31"/>
        <v>0.22742880000441801</v>
      </c>
      <c r="H144" s="8">
        <f t="shared" si="21"/>
        <v>56.406108159999995</v>
      </c>
      <c r="I144" s="8">
        <f t="shared" si="22"/>
        <v>423.63243472486397</v>
      </c>
      <c r="J144" s="8">
        <f t="shared" si="23"/>
        <v>3181.6490377576183</v>
      </c>
      <c r="K144" s="8">
        <f t="shared" si="24"/>
        <v>1.7080812595531809</v>
      </c>
      <c r="L144" s="8">
        <f t="shared" si="25"/>
        <v>12.828373491748209</v>
      </c>
      <c r="M144" s="8">
        <f t="shared" ca="1" si="19"/>
        <v>0.22533207254868162</v>
      </c>
      <c r="N144" s="8">
        <f t="shared" ca="1" si="26"/>
        <v>4.3962660236387779E-6</v>
      </c>
      <c r="O144" s="57">
        <f t="shared" ca="1" si="27"/>
        <v>1218344673.5967469</v>
      </c>
      <c r="P144" s="8">
        <f t="shared" ca="1" si="28"/>
        <v>115180245.62064393</v>
      </c>
      <c r="Q144" s="8">
        <f t="shared" ca="1" si="29"/>
        <v>674285.303188944</v>
      </c>
      <c r="R144" s="5">
        <f t="shared" ca="1" si="20"/>
        <v>2.0967274557363857E-3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54">
        <v>75104</v>
      </c>
      <c r="B145" s="54">
        <v>0.2275288000018918</v>
      </c>
      <c r="C145" s="54">
        <v>1</v>
      </c>
      <c r="D145" s="56">
        <f t="shared" si="30"/>
        <v>7.5103999999999997</v>
      </c>
      <c r="E145" s="56">
        <f t="shared" si="30"/>
        <v>0.2275288000018918</v>
      </c>
      <c r="F145" s="8">
        <f t="shared" si="31"/>
        <v>7.5103999999999997</v>
      </c>
      <c r="G145" s="8">
        <f t="shared" si="31"/>
        <v>0.2275288000018918</v>
      </c>
      <c r="H145" s="8">
        <f t="shared" si="21"/>
        <v>56.406108159999995</v>
      </c>
      <c r="I145" s="8">
        <f t="shared" si="22"/>
        <v>423.63243472486397</v>
      </c>
      <c r="J145" s="8">
        <f t="shared" si="23"/>
        <v>3181.6490377576183</v>
      </c>
      <c r="K145" s="8">
        <f t="shared" si="24"/>
        <v>1.708832299534208</v>
      </c>
      <c r="L145" s="8">
        <f t="shared" si="25"/>
        <v>12.834014102421715</v>
      </c>
      <c r="M145" s="8">
        <f t="shared" ca="1" si="19"/>
        <v>0.22533207254868162</v>
      </c>
      <c r="N145" s="8">
        <f t="shared" ca="1" si="26"/>
        <v>4.8256115036872537E-6</v>
      </c>
      <c r="O145" s="57">
        <f t="shared" ca="1" si="27"/>
        <v>1218344673.5967469</v>
      </c>
      <c r="P145" s="8">
        <f t="shared" ca="1" si="28"/>
        <v>115180245.62064393</v>
      </c>
      <c r="Q145" s="8">
        <f t="shared" ca="1" si="29"/>
        <v>674285.303188944</v>
      </c>
      <c r="R145" s="5">
        <f t="shared" ca="1" si="20"/>
        <v>2.1967274532101733E-3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54">
        <v>75164.5</v>
      </c>
      <c r="B146" s="54">
        <v>0.22666190000018105</v>
      </c>
      <c r="C146" s="54">
        <v>1</v>
      </c>
      <c r="D146" s="56">
        <f t="shared" si="30"/>
        <v>7.5164499999999999</v>
      </c>
      <c r="E146" s="56">
        <f t="shared" si="30"/>
        <v>0.22666190000018105</v>
      </c>
      <c r="F146" s="8">
        <f t="shared" si="31"/>
        <v>7.5164499999999999</v>
      </c>
      <c r="G146" s="8">
        <f t="shared" si="31"/>
        <v>0.22666190000018105</v>
      </c>
      <c r="H146" s="8">
        <f t="shared" si="21"/>
        <v>56.497020602500001</v>
      </c>
      <c r="I146" s="8">
        <f t="shared" si="22"/>
        <v>424.65703050766115</v>
      </c>
      <c r="J146" s="8">
        <f t="shared" si="23"/>
        <v>3191.9133369593096</v>
      </c>
      <c r="K146" s="8">
        <f t="shared" si="24"/>
        <v>1.7036928382563608</v>
      </c>
      <c r="L146" s="8">
        <f t="shared" si="25"/>
        <v>12.805722034112023</v>
      </c>
      <c r="M146" s="8">
        <f t="shared" ca="1" si="19"/>
        <v>0.22581519279739126</v>
      </c>
      <c r="N146" s="8">
        <f t="shared" ca="1" si="26"/>
        <v>7.1691308725610561E-7</v>
      </c>
      <c r="O146" s="57">
        <f t="shared" ca="1" si="27"/>
        <v>1312195958.4358327</v>
      </c>
      <c r="P146" s="8">
        <f t="shared" ca="1" si="28"/>
        <v>123837673.15721537</v>
      </c>
      <c r="Q146" s="8">
        <f t="shared" ca="1" si="29"/>
        <v>723622.86546882638</v>
      </c>
      <c r="R146" s="5">
        <f t="shared" ca="1" si="20"/>
        <v>8.4670720278978706E-4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54">
        <v>75170.5</v>
      </c>
      <c r="B147" s="54">
        <v>0.22637509999913163</v>
      </c>
      <c r="C147" s="54">
        <v>1</v>
      </c>
      <c r="D147" s="56">
        <f t="shared" si="30"/>
        <v>7.5170500000000002</v>
      </c>
      <c r="E147" s="56">
        <f t="shared" si="30"/>
        <v>0.22637509999913163</v>
      </c>
      <c r="F147" s="8">
        <f t="shared" si="31"/>
        <v>7.5170500000000002</v>
      </c>
      <c r="G147" s="8">
        <f t="shared" si="31"/>
        <v>0.22637509999913163</v>
      </c>
      <c r="H147" s="8">
        <f t="shared" si="21"/>
        <v>56.506040702500002</v>
      </c>
      <c r="I147" s="8">
        <f t="shared" si="22"/>
        <v>424.75873326272767</v>
      </c>
      <c r="J147" s="8">
        <f t="shared" si="23"/>
        <v>3192.9326358725871</v>
      </c>
      <c r="K147" s="8">
        <f t="shared" si="24"/>
        <v>1.7016729454484725</v>
      </c>
      <c r="L147" s="8">
        <f t="shared" si="25"/>
        <v>12.791560614583441</v>
      </c>
      <c r="M147" s="8">
        <f t="shared" ca="1" si="19"/>
        <v>0.22586312702656369</v>
      </c>
      <c r="N147" s="8">
        <f t="shared" ca="1" si="26"/>
        <v>2.6211632464005497E-7</v>
      </c>
      <c r="O147" s="57">
        <f t="shared" ca="1" si="27"/>
        <v>1321737571.240195</v>
      </c>
      <c r="P147" s="8">
        <f t="shared" ca="1" si="28"/>
        <v>124717392.68544714</v>
      </c>
      <c r="Q147" s="8">
        <f t="shared" ca="1" si="29"/>
        <v>728633.51907833957</v>
      </c>
      <c r="R147" s="5">
        <f t="shared" ca="1" si="20"/>
        <v>5.1197297256794227E-4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54">
        <v>75181.5</v>
      </c>
      <c r="B148" s="54">
        <v>0.22825929999817163</v>
      </c>
      <c r="C148" s="54">
        <v>1</v>
      </c>
      <c r="D148" s="56">
        <f t="shared" si="30"/>
        <v>7.5181500000000003</v>
      </c>
      <c r="E148" s="56">
        <f t="shared" si="30"/>
        <v>0.22825929999817163</v>
      </c>
      <c r="F148" s="8">
        <f t="shared" si="31"/>
        <v>7.5181500000000003</v>
      </c>
      <c r="G148" s="8">
        <f t="shared" si="31"/>
        <v>0.22825929999817163</v>
      </c>
      <c r="H148" s="8">
        <f t="shared" si="21"/>
        <v>56.522579422500002</v>
      </c>
      <c r="I148" s="8">
        <f t="shared" si="22"/>
        <v>424.94523048526838</v>
      </c>
      <c r="J148" s="8">
        <f t="shared" si="23"/>
        <v>3194.8019845728209</v>
      </c>
      <c r="K148" s="8">
        <f t="shared" si="24"/>
        <v>1.7160876562812541</v>
      </c>
      <c r="L148" s="8">
        <f t="shared" si="25"/>
        <v>12.901804413070911</v>
      </c>
      <c r="M148" s="8">
        <f t="shared" ca="1" si="19"/>
        <v>0.22595101651248461</v>
      </c>
      <c r="N148" s="8">
        <f t="shared" ca="1" si="26"/>
        <v>5.3281726502953856E-6</v>
      </c>
      <c r="O148" s="57">
        <f t="shared" ca="1" si="27"/>
        <v>1339341186.8005512</v>
      </c>
      <c r="P148" s="8">
        <f t="shared" ca="1" si="28"/>
        <v>126340201.78375149</v>
      </c>
      <c r="Q148" s="8">
        <f t="shared" ca="1" si="29"/>
        <v>737875.34021540696</v>
      </c>
      <c r="R148" s="5">
        <f t="shared" ca="1" si="20"/>
        <v>2.3082834856870127E-3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54">
        <v>75181.5</v>
      </c>
      <c r="B149" s="54">
        <v>0.22885929999756627</v>
      </c>
      <c r="C149" s="54">
        <v>1</v>
      </c>
      <c r="D149" s="56">
        <f t="shared" si="30"/>
        <v>7.5181500000000003</v>
      </c>
      <c r="E149" s="56">
        <f t="shared" si="30"/>
        <v>0.22885929999756627</v>
      </c>
      <c r="F149" s="8">
        <f t="shared" si="31"/>
        <v>7.5181500000000003</v>
      </c>
      <c r="G149" s="8">
        <f t="shared" si="31"/>
        <v>0.22885929999756627</v>
      </c>
      <c r="H149" s="8">
        <f t="shared" si="21"/>
        <v>56.522579422500002</v>
      </c>
      <c r="I149" s="8">
        <f t="shared" si="22"/>
        <v>424.94523048526838</v>
      </c>
      <c r="J149" s="8">
        <f t="shared" si="23"/>
        <v>3194.8019845728209</v>
      </c>
      <c r="K149" s="8">
        <f t="shared" si="24"/>
        <v>1.7205985462767028</v>
      </c>
      <c r="L149" s="8">
        <f t="shared" si="25"/>
        <v>12.935717960690194</v>
      </c>
      <c r="M149" s="8">
        <f t="shared" ref="M149:M212" ca="1" si="32">+E$4+E$5*D149+E$6*D149^2</f>
        <v>0.22595101651248461</v>
      </c>
      <c r="N149" s="8">
        <f t="shared" ca="1" si="26"/>
        <v>8.4581128295986857E-6</v>
      </c>
      <c r="O149" s="57">
        <f t="shared" ca="1" si="27"/>
        <v>1339341186.8005512</v>
      </c>
      <c r="P149" s="8">
        <f t="shared" ca="1" si="28"/>
        <v>126340201.78375149</v>
      </c>
      <c r="Q149" s="8">
        <f t="shared" ca="1" si="29"/>
        <v>737875.34021540696</v>
      </c>
      <c r="R149" s="5">
        <f t="shared" ref="R149:R212" ca="1" si="33">+E149-M149</f>
        <v>2.908283485081653E-3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54">
        <v>76220.5</v>
      </c>
      <c r="B150" s="54">
        <v>0.23768510000809329</v>
      </c>
      <c r="C150" s="54">
        <v>1</v>
      </c>
      <c r="D150" s="56">
        <f t="shared" si="30"/>
        <v>7.6220499999999998</v>
      </c>
      <c r="E150" s="56">
        <f t="shared" si="30"/>
        <v>0.23768510000809329</v>
      </c>
      <c r="F150" s="8">
        <f t="shared" si="31"/>
        <v>7.6220499999999998</v>
      </c>
      <c r="G150" s="8">
        <f t="shared" si="31"/>
        <v>0.23768510000809329</v>
      </c>
      <c r="H150" s="8">
        <f t="shared" ref="H150:H213" si="34">C150*D150*D150</f>
        <v>58.095646202499999</v>
      </c>
      <c r="I150" s="8">
        <f t="shared" ref="I150:I213" si="35">C150*D150*D150*D150</f>
        <v>442.80792013776511</v>
      </c>
      <c r="J150" s="8">
        <f t="shared" ref="J150:J213" si="36">C150*D150*D150*D150*D150</f>
        <v>3375.1041076860524</v>
      </c>
      <c r="K150" s="8">
        <f t="shared" ref="K150:K213" si="37">C150*E150*D150</f>
        <v>1.8116477165166873</v>
      </c>
      <c r="L150" s="8">
        <f t="shared" ref="L150:L213" si="38">C150*E150*D150*D150</f>
        <v>13.808469477676017</v>
      </c>
      <c r="M150" s="8">
        <f t="shared" ca="1" si="32"/>
        <v>0.23431130123546312</v>
      </c>
      <c r="N150" s="8">
        <f t="shared" ref="N150:N213" ca="1" si="39">C150*(M150-E150)^2</f>
        <v>1.138251815820081E-5</v>
      </c>
      <c r="O150" s="57">
        <f t="shared" ref="O150:O213" ca="1" si="40">(C150*O$1-O$2*F150+O$3*H150)^2</f>
        <v>3727555260.7221894</v>
      </c>
      <c r="P150" s="8">
        <f t="shared" ref="P150:P213" ca="1" si="41">(-C150*O$2+O$4*F150-O$5*H150)^2</f>
        <v>345014528.32518882</v>
      </c>
      <c r="Q150" s="8">
        <f t="shared" ref="Q150:Q213" ca="1" si="42">+(C150*O$3-F150*O$5+H150*O$6)^2</f>
        <v>1974358.1897900477</v>
      </c>
      <c r="R150" s="5">
        <f t="shared" ca="1" si="33"/>
        <v>3.3737987726301655E-3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54">
        <v>76259.5</v>
      </c>
      <c r="B151" s="54">
        <v>0.23777090000658063</v>
      </c>
      <c r="C151" s="54">
        <v>1</v>
      </c>
      <c r="D151" s="56">
        <f t="shared" si="30"/>
        <v>7.6259499999999996</v>
      </c>
      <c r="E151" s="56">
        <f t="shared" si="30"/>
        <v>0.23777090000658063</v>
      </c>
      <c r="F151" s="8">
        <f t="shared" si="31"/>
        <v>7.6259499999999996</v>
      </c>
      <c r="G151" s="8">
        <f t="shared" si="31"/>
        <v>0.23777090000658063</v>
      </c>
      <c r="H151" s="8">
        <f t="shared" si="34"/>
        <v>58.155113402499993</v>
      </c>
      <c r="I151" s="8">
        <f t="shared" si="35"/>
        <v>443.48798705179479</v>
      </c>
      <c r="J151" s="8">
        <f t="shared" si="36"/>
        <v>3382.0172148576344</v>
      </c>
      <c r="K151" s="8">
        <f t="shared" si="37"/>
        <v>1.8132289949051834</v>
      </c>
      <c r="L151" s="8">
        <f t="shared" si="38"/>
        <v>13.827593653697182</v>
      </c>
      <c r="M151" s="8">
        <f t="shared" ca="1" si="32"/>
        <v>0.23462737667755226</v>
      </c>
      <c r="N151" s="8">
        <f t="shared" ca="1" si="39"/>
        <v>9.8817389201456019E-6</v>
      </c>
      <c r="O151" s="57">
        <f t="shared" ca="1" si="40"/>
        <v>3848448886.0788631</v>
      </c>
      <c r="P151" s="8">
        <f t="shared" ca="1" si="41"/>
        <v>356035647.87076539</v>
      </c>
      <c r="Q151" s="8">
        <f t="shared" ca="1" si="42"/>
        <v>2036388.821457728</v>
      </c>
      <c r="R151" s="5">
        <f t="shared" ca="1" si="33"/>
        <v>3.1435233290283693E-3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54">
        <v>76298.5</v>
      </c>
      <c r="B152" s="54">
        <v>0.24475669999810634</v>
      </c>
      <c r="C152" s="54">
        <v>0.1</v>
      </c>
      <c r="D152" s="56">
        <f t="shared" si="30"/>
        <v>7.6298500000000002</v>
      </c>
      <c r="E152" s="56">
        <f t="shared" si="30"/>
        <v>0.24475669999810634</v>
      </c>
      <c r="F152" s="8">
        <f t="shared" si="31"/>
        <v>0.76298500000000002</v>
      </c>
      <c r="G152" s="8">
        <f t="shared" si="31"/>
        <v>2.4475669999810636E-2</v>
      </c>
      <c r="H152" s="8">
        <f t="shared" si="34"/>
        <v>5.8214611022500007</v>
      </c>
      <c r="I152" s="8">
        <f t="shared" si="35"/>
        <v>44.416874991002167</v>
      </c>
      <c r="J152" s="8">
        <f t="shared" si="36"/>
        <v>338.89409365009789</v>
      </c>
      <c r="K152" s="8">
        <f t="shared" si="37"/>
        <v>0.18674569074805519</v>
      </c>
      <c r="L152" s="8">
        <f t="shared" si="38"/>
        <v>1.424841608554049</v>
      </c>
      <c r="M152" s="8">
        <f t="shared" ca="1" si="32"/>
        <v>0.23494361586336765</v>
      </c>
      <c r="N152" s="8">
        <f t="shared" ca="1" si="39"/>
        <v>9.6296620235460232E-6</v>
      </c>
      <c r="O152" s="57">
        <f t="shared" ca="1" si="40"/>
        <v>39718568.31955234</v>
      </c>
      <c r="P152" s="8">
        <f t="shared" ca="1" si="41"/>
        <v>3672828.2476146407</v>
      </c>
      <c r="Q152" s="8">
        <f t="shared" ca="1" si="42"/>
        <v>20996.730936230892</v>
      </c>
      <c r="R152" s="5">
        <f t="shared" ca="1" si="33"/>
        <v>9.8130841347386921E-3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54"/>
      <c r="B153" s="54"/>
      <c r="C153" s="54"/>
      <c r="D153" s="56">
        <f t="shared" si="30"/>
        <v>0</v>
      </c>
      <c r="E153" s="56">
        <f t="shared" si="30"/>
        <v>0</v>
      </c>
      <c r="F153" s="8">
        <f t="shared" si="31"/>
        <v>0</v>
      </c>
      <c r="G153" s="8">
        <f t="shared" si="31"/>
        <v>0</v>
      </c>
      <c r="H153" s="8">
        <f t="shared" si="34"/>
        <v>0</v>
      </c>
      <c r="I153" s="8">
        <f t="shared" si="35"/>
        <v>0</v>
      </c>
      <c r="J153" s="8">
        <f t="shared" si="36"/>
        <v>0</v>
      </c>
      <c r="K153" s="8">
        <f t="shared" si="37"/>
        <v>0</v>
      </c>
      <c r="L153" s="8">
        <f t="shared" si="38"/>
        <v>0</v>
      </c>
      <c r="M153" s="8">
        <f t="shared" ca="1" si="32"/>
        <v>-7.0542380437790805E-2</v>
      </c>
      <c r="N153" s="8">
        <f t="shared" ca="1" si="39"/>
        <v>0</v>
      </c>
      <c r="O153" s="57">
        <f t="shared" ca="1" si="40"/>
        <v>0</v>
      </c>
      <c r="P153" s="8">
        <f t="shared" ca="1" si="41"/>
        <v>0</v>
      </c>
      <c r="Q153" s="8">
        <f t="shared" ca="1" si="42"/>
        <v>0</v>
      </c>
      <c r="R153" s="5">
        <f t="shared" ca="1" si="33"/>
        <v>7.0542380437790805E-2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54"/>
      <c r="B154" s="54"/>
      <c r="C154" s="54"/>
      <c r="D154" s="56">
        <f t="shared" si="30"/>
        <v>0</v>
      </c>
      <c r="E154" s="56">
        <f t="shared" si="30"/>
        <v>0</v>
      </c>
      <c r="F154" s="8">
        <f t="shared" si="31"/>
        <v>0</v>
      </c>
      <c r="G154" s="8">
        <f t="shared" si="31"/>
        <v>0</v>
      </c>
      <c r="H154" s="8">
        <f t="shared" si="34"/>
        <v>0</v>
      </c>
      <c r="I154" s="8">
        <f t="shared" si="35"/>
        <v>0</v>
      </c>
      <c r="J154" s="8">
        <f t="shared" si="36"/>
        <v>0</v>
      </c>
      <c r="K154" s="8">
        <f t="shared" si="37"/>
        <v>0</v>
      </c>
      <c r="L154" s="8">
        <f t="shared" si="38"/>
        <v>0</v>
      </c>
      <c r="M154" s="8">
        <f t="shared" ca="1" si="32"/>
        <v>-7.0542380437790805E-2</v>
      </c>
      <c r="N154" s="8">
        <f t="shared" ca="1" si="39"/>
        <v>0</v>
      </c>
      <c r="O154" s="57">
        <f t="shared" ca="1" si="40"/>
        <v>0</v>
      </c>
      <c r="P154" s="8">
        <f t="shared" ca="1" si="41"/>
        <v>0</v>
      </c>
      <c r="Q154" s="8">
        <f t="shared" ca="1" si="42"/>
        <v>0</v>
      </c>
      <c r="R154" s="5">
        <f t="shared" ca="1" si="33"/>
        <v>7.0542380437790805E-2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54"/>
      <c r="B155" s="54"/>
      <c r="C155" s="54"/>
      <c r="D155" s="56">
        <f t="shared" si="30"/>
        <v>0</v>
      </c>
      <c r="E155" s="56">
        <f t="shared" si="30"/>
        <v>0</v>
      </c>
      <c r="F155" s="8">
        <f t="shared" si="31"/>
        <v>0</v>
      </c>
      <c r="G155" s="8">
        <f t="shared" si="31"/>
        <v>0</v>
      </c>
      <c r="H155" s="8">
        <f t="shared" si="34"/>
        <v>0</v>
      </c>
      <c r="I155" s="8">
        <f t="shared" si="35"/>
        <v>0</v>
      </c>
      <c r="J155" s="8">
        <f t="shared" si="36"/>
        <v>0</v>
      </c>
      <c r="K155" s="8">
        <f t="shared" si="37"/>
        <v>0</v>
      </c>
      <c r="L155" s="8">
        <f t="shared" si="38"/>
        <v>0</v>
      </c>
      <c r="M155" s="8">
        <f t="shared" ca="1" si="32"/>
        <v>-7.0542380437790805E-2</v>
      </c>
      <c r="N155" s="8">
        <f t="shared" ca="1" si="39"/>
        <v>0</v>
      </c>
      <c r="O155" s="57">
        <f t="shared" ca="1" si="40"/>
        <v>0</v>
      </c>
      <c r="P155" s="8">
        <f t="shared" ca="1" si="41"/>
        <v>0</v>
      </c>
      <c r="Q155" s="8">
        <f t="shared" ca="1" si="42"/>
        <v>0</v>
      </c>
      <c r="R155" s="5">
        <f t="shared" ca="1" si="33"/>
        <v>7.0542380437790805E-2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54"/>
      <c r="B156" s="54"/>
      <c r="C156" s="54"/>
      <c r="D156" s="56">
        <f t="shared" si="30"/>
        <v>0</v>
      </c>
      <c r="E156" s="56">
        <f t="shared" si="30"/>
        <v>0</v>
      </c>
      <c r="F156" s="8">
        <f t="shared" si="31"/>
        <v>0</v>
      </c>
      <c r="G156" s="8">
        <f t="shared" si="31"/>
        <v>0</v>
      </c>
      <c r="H156" s="8">
        <f t="shared" si="34"/>
        <v>0</v>
      </c>
      <c r="I156" s="8">
        <f t="shared" si="35"/>
        <v>0</v>
      </c>
      <c r="J156" s="8">
        <f t="shared" si="36"/>
        <v>0</v>
      </c>
      <c r="K156" s="8">
        <f t="shared" si="37"/>
        <v>0</v>
      </c>
      <c r="L156" s="8">
        <f t="shared" si="38"/>
        <v>0</v>
      </c>
      <c r="M156" s="8">
        <f t="shared" ca="1" si="32"/>
        <v>-7.0542380437790805E-2</v>
      </c>
      <c r="N156" s="8">
        <f t="shared" ca="1" si="39"/>
        <v>0</v>
      </c>
      <c r="O156" s="57">
        <f t="shared" ca="1" si="40"/>
        <v>0</v>
      </c>
      <c r="P156" s="8">
        <f t="shared" ca="1" si="41"/>
        <v>0</v>
      </c>
      <c r="Q156" s="8">
        <f t="shared" ca="1" si="42"/>
        <v>0</v>
      </c>
      <c r="R156" s="5">
        <f t="shared" ca="1" si="33"/>
        <v>7.0542380437790805E-2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54"/>
      <c r="B157" s="54"/>
      <c r="C157" s="54"/>
      <c r="D157" s="56">
        <f t="shared" si="30"/>
        <v>0</v>
      </c>
      <c r="E157" s="56">
        <f t="shared" si="30"/>
        <v>0</v>
      </c>
      <c r="F157" s="8">
        <f t="shared" si="31"/>
        <v>0</v>
      </c>
      <c r="G157" s="8">
        <f t="shared" si="31"/>
        <v>0</v>
      </c>
      <c r="H157" s="8">
        <f t="shared" si="34"/>
        <v>0</v>
      </c>
      <c r="I157" s="8">
        <f t="shared" si="35"/>
        <v>0</v>
      </c>
      <c r="J157" s="8">
        <f t="shared" si="36"/>
        <v>0</v>
      </c>
      <c r="K157" s="8">
        <f t="shared" si="37"/>
        <v>0</v>
      </c>
      <c r="L157" s="8">
        <f t="shared" si="38"/>
        <v>0</v>
      </c>
      <c r="M157" s="8">
        <f t="shared" ca="1" si="32"/>
        <v>-7.0542380437790805E-2</v>
      </c>
      <c r="N157" s="8">
        <f t="shared" ca="1" si="39"/>
        <v>0</v>
      </c>
      <c r="O157" s="57">
        <f t="shared" ca="1" si="40"/>
        <v>0</v>
      </c>
      <c r="P157" s="8">
        <f t="shared" ca="1" si="41"/>
        <v>0</v>
      </c>
      <c r="Q157" s="8">
        <f t="shared" ca="1" si="42"/>
        <v>0</v>
      </c>
      <c r="R157" s="5">
        <f t="shared" ca="1" si="33"/>
        <v>7.0542380437790805E-2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54"/>
      <c r="B158" s="54"/>
      <c r="C158" s="54"/>
      <c r="D158" s="56">
        <f t="shared" si="30"/>
        <v>0</v>
      </c>
      <c r="E158" s="56">
        <f t="shared" si="30"/>
        <v>0</v>
      </c>
      <c r="F158" s="8">
        <f t="shared" si="31"/>
        <v>0</v>
      </c>
      <c r="G158" s="8">
        <f t="shared" si="31"/>
        <v>0</v>
      </c>
      <c r="H158" s="8">
        <f t="shared" si="34"/>
        <v>0</v>
      </c>
      <c r="I158" s="8">
        <f t="shared" si="35"/>
        <v>0</v>
      </c>
      <c r="J158" s="8">
        <f t="shared" si="36"/>
        <v>0</v>
      </c>
      <c r="K158" s="8">
        <f t="shared" si="37"/>
        <v>0</v>
      </c>
      <c r="L158" s="8">
        <f t="shared" si="38"/>
        <v>0</v>
      </c>
      <c r="M158" s="8">
        <f t="shared" ca="1" si="32"/>
        <v>-7.0542380437790805E-2</v>
      </c>
      <c r="N158" s="8">
        <f t="shared" ca="1" si="39"/>
        <v>0</v>
      </c>
      <c r="O158" s="57">
        <f t="shared" ca="1" si="40"/>
        <v>0</v>
      </c>
      <c r="P158" s="8">
        <f t="shared" ca="1" si="41"/>
        <v>0</v>
      </c>
      <c r="Q158" s="8">
        <f t="shared" ca="1" si="42"/>
        <v>0</v>
      </c>
      <c r="R158" s="5">
        <f t="shared" ca="1" si="33"/>
        <v>7.0542380437790805E-2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54"/>
      <c r="B159" s="54"/>
      <c r="C159" s="54"/>
      <c r="D159" s="56">
        <f t="shared" si="30"/>
        <v>0</v>
      </c>
      <c r="E159" s="56">
        <f t="shared" si="30"/>
        <v>0</v>
      </c>
      <c r="F159" s="8">
        <f t="shared" si="31"/>
        <v>0</v>
      </c>
      <c r="G159" s="8">
        <f t="shared" si="31"/>
        <v>0</v>
      </c>
      <c r="H159" s="8">
        <f t="shared" si="34"/>
        <v>0</v>
      </c>
      <c r="I159" s="8">
        <f t="shared" si="35"/>
        <v>0</v>
      </c>
      <c r="J159" s="8">
        <f t="shared" si="36"/>
        <v>0</v>
      </c>
      <c r="K159" s="8">
        <f t="shared" si="37"/>
        <v>0</v>
      </c>
      <c r="L159" s="8">
        <f t="shared" si="38"/>
        <v>0</v>
      </c>
      <c r="M159" s="8">
        <f t="shared" ca="1" si="32"/>
        <v>-7.0542380437790805E-2</v>
      </c>
      <c r="N159" s="8">
        <f t="shared" ca="1" si="39"/>
        <v>0</v>
      </c>
      <c r="O159" s="57">
        <f t="shared" ca="1" si="40"/>
        <v>0</v>
      </c>
      <c r="P159" s="8">
        <f t="shared" ca="1" si="41"/>
        <v>0</v>
      </c>
      <c r="Q159" s="8">
        <f t="shared" ca="1" si="42"/>
        <v>0</v>
      </c>
      <c r="R159" s="5">
        <f t="shared" ca="1" si="33"/>
        <v>7.0542380437790805E-2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54"/>
      <c r="B160" s="54"/>
      <c r="C160" s="54"/>
      <c r="D160" s="56">
        <f t="shared" si="30"/>
        <v>0</v>
      </c>
      <c r="E160" s="56">
        <f t="shared" si="30"/>
        <v>0</v>
      </c>
      <c r="F160" s="8">
        <f t="shared" si="31"/>
        <v>0</v>
      </c>
      <c r="G160" s="8">
        <f t="shared" si="31"/>
        <v>0</v>
      </c>
      <c r="H160" s="8">
        <f t="shared" si="34"/>
        <v>0</v>
      </c>
      <c r="I160" s="8">
        <f t="shared" si="35"/>
        <v>0</v>
      </c>
      <c r="J160" s="8">
        <f t="shared" si="36"/>
        <v>0</v>
      </c>
      <c r="K160" s="8">
        <f t="shared" si="37"/>
        <v>0</v>
      </c>
      <c r="L160" s="8">
        <f t="shared" si="38"/>
        <v>0</v>
      </c>
      <c r="M160" s="8">
        <f t="shared" ca="1" si="32"/>
        <v>-7.0542380437790805E-2</v>
      </c>
      <c r="N160" s="8">
        <f t="shared" ca="1" si="39"/>
        <v>0</v>
      </c>
      <c r="O160" s="57">
        <f t="shared" ca="1" si="40"/>
        <v>0</v>
      </c>
      <c r="P160" s="8">
        <f t="shared" ca="1" si="41"/>
        <v>0</v>
      </c>
      <c r="Q160" s="8">
        <f t="shared" ca="1" si="42"/>
        <v>0</v>
      </c>
      <c r="R160" s="5">
        <f t="shared" ca="1" si="33"/>
        <v>7.0542380437790805E-2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54"/>
      <c r="B161" s="54"/>
      <c r="C161" s="54"/>
      <c r="D161" s="56">
        <f t="shared" si="30"/>
        <v>0</v>
      </c>
      <c r="E161" s="56">
        <f t="shared" si="30"/>
        <v>0</v>
      </c>
      <c r="F161" s="8">
        <f t="shared" si="31"/>
        <v>0</v>
      </c>
      <c r="G161" s="8">
        <f t="shared" si="31"/>
        <v>0</v>
      </c>
      <c r="H161" s="8">
        <f t="shared" si="34"/>
        <v>0</v>
      </c>
      <c r="I161" s="8">
        <f t="shared" si="35"/>
        <v>0</v>
      </c>
      <c r="J161" s="8">
        <f t="shared" si="36"/>
        <v>0</v>
      </c>
      <c r="K161" s="8">
        <f t="shared" si="37"/>
        <v>0</v>
      </c>
      <c r="L161" s="8">
        <f t="shared" si="38"/>
        <v>0</v>
      </c>
      <c r="M161" s="8">
        <f t="shared" ca="1" si="32"/>
        <v>-7.0542380437790805E-2</v>
      </c>
      <c r="N161" s="8">
        <f t="shared" ca="1" si="39"/>
        <v>0</v>
      </c>
      <c r="O161" s="57">
        <f t="shared" ca="1" si="40"/>
        <v>0</v>
      </c>
      <c r="P161" s="8">
        <f t="shared" ca="1" si="41"/>
        <v>0</v>
      </c>
      <c r="Q161" s="8">
        <f t="shared" ca="1" si="42"/>
        <v>0</v>
      </c>
      <c r="R161" s="5">
        <f t="shared" ca="1" si="33"/>
        <v>7.0542380437790805E-2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54"/>
      <c r="B162" s="54"/>
      <c r="C162" s="54"/>
      <c r="D162" s="56">
        <f t="shared" si="30"/>
        <v>0</v>
      </c>
      <c r="E162" s="56">
        <f t="shared" si="30"/>
        <v>0</v>
      </c>
      <c r="F162" s="8">
        <f t="shared" si="31"/>
        <v>0</v>
      </c>
      <c r="G162" s="8">
        <f t="shared" si="31"/>
        <v>0</v>
      </c>
      <c r="H162" s="8">
        <f t="shared" si="34"/>
        <v>0</v>
      </c>
      <c r="I162" s="8">
        <f t="shared" si="35"/>
        <v>0</v>
      </c>
      <c r="J162" s="8">
        <f t="shared" si="36"/>
        <v>0</v>
      </c>
      <c r="K162" s="8">
        <f t="shared" si="37"/>
        <v>0</v>
      </c>
      <c r="L162" s="8">
        <f t="shared" si="38"/>
        <v>0</v>
      </c>
      <c r="M162" s="8">
        <f t="shared" ca="1" si="32"/>
        <v>-7.0542380437790805E-2</v>
      </c>
      <c r="N162" s="8">
        <f t="shared" ca="1" si="39"/>
        <v>0</v>
      </c>
      <c r="O162" s="57">
        <f t="shared" ca="1" si="40"/>
        <v>0</v>
      </c>
      <c r="P162" s="8">
        <f t="shared" ca="1" si="41"/>
        <v>0</v>
      </c>
      <c r="Q162" s="8">
        <f t="shared" ca="1" si="42"/>
        <v>0</v>
      </c>
      <c r="R162" s="5">
        <f t="shared" ca="1" si="33"/>
        <v>7.0542380437790805E-2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54"/>
      <c r="B163" s="54"/>
      <c r="C163" s="54"/>
      <c r="D163" s="56">
        <f t="shared" si="30"/>
        <v>0</v>
      </c>
      <c r="E163" s="56">
        <f t="shared" si="30"/>
        <v>0</v>
      </c>
      <c r="F163" s="8">
        <f t="shared" si="31"/>
        <v>0</v>
      </c>
      <c r="G163" s="8">
        <f t="shared" si="31"/>
        <v>0</v>
      </c>
      <c r="H163" s="8">
        <f t="shared" si="34"/>
        <v>0</v>
      </c>
      <c r="I163" s="8">
        <f t="shared" si="35"/>
        <v>0</v>
      </c>
      <c r="J163" s="8">
        <f t="shared" si="36"/>
        <v>0</v>
      </c>
      <c r="K163" s="8">
        <f t="shared" si="37"/>
        <v>0</v>
      </c>
      <c r="L163" s="8">
        <f t="shared" si="38"/>
        <v>0</v>
      </c>
      <c r="M163" s="8">
        <f t="shared" ca="1" si="32"/>
        <v>-7.0542380437790805E-2</v>
      </c>
      <c r="N163" s="8">
        <f t="shared" ca="1" si="39"/>
        <v>0</v>
      </c>
      <c r="O163" s="57">
        <f t="shared" ca="1" si="40"/>
        <v>0</v>
      </c>
      <c r="P163" s="8">
        <f t="shared" ca="1" si="41"/>
        <v>0</v>
      </c>
      <c r="Q163" s="8">
        <f t="shared" ca="1" si="42"/>
        <v>0</v>
      </c>
      <c r="R163" s="5">
        <f t="shared" ca="1" si="33"/>
        <v>7.0542380437790805E-2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54"/>
      <c r="B164" s="54"/>
      <c r="C164" s="54"/>
      <c r="D164" s="56">
        <f t="shared" si="30"/>
        <v>0</v>
      </c>
      <c r="E164" s="56">
        <f t="shared" si="30"/>
        <v>0</v>
      </c>
      <c r="F164" s="8">
        <f t="shared" si="31"/>
        <v>0</v>
      </c>
      <c r="G164" s="8">
        <f t="shared" si="31"/>
        <v>0</v>
      </c>
      <c r="H164" s="8">
        <f t="shared" si="34"/>
        <v>0</v>
      </c>
      <c r="I164" s="8">
        <f t="shared" si="35"/>
        <v>0</v>
      </c>
      <c r="J164" s="8">
        <f t="shared" si="36"/>
        <v>0</v>
      </c>
      <c r="K164" s="8">
        <f t="shared" si="37"/>
        <v>0</v>
      </c>
      <c r="L164" s="8">
        <f t="shared" si="38"/>
        <v>0</v>
      </c>
      <c r="M164" s="8">
        <f t="shared" ca="1" si="32"/>
        <v>-7.0542380437790805E-2</v>
      </c>
      <c r="N164" s="8">
        <f t="shared" ca="1" si="39"/>
        <v>0</v>
      </c>
      <c r="O164" s="57">
        <f t="shared" ca="1" si="40"/>
        <v>0</v>
      </c>
      <c r="P164" s="8">
        <f t="shared" ca="1" si="41"/>
        <v>0</v>
      </c>
      <c r="Q164" s="8">
        <f t="shared" ca="1" si="42"/>
        <v>0</v>
      </c>
      <c r="R164" s="5">
        <f t="shared" ca="1" si="33"/>
        <v>7.0542380437790805E-2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54"/>
      <c r="B165" s="54"/>
      <c r="C165" s="54"/>
      <c r="D165" s="56">
        <f t="shared" si="30"/>
        <v>0</v>
      </c>
      <c r="E165" s="56">
        <f t="shared" si="30"/>
        <v>0</v>
      </c>
      <c r="F165" s="8">
        <f t="shared" si="31"/>
        <v>0</v>
      </c>
      <c r="G165" s="8">
        <f t="shared" si="31"/>
        <v>0</v>
      </c>
      <c r="H165" s="8">
        <f t="shared" si="34"/>
        <v>0</v>
      </c>
      <c r="I165" s="8">
        <f t="shared" si="35"/>
        <v>0</v>
      </c>
      <c r="J165" s="8">
        <f t="shared" si="36"/>
        <v>0</v>
      </c>
      <c r="K165" s="8">
        <f t="shared" si="37"/>
        <v>0</v>
      </c>
      <c r="L165" s="8">
        <f t="shared" si="38"/>
        <v>0</v>
      </c>
      <c r="M165" s="8">
        <f t="shared" ca="1" si="32"/>
        <v>-7.0542380437790805E-2</v>
      </c>
      <c r="N165" s="8">
        <f t="shared" ca="1" si="39"/>
        <v>0</v>
      </c>
      <c r="O165" s="57">
        <f t="shared" ca="1" si="40"/>
        <v>0</v>
      </c>
      <c r="P165" s="8">
        <f t="shared" ca="1" si="41"/>
        <v>0</v>
      </c>
      <c r="Q165" s="8">
        <f t="shared" ca="1" si="42"/>
        <v>0</v>
      </c>
      <c r="R165" s="5">
        <f t="shared" ca="1" si="33"/>
        <v>7.0542380437790805E-2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54"/>
      <c r="B166" s="54"/>
      <c r="C166" s="54"/>
      <c r="D166" s="56">
        <f t="shared" si="30"/>
        <v>0</v>
      </c>
      <c r="E166" s="56">
        <f t="shared" si="30"/>
        <v>0</v>
      </c>
      <c r="F166" s="8">
        <f t="shared" si="31"/>
        <v>0</v>
      </c>
      <c r="G166" s="8">
        <f t="shared" si="31"/>
        <v>0</v>
      </c>
      <c r="H166" s="8">
        <f t="shared" si="34"/>
        <v>0</v>
      </c>
      <c r="I166" s="8">
        <f t="shared" si="35"/>
        <v>0</v>
      </c>
      <c r="J166" s="8">
        <f t="shared" si="36"/>
        <v>0</v>
      </c>
      <c r="K166" s="8">
        <f t="shared" si="37"/>
        <v>0</v>
      </c>
      <c r="L166" s="8">
        <f t="shared" si="38"/>
        <v>0</v>
      </c>
      <c r="M166" s="8">
        <f t="shared" ca="1" si="32"/>
        <v>-7.0542380437790805E-2</v>
      </c>
      <c r="N166" s="8">
        <f t="shared" ca="1" si="39"/>
        <v>0</v>
      </c>
      <c r="O166" s="57">
        <f t="shared" ca="1" si="40"/>
        <v>0</v>
      </c>
      <c r="P166" s="8">
        <f t="shared" ca="1" si="41"/>
        <v>0</v>
      </c>
      <c r="Q166" s="8">
        <f t="shared" ca="1" si="42"/>
        <v>0</v>
      </c>
      <c r="R166" s="5">
        <f t="shared" ca="1" si="33"/>
        <v>7.0542380437790805E-2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54"/>
      <c r="B167" s="54"/>
      <c r="C167" s="54"/>
      <c r="D167" s="56">
        <f t="shared" si="30"/>
        <v>0</v>
      </c>
      <c r="E167" s="56">
        <f t="shared" si="30"/>
        <v>0</v>
      </c>
      <c r="F167" s="8">
        <f t="shared" si="31"/>
        <v>0</v>
      </c>
      <c r="G167" s="8">
        <f t="shared" si="31"/>
        <v>0</v>
      </c>
      <c r="H167" s="8">
        <f t="shared" si="34"/>
        <v>0</v>
      </c>
      <c r="I167" s="8">
        <f t="shared" si="35"/>
        <v>0</v>
      </c>
      <c r="J167" s="8">
        <f t="shared" si="36"/>
        <v>0</v>
      </c>
      <c r="K167" s="8">
        <f t="shared" si="37"/>
        <v>0</v>
      </c>
      <c r="L167" s="8">
        <f t="shared" si="38"/>
        <v>0</v>
      </c>
      <c r="M167" s="8">
        <f t="shared" ca="1" si="32"/>
        <v>-7.0542380437790805E-2</v>
      </c>
      <c r="N167" s="8">
        <f t="shared" ca="1" si="39"/>
        <v>0</v>
      </c>
      <c r="O167" s="57">
        <f t="shared" ca="1" si="40"/>
        <v>0</v>
      </c>
      <c r="P167" s="8">
        <f t="shared" ca="1" si="41"/>
        <v>0</v>
      </c>
      <c r="Q167" s="8">
        <f t="shared" ca="1" si="42"/>
        <v>0</v>
      </c>
      <c r="R167" s="5">
        <f t="shared" ca="1" si="33"/>
        <v>7.0542380437790805E-2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54"/>
      <c r="B168" s="54"/>
      <c r="C168" s="54"/>
      <c r="D168" s="56">
        <f t="shared" si="30"/>
        <v>0</v>
      </c>
      <c r="E168" s="56">
        <f t="shared" si="30"/>
        <v>0</v>
      </c>
      <c r="F168" s="8">
        <f t="shared" si="31"/>
        <v>0</v>
      </c>
      <c r="G168" s="8">
        <f t="shared" si="31"/>
        <v>0</v>
      </c>
      <c r="H168" s="8">
        <f t="shared" si="34"/>
        <v>0</v>
      </c>
      <c r="I168" s="8">
        <f t="shared" si="35"/>
        <v>0</v>
      </c>
      <c r="J168" s="8">
        <f t="shared" si="36"/>
        <v>0</v>
      </c>
      <c r="K168" s="8">
        <f t="shared" si="37"/>
        <v>0</v>
      </c>
      <c r="L168" s="8">
        <f t="shared" si="38"/>
        <v>0</v>
      </c>
      <c r="M168" s="8">
        <f t="shared" ca="1" si="32"/>
        <v>-7.0542380437790805E-2</v>
      </c>
      <c r="N168" s="8">
        <f t="shared" ca="1" si="39"/>
        <v>0</v>
      </c>
      <c r="O168" s="57">
        <f t="shared" ca="1" si="40"/>
        <v>0</v>
      </c>
      <c r="P168" s="8">
        <f t="shared" ca="1" si="41"/>
        <v>0</v>
      </c>
      <c r="Q168" s="8">
        <f t="shared" ca="1" si="42"/>
        <v>0</v>
      </c>
      <c r="R168" s="5">
        <f t="shared" ca="1" si="33"/>
        <v>7.0542380437790805E-2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54"/>
      <c r="B169" s="54"/>
      <c r="C169" s="54"/>
      <c r="D169" s="56">
        <f t="shared" si="30"/>
        <v>0</v>
      </c>
      <c r="E169" s="56">
        <f t="shared" si="30"/>
        <v>0</v>
      </c>
      <c r="F169" s="8">
        <f t="shared" si="31"/>
        <v>0</v>
      </c>
      <c r="G169" s="8">
        <f t="shared" si="31"/>
        <v>0</v>
      </c>
      <c r="H169" s="8">
        <f t="shared" si="34"/>
        <v>0</v>
      </c>
      <c r="I169" s="8">
        <f t="shared" si="35"/>
        <v>0</v>
      </c>
      <c r="J169" s="8">
        <f t="shared" si="36"/>
        <v>0</v>
      </c>
      <c r="K169" s="8">
        <f t="shared" si="37"/>
        <v>0</v>
      </c>
      <c r="L169" s="8">
        <f t="shared" si="38"/>
        <v>0</v>
      </c>
      <c r="M169" s="8">
        <f t="shared" ca="1" si="32"/>
        <v>-7.0542380437790805E-2</v>
      </c>
      <c r="N169" s="8">
        <f t="shared" ca="1" si="39"/>
        <v>0</v>
      </c>
      <c r="O169" s="57">
        <f t="shared" ca="1" si="40"/>
        <v>0</v>
      </c>
      <c r="P169" s="8">
        <f t="shared" ca="1" si="41"/>
        <v>0</v>
      </c>
      <c r="Q169" s="8">
        <f t="shared" ca="1" si="42"/>
        <v>0</v>
      </c>
      <c r="R169" s="5">
        <f t="shared" ca="1" si="33"/>
        <v>7.0542380437790805E-2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54"/>
      <c r="B170" s="54"/>
      <c r="C170" s="54"/>
      <c r="D170" s="56">
        <f t="shared" si="30"/>
        <v>0</v>
      </c>
      <c r="E170" s="56">
        <f t="shared" si="30"/>
        <v>0</v>
      </c>
      <c r="F170" s="8">
        <f t="shared" si="31"/>
        <v>0</v>
      </c>
      <c r="G170" s="8">
        <f t="shared" si="31"/>
        <v>0</v>
      </c>
      <c r="H170" s="8">
        <f t="shared" si="34"/>
        <v>0</v>
      </c>
      <c r="I170" s="8">
        <f t="shared" si="35"/>
        <v>0</v>
      </c>
      <c r="J170" s="8">
        <f t="shared" si="36"/>
        <v>0</v>
      </c>
      <c r="K170" s="8">
        <f t="shared" si="37"/>
        <v>0</v>
      </c>
      <c r="L170" s="8">
        <f t="shared" si="38"/>
        <v>0</v>
      </c>
      <c r="M170" s="8">
        <f t="shared" ca="1" si="32"/>
        <v>-7.0542380437790805E-2</v>
      </c>
      <c r="N170" s="8">
        <f t="shared" ca="1" si="39"/>
        <v>0</v>
      </c>
      <c r="O170" s="57">
        <f t="shared" ca="1" si="40"/>
        <v>0</v>
      </c>
      <c r="P170" s="8">
        <f t="shared" ca="1" si="41"/>
        <v>0</v>
      </c>
      <c r="Q170" s="8">
        <f t="shared" ca="1" si="42"/>
        <v>0</v>
      </c>
      <c r="R170" s="5">
        <f t="shared" ca="1" si="33"/>
        <v>7.0542380437790805E-2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54"/>
      <c r="B171" s="54"/>
      <c r="C171" s="54"/>
      <c r="D171" s="56">
        <f t="shared" si="30"/>
        <v>0</v>
      </c>
      <c r="E171" s="56">
        <f t="shared" si="30"/>
        <v>0</v>
      </c>
      <c r="F171" s="8">
        <f t="shared" si="31"/>
        <v>0</v>
      </c>
      <c r="G171" s="8">
        <f t="shared" si="31"/>
        <v>0</v>
      </c>
      <c r="H171" s="8">
        <f t="shared" si="34"/>
        <v>0</v>
      </c>
      <c r="I171" s="8">
        <f t="shared" si="35"/>
        <v>0</v>
      </c>
      <c r="J171" s="8">
        <f t="shared" si="36"/>
        <v>0</v>
      </c>
      <c r="K171" s="8">
        <f t="shared" si="37"/>
        <v>0</v>
      </c>
      <c r="L171" s="8">
        <f t="shared" si="38"/>
        <v>0</v>
      </c>
      <c r="M171" s="8">
        <f t="shared" ca="1" si="32"/>
        <v>-7.0542380437790805E-2</v>
      </c>
      <c r="N171" s="8">
        <f t="shared" ca="1" si="39"/>
        <v>0</v>
      </c>
      <c r="O171" s="57">
        <f t="shared" ca="1" si="40"/>
        <v>0</v>
      </c>
      <c r="P171" s="8">
        <f t="shared" ca="1" si="41"/>
        <v>0</v>
      </c>
      <c r="Q171" s="8">
        <f t="shared" ca="1" si="42"/>
        <v>0</v>
      </c>
      <c r="R171" s="5">
        <f t="shared" ca="1" si="33"/>
        <v>7.0542380437790805E-2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54"/>
      <c r="B172" s="54"/>
      <c r="C172" s="54"/>
      <c r="D172" s="56">
        <f t="shared" si="30"/>
        <v>0</v>
      </c>
      <c r="E172" s="56">
        <f t="shared" si="30"/>
        <v>0</v>
      </c>
      <c r="F172" s="8">
        <f t="shared" si="31"/>
        <v>0</v>
      </c>
      <c r="G172" s="8">
        <f t="shared" si="31"/>
        <v>0</v>
      </c>
      <c r="H172" s="8">
        <f t="shared" si="34"/>
        <v>0</v>
      </c>
      <c r="I172" s="8">
        <f t="shared" si="35"/>
        <v>0</v>
      </c>
      <c r="J172" s="8">
        <f t="shared" si="36"/>
        <v>0</v>
      </c>
      <c r="K172" s="8">
        <f t="shared" si="37"/>
        <v>0</v>
      </c>
      <c r="L172" s="8">
        <f t="shared" si="38"/>
        <v>0</v>
      </c>
      <c r="M172" s="8">
        <f t="shared" ca="1" si="32"/>
        <v>-7.0542380437790805E-2</v>
      </c>
      <c r="N172" s="8">
        <f t="shared" ca="1" si="39"/>
        <v>0</v>
      </c>
      <c r="O172" s="57">
        <f t="shared" ca="1" si="40"/>
        <v>0</v>
      </c>
      <c r="P172" s="8">
        <f t="shared" ca="1" si="41"/>
        <v>0</v>
      </c>
      <c r="Q172" s="8">
        <f t="shared" ca="1" si="42"/>
        <v>0</v>
      </c>
      <c r="R172" s="5">
        <f t="shared" ca="1" si="33"/>
        <v>7.0542380437790805E-2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54"/>
      <c r="B173" s="54"/>
      <c r="C173" s="54"/>
      <c r="D173" s="56">
        <f t="shared" si="30"/>
        <v>0</v>
      </c>
      <c r="E173" s="56">
        <f t="shared" si="30"/>
        <v>0</v>
      </c>
      <c r="F173" s="8">
        <f t="shared" si="31"/>
        <v>0</v>
      </c>
      <c r="G173" s="8">
        <f t="shared" si="31"/>
        <v>0</v>
      </c>
      <c r="H173" s="8">
        <f t="shared" si="34"/>
        <v>0</v>
      </c>
      <c r="I173" s="8">
        <f t="shared" si="35"/>
        <v>0</v>
      </c>
      <c r="J173" s="8">
        <f t="shared" si="36"/>
        <v>0</v>
      </c>
      <c r="K173" s="8">
        <f t="shared" si="37"/>
        <v>0</v>
      </c>
      <c r="L173" s="8">
        <f t="shared" si="38"/>
        <v>0</v>
      </c>
      <c r="M173" s="8">
        <f t="shared" ca="1" si="32"/>
        <v>-7.0542380437790805E-2</v>
      </c>
      <c r="N173" s="8">
        <f t="shared" ca="1" si="39"/>
        <v>0</v>
      </c>
      <c r="O173" s="57">
        <f t="shared" ca="1" si="40"/>
        <v>0</v>
      </c>
      <c r="P173" s="8">
        <f t="shared" ca="1" si="41"/>
        <v>0</v>
      </c>
      <c r="Q173" s="8">
        <f t="shared" ca="1" si="42"/>
        <v>0</v>
      </c>
      <c r="R173" s="5">
        <f t="shared" ca="1" si="33"/>
        <v>7.0542380437790805E-2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54"/>
      <c r="B174" s="54"/>
      <c r="C174" s="54"/>
      <c r="D174" s="56">
        <f t="shared" si="30"/>
        <v>0</v>
      </c>
      <c r="E174" s="56">
        <f t="shared" si="30"/>
        <v>0</v>
      </c>
      <c r="F174" s="8">
        <f t="shared" si="31"/>
        <v>0</v>
      </c>
      <c r="G174" s="8">
        <f t="shared" si="31"/>
        <v>0</v>
      </c>
      <c r="H174" s="8">
        <f t="shared" si="34"/>
        <v>0</v>
      </c>
      <c r="I174" s="8">
        <f t="shared" si="35"/>
        <v>0</v>
      </c>
      <c r="J174" s="8">
        <f t="shared" si="36"/>
        <v>0</v>
      </c>
      <c r="K174" s="8">
        <f t="shared" si="37"/>
        <v>0</v>
      </c>
      <c r="L174" s="8">
        <f t="shared" si="38"/>
        <v>0</v>
      </c>
      <c r="M174" s="8">
        <f t="shared" ca="1" si="32"/>
        <v>-7.0542380437790805E-2</v>
      </c>
      <c r="N174" s="8">
        <f t="shared" ca="1" si="39"/>
        <v>0</v>
      </c>
      <c r="O174" s="57">
        <f t="shared" ca="1" si="40"/>
        <v>0</v>
      </c>
      <c r="P174" s="8">
        <f t="shared" ca="1" si="41"/>
        <v>0</v>
      </c>
      <c r="Q174" s="8">
        <f t="shared" ca="1" si="42"/>
        <v>0</v>
      </c>
      <c r="R174" s="5">
        <f t="shared" ca="1" si="33"/>
        <v>7.0542380437790805E-2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54"/>
      <c r="B175" s="54"/>
      <c r="C175" s="54"/>
      <c r="D175" s="56">
        <f t="shared" si="30"/>
        <v>0</v>
      </c>
      <c r="E175" s="56">
        <f t="shared" si="30"/>
        <v>0</v>
      </c>
      <c r="F175" s="8">
        <f t="shared" si="31"/>
        <v>0</v>
      </c>
      <c r="G175" s="8">
        <f t="shared" si="31"/>
        <v>0</v>
      </c>
      <c r="H175" s="8">
        <f t="shared" si="34"/>
        <v>0</v>
      </c>
      <c r="I175" s="8">
        <f t="shared" si="35"/>
        <v>0</v>
      </c>
      <c r="J175" s="8">
        <f t="shared" si="36"/>
        <v>0</v>
      </c>
      <c r="K175" s="8">
        <f t="shared" si="37"/>
        <v>0</v>
      </c>
      <c r="L175" s="8">
        <f t="shared" si="38"/>
        <v>0</v>
      </c>
      <c r="M175" s="8">
        <f t="shared" ca="1" si="32"/>
        <v>-7.0542380437790805E-2</v>
      </c>
      <c r="N175" s="8">
        <f t="shared" ca="1" si="39"/>
        <v>0</v>
      </c>
      <c r="O175" s="57">
        <f t="shared" ca="1" si="40"/>
        <v>0</v>
      </c>
      <c r="P175" s="8">
        <f t="shared" ca="1" si="41"/>
        <v>0</v>
      </c>
      <c r="Q175" s="8">
        <f t="shared" ca="1" si="42"/>
        <v>0</v>
      </c>
      <c r="R175" s="5">
        <f t="shared" ca="1" si="33"/>
        <v>7.0542380437790805E-2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54"/>
      <c r="B176" s="54"/>
      <c r="C176" s="54"/>
      <c r="D176" s="56">
        <f t="shared" si="30"/>
        <v>0</v>
      </c>
      <c r="E176" s="56">
        <f t="shared" si="30"/>
        <v>0</v>
      </c>
      <c r="F176" s="8">
        <f t="shared" si="31"/>
        <v>0</v>
      </c>
      <c r="G176" s="8">
        <f t="shared" si="31"/>
        <v>0</v>
      </c>
      <c r="H176" s="8">
        <f t="shared" si="34"/>
        <v>0</v>
      </c>
      <c r="I176" s="8">
        <f t="shared" si="35"/>
        <v>0</v>
      </c>
      <c r="J176" s="8">
        <f t="shared" si="36"/>
        <v>0</v>
      </c>
      <c r="K176" s="8">
        <f t="shared" si="37"/>
        <v>0</v>
      </c>
      <c r="L176" s="8">
        <f t="shared" si="38"/>
        <v>0</v>
      </c>
      <c r="M176" s="8">
        <f t="shared" ca="1" si="32"/>
        <v>-7.0542380437790805E-2</v>
      </c>
      <c r="N176" s="8">
        <f t="shared" ca="1" si="39"/>
        <v>0</v>
      </c>
      <c r="O176" s="57">
        <f t="shared" ca="1" si="40"/>
        <v>0</v>
      </c>
      <c r="P176" s="8">
        <f t="shared" ca="1" si="41"/>
        <v>0</v>
      </c>
      <c r="Q176" s="8">
        <f t="shared" ca="1" si="42"/>
        <v>0</v>
      </c>
      <c r="R176" s="5">
        <f t="shared" ca="1" si="33"/>
        <v>7.0542380437790805E-2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54"/>
      <c r="B177" s="54"/>
      <c r="C177" s="54"/>
      <c r="D177" s="56">
        <f t="shared" si="30"/>
        <v>0</v>
      </c>
      <c r="E177" s="56">
        <f t="shared" si="30"/>
        <v>0</v>
      </c>
      <c r="F177" s="8">
        <f t="shared" si="31"/>
        <v>0</v>
      </c>
      <c r="G177" s="8">
        <f t="shared" si="31"/>
        <v>0</v>
      </c>
      <c r="H177" s="8">
        <f t="shared" si="34"/>
        <v>0</v>
      </c>
      <c r="I177" s="8">
        <f t="shared" si="35"/>
        <v>0</v>
      </c>
      <c r="J177" s="8">
        <f t="shared" si="36"/>
        <v>0</v>
      </c>
      <c r="K177" s="8">
        <f t="shared" si="37"/>
        <v>0</v>
      </c>
      <c r="L177" s="8">
        <f t="shared" si="38"/>
        <v>0</v>
      </c>
      <c r="M177" s="8">
        <f t="shared" ca="1" si="32"/>
        <v>-7.0542380437790805E-2</v>
      </c>
      <c r="N177" s="8">
        <f t="shared" ca="1" si="39"/>
        <v>0</v>
      </c>
      <c r="O177" s="57">
        <f t="shared" ca="1" si="40"/>
        <v>0</v>
      </c>
      <c r="P177" s="8">
        <f t="shared" ca="1" si="41"/>
        <v>0</v>
      </c>
      <c r="Q177" s="8">
        <f t="shared" ca="1" si="42"/>
        <v>0</v>
      </c>
      <c r="R177" s="5">
        <f t="shared" ca="1" si="33"/>
        <v>7.0542380437790805E-2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54"/>
      <c r="B178" s="54"/>
      <c r="C178" s="54"/>
      <c r="D178" s="56">
        <f t="shared" si="30"/>
        <v>0</v>
      </c>
      <c r="E178" s="56">
        <f t="shared" si="30"/>
        <v>0</v>
      </c>
      <c r="F178" s="8">
        <f t="shared" si="31"/>
        <v>0</v>
      </c>
      <c r="G178" s="8">
        <f t="shared" si="31"/>
        <v>0</v>
      </c>
      <c r="H178" s="8">
        <f t="shared" si="34"/>
        <v>0</v>
      </c>
      <c r="I178" s="8">
        <f t="shared" si="35"/>
        <v>0</v>
      </c>
      <c r="J178" s="8">
        <f t="shared" si="36"/>
        <v>0</v>
      </c>
      <c r="K178" s="8">
        <f t="shared" si="37"/>
        <v>0</v>
      </c>
      <c r="L178" s="8">
        <f t="shared" si="38"/>
        <v>0</v>
      </c>
      <c r="M178" s="8">
        <f t="shared" ca="1" si="32"/>
        <v>-7.0542380437790805E-2</v>
      </c>
      <c r="N178" s="8">
        <f t="shared" ca="1" si="39"/>
        <v>0</v>
      </c>
      <c r="O178" s="57">
        <f t="shared" ca="1" si="40"/>
        <v>0</v>
      </c>
      <c r="P178" s="8">
        <f t="shared" ca="1" si="41"/>
        <v>0</v>
      </c>
      <c r="Q178" s="8">
        <f t="shared" ca="1" si="42"/>
        <v>0</v>
      </c>
      <c r="R178" s="5">
        <f t="shared" ca="1" si="33"/>
        <v>7.0542380437790805E-2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54"/>
      <c r="B179" s="54"/>
      <c r="C179" s="54"/>
      <c r="D179" s="56">
        <f t="shared" si="30"/>
        <v>0</v>
      </c>
      <c r="E179" s="56">
        <f t="shared" si="30"/>
        <v>0</v>
      </c>
      <c r="F179" s="8">
        <f t="shared" si="31"/>
        <v>0</v>
      </c>
      <c r="G179" s="8">
        <f t="shared" si="31"/>
        <v>0</v>
      </c>
      <c r="H179" s="8">
        <f t="shared" si="34"/>
        <v>0</v>
      </c>
      <c r="I179" s="8">
        <f t="shared" si="35"/>
        <v>0</v>
      </c>
      <c r="J179" s="8">
        <f t="shared" si="36"/>
        <v>0</v>
      </c>
      <c r="K179" s="8">
        <f t="shared" si="37"/>
        <v>0</v>
      </c>
      <c r="L179" s="8">
        <f t="shared" si="38"/>
        <v>0</v>
      </c>
      <c r="M179" s="8">
        <f t="shared" ca="1" si="32"/>
        <v>-7.0542380437790805E-2</v>
      </c>
      <c r="N179" s="8">
        <f t="shared" ca="1" si="39"/>
        <v>0</v>
      </c>
      <c r="O179" s="57">
        <f t="shared" ca="1" si="40"/>
        <v>0</v>
      </c>
      <c r="P179" s="8">
        <f t="shared" ca="1" si="41"/>
        <v>0</v>
      </c>
      <c r="Q179" s="8">
        <f t="shared" ca="1" si="42"/>
        <v>0</v>
      </c>
      <c r="R179" s="5">
        <f t="shared" ca="1" si="33"/>
        <v>7.0542380437790805E-2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54"/>
      <c r="B180" s="54"/>
      <c r="C180" s="54"/>
      <c r="D180" s="56">
        <f t="shared" si="30"/>
        <v>0</v>
      </c>
      <c r="E180" s="56">
        <f t="shared" si="30"/>
        <v>0</v>
      </c>
      <c r="F180" s="8">
        <f t="shared" si="31"/>
        <v>0</v>
      </c>
      <c r="G180" s="8">
        <f t="shared" si="31"/>
        <v>0</v>
      </c>
      <c r="H180" s="8">
        <f t="shared" si="34"/>
        <v>0</v>
      </c>
      <c r="I180" s="8">
        <f t="shared" si="35"/>
        <v>0</v>
      </c>
      <c r="J180" s="8">
        <f t="shared" si="36"/>
        <v>0</v>
      </c>
      <c r="K180" s="8">
        <f t="shared" si="37"/>
        <v>0</v>
      </c>
      <c r="L180" s="8">
        <f t="shared" si="38"/>
        <v>0</v>
      </c>
      <c r="M180" s="8">
        <f t="shared" ca="1" si="32"/>
        <v>-7.0542380437790805E-2</v>
      </c>
      <c r="N180" s="8">
        <f t="shared" ca="1" si="39"/>
        <v>0</v>
      </c>
      <c r="O180" s="57">
        <f t="shared" ca="1" si="40"/>
        <v>0</v>
      </c>
      <c r="P180" s="8">
        <f t="shared" ca="1" si="41"/>
        <v>0</v>
      </c>
      <c r="Q180" s="8">
        <f t="shared" ca="1" si="42"/>
        <v>0</v>
      </c>
      <c r="R180" s="5">
        <f t="shared" ca="1" si="33"/>
        <v>7.0542380437790805E-2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54"/>
      <c r="B181" s="54"/>
      <c r="C181" s="54"/>
      <c r="D181" s="56">
        <f t="shared" si="30"/>
        <v>0</v>
      </c>
      <c r="E181" s="56">
        <f t="shared" si="30"/>
        <v>0</v>
      </c>
      <c r="F181" s="8">
        <f t="shared" si="31"/>
        <v>0</v>
      </c>
      <c r="G181" s="8">
        <f t="shared" si="31"/>
        <v>0</v>
      </c>
      <c r="H181" s="8">
        <f t="shared" si="34"/>
        <v>0</v>
      </c>
      <c r="I181" s="8">
        <f t="shared" si="35"/>
        <v>0</v>
      </c>
      <c r="J181" s="8">
        <f t="shared" si="36"/>
        <v>0</v>
      </c>
      <c r="K181" s="8">
        <f t="shared" si="37"/>
        <v>0</v>
      </c>
      <c r="L181" s="8">
        <f t="shared" si="38"/>
        <v>0</v>
      </c>
      <c r="M181" s="8">
        <f t="shared" ca="1" si="32"/>
        <v>-7.0542380437790805E-2</v>
      </c>
      <c r="N181" s="8">
        <f t="shared" ca="1" si="39"/>
        <v>0</v>
      </c>
      <c r="O181" s="57">
        <f t="shared" ca="1" si="40"/>
        <v>0</v>
      </c>
      <c r="P181" s="8">
        <f t="shared" ca="1" si="41"/>
        <v>0</v>
      </c>
      <c r="Q181" s="8">
        <f t="shared" ca="1" si="42"/>
        <v>0</v>
      </c>
      <c r="R181" s="5">
        <f t="shared" ca="1" si="33"/>
        <v>7.0542380437790805E-2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54"/>
      <c r="B182" s="54"/>
      <c r="C182" s="54"/>
      <c r="D182" s="56">
        <f t="shared" si="30"/>
        <v>0</v>
      </c>
      <c r="E182" s="56">
        <f t="shared" si="30"/>
        <v>0</v>
      </c>
      <c r="F182" s="8">
        <f t="shared" si="31"/>
        <v>0</v>
      </c>
      <c r="G182" s="8">
        <f t="shared" si="31"/>
        <v>0</v>
      </c>
      <c r="H182" s="8">
        <f t="shared" si="34"/>
        <v>0</v>
      </c>
      <c r="I182" s="8">
        <f t="shared" si="35"/>
        <v>0</v>
      </c>
      <c r="J182" s="8">
        <f t="shared" si="36"/>
        <v>0</v>
      </c>
      <c r="K182" s="8">
        <f t="shared" si="37"/>
        <v>0</v>
      </c>
      <c r="L182" s="8">
        <f t="shared" si="38"/>
        <v>0</v>
      </c>
      <c r="M182" s="8">
        <f t="shared" ca="1" si="32"/>
        <v>-7.0542380437790805E-2</v>
      </c>
      <c r="N182" s="8">
        <f t="shared" ca="1" si="39"/>
        <v>0</v>
      </c>
      <c r="O182" s="57">
        <f t="shared" ca="1" si="40"/>
        <v>0</v>
      </c>
      <c r="P182" s="8">
        <f t="shared" ca="1" si="41"/>
        <v>0</v>
      </c>
      <c r="Q182" s="8">
        <f t="shared" ca="1" si="42"/>
        <v>0</v>
      </c>
      <c r="R182" s="5">
        <f t="shared" ca="1" si="33"/>
        <v>7.0542380437790805E-2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54"/>
      <c r="B183" s="54"/>
      <c r="C183" s="54"/>
      <c r="D183" s="56">
        <f t="shared" si="30"/>
        <v>0</v>
      </c>
      <c r="E183" s="56">
        <f t="shared" si="30"/>
        <v>0</v>
      </c>
      <c r="F183" s="8">
        <f t="shared" si="31"/>
        <v>0</v>
      </c>
      <c r="G183" s="8">
        <f t="shared" si="31"/>
        <v>0</v>
      </c>
      <c r="H183" s="8">
        <f t="shared" si="34"/>
        <v>0</v>
      </c>
      <c r="I183" s="8">
        <f t="shared" si="35"/>
        <v>0</v>
      </c>
      <c r="J183" s="8">
        <f t="shared" si="36"/>
        <v>0</v>
      </c>
      <c r="K183" s="8">
        <f t="shared" si="37"/>
        <v>0</v>
      </c>
      <c r="L183" s="8">
        <f t="shared" si="38"/>
        <v>0</v>
      </c>
      <c r="M183" s="8">
        <f t="shared" ca="1" si="32"/>
        <v>-7.0542380437790805E-2</v>
      </c>
      <c r="N183" s="8">
        <f t="shared" ca="1" si="39"/>
        <v>0</v>
      </c>
      <c r="O183" s="57">
        <f t="shared" ca="1" si="40"/>
        <v>0</v>
      </c>
      <c r="P183" s="8">
        <f t="shared" ca="1" si="41"/>
        <v>0</v>
      </c>
      <c r="Q183" s="8">
        <f t="shared" ca="1" si="42"/>
        <v>0</v>
      </c>
      <c r="R183" s="5">
        <f t="shared" ca="1" si="33"/>
        <v>7.0542380437790805E-2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54"/>
      <c r="B184" s="54"/>
      <c r="C184" s="54"/>
      <c r="D184" s="56">
        <f t="shared" si="30"/>
        <v>0</v>
      </c>
      <c r="E184" s="56">
        <f t="shared" si="30"/>
        <v>0</v>
      </c>
      <c r="F184" s="8">
        <f t="shared" si="31"/>
        <v>0</v>
      </c>
      <c r="G184" s="8">
        <f t="shared" si="31"/>
        <v>0</v>
      </c>
      <c r="H184" s="8">
        <f t="shared" si="34"/>
        <v>0</v>
      </c>
      <c r="I184" s="8">
        <f t="shared" si="35"/>
        <v>0</v>
      </c>
      <c r="J184" s="8">
        <f t="shared" si="36"/>
        <v>0</v>
      </c>
      <c r="K184" s="8">
        <f t="shared" si="37"/>
        <v>0</v>
      </c>
      <c r="L184" s="8">
        <f t="shared" si="38"/>
        <v>0</v>
      </c>
      <c r="M184" s="8">
        <f t="shared" ca="1" si="32"/>
        <v>-7.0542380437790805E-2</v>
      </c>
      <c r="N184" s="8">
        <f t="shared" ca="1" si="39"/>
        <v>0</v>
      </c>
      <c r="O184" s="57">
        <f t="shared" ca="1" si="40"/>
        <v>0</v>
      </c>
      <c r="P184" s="8">
        <f t="shared" ca="1" si="41"/>
        <v>0</v>
      </c>
      <c r="Q184" s="8">
        <f t="shared" ca="1" si="42"/>
        <v>0</v>
      </c>
      <c r="R184" s="5">
        <f t="shared" ca="1" si="33"/>
        <v>7.0542380437790805E-2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54"/>
      <c r="B185" s="54"/>
      <c r="C185" s="54"/>
      <c r="D185" s="56">
        <f t="shared" si="30"/>
        <v>0</v>
      </c>
      <c r="E185" s="56">
        <f t="shared" si="30"/>
        <v>0</v>
      </c>
      <c r="F185" s="8">
        <f t="shared" si="31"/>
        <v>0</v>
      </c>
      <c r="G185" s="8">
        <f t="shared" si="31"/>
        <v>0</v>
      </c>
      <c r="H185" s="8">
        <f t="shared" si="34"/>
        <v>0</v>
      </c>
      <c r="I185" s="8">
        <f t="shared" si="35"/>
        <v>0</v>
      </c>
      <c r="J185" s="8">
        <f t="shared" si="36"/>
        <v>0</v>
      </c>
      <c r="K185" s="8">
        <f t="shared" si="37"/>
        <v>0</v>
      </c>
      <c r="L185" s="8">
        <f t="shared" si="38"/>
        <v>0</v>
      </c>
      <c r="M185" s="8">
        <f t="shared" ca="1" si="32"/>
        <v>-7.0542380437790805E-2</v>
      </c>
      <c r="N185" s="8">
        <f t="shared" ca="1" si="39"/>
        <v>0</v>
      </c>
      <c r="O185" s="57">
        <f t="shared" ca="1" si="40"/>
        <v>0</v>
      </c>
      <c r="P185" s="8">
        <f t="shared" ca="1" si="41"/>
        <v>0</v>
      </c>
      <c r="Q185" s="8">
        <f t="shared" ca="1" si="42"/>
        <v>0</v>
      </c>
      <c r="R185" s="5">
        <f t="shared" ca="1" si="33"/>
        <v>7.0542380437790805E-2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54"/>
      <c r="B186" s="54"/>
      <c r="C186" s="54"/>
      <c r="D186" s="56">
        <f t="shared" si="30"/>
        <v>0</v>
      </c>
      <c r="E186" s="56">
        <f t="shared" si="30"/>
        <v>0</v>
      </c>
      <c r="F186" s="8">
        <f t="shared" si="31"/>
        <v>0</v>
      </c>
      <c r="G186" s="8">
        <f t="shared" si="31"/>
        <v>0</v>
      </c>
      <c r="H186" s="8">
        <f t="shared" si="34"/>
        <v>0</v>
      </c>
      <c r="I186" s="8">
        <f t="shared" si="35"/>
        <v>0</v>
      </c>
      <c r="J186" s="8">
        <f t="shared" si="36"/>
        <v>0</v>
      </c>
      <c r="K186" s="8">
        <f t="shared" si="37"/>
        <v>0</v>
      </c>
      <c r="L186" s="8">
        <f t="shared" si="38"/>
        <v>0</v>
      </c>
      <c r="M186" s="8">
        <f t="shared" ca="1" si="32"/>
        <v>-7.0542380437790805E-2</v>
      </c>
      <c r="N186" s="8">
        <f t="shared" ca="1" si="39"/>
        <v>0</v>
      </c>
      <c r="O186" s="57">
        <f t="shared" ca="1" si="40"/>
        <v>0</v>
      </c>
      <c r="P186" s="8">
        <f t="shared" ca="1" si="41"/>
        <v>0</v>
      </c>
      <c r="Q186" s="8">
        <f t="shared" ca="1" si="42"/>
        <v>0</v>
      </c>
      <c r="R186" s="5">
        <f t="shared" ca="1" si="33"/>
        <v>7.0542380437790805E-2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54"/>
      <c r="B187" s="54"/>
      <c r="C187" s="54"/>
      <c r="D187" s="56">
        <f t="shared" si="30"/>
        <v>0</v>
      </c>
      <c r="E187" s="56">
        <f t="shared" si="30"/>
        <v>0</v>
      </c>
      <c r="F187" s="8">
        <f t="shared" si="31"/>
        <v>0</v>
      </c>
      <c r="G187" s="8">
        <f t="shared" si="31"/>
        <v>0</v>
      </c>
      <c r="H187" s="8">
        <f t="shared" si="34"/>
        <v>0</v>
      </c>
      <c r="I187" s="8">
        <f t="shared" si="35"/>
        <v>0</v>
      </c>
      <c r="J187" s="8">
        <f t="shared" si="36"/>
        <v>0</v>
      </c>
      <c r="K187" s="8">
        <f t="shared" si="37"/>
        <v>0</v>
      </c>
      <c r="L187" s="8">
        <f t="shared" si="38"/>
        <v>0</v>
      </c>
      <c r="M187" s="8">
        <f t="shared" ca="1" si="32"/>
        <v>-7.0542380437790805E-2</v>
      </c>
      <c r="N187" s="8">
        <f t="shared" ca="1" si="39"/>
        <v>0</v>
      </c>
      <c r="O187" s="57">
        <f t="shared" ca="1" si="40"/>
        <v>0</v>
      </c>
      <c r="P187" s="8">
        <f t="shared" ca="1" si="41"/>
        <v>0</v>
      </c>
      <c r="Q187" s="8">
        <f t="shared" ca="1" si="42"/>
        <v>0</v>
      </c>
      <c r="R187" s="5">
        <f t="shared" ca="1" si="33"/>
        <v>7.0542380437790805E-2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54"/>
      <c r="B188" s="54"/>
      <c r="C188" s="54"/>
      <c r="D188" s="56">
        <f t="shared" si="30"/>
        <v>0</v>
      </c>
      <c r="E188" s="56">
        <f t="shared" si="30"/>
        <v>0</v>
      </c>
      <c r="F188" s="8">
        <f t="shared" si="31"/>
        <v>0</v>
      </c>
      <c r="G188" s="8">
        <f t="shared" si="31"/>
        <v>0</v>
      </c>
      <c r="H188" s="8">
        <f t="shared" si="34"/>
        <v>0</v>
      </c>
      <c r="I188" s="8">
        <f t="shared" si="35"/>
        <v>0</v>
      </c>
      <c r="J188" s="8">
        <f t="shared" si="36"/>
        <v>0</v>
      </c>
      <c r="K188" s="8">
        <f t="shared" si="37"/>
        <v>0</v>
      </c>
      <c r="L188" s="8">
        <f t="shared" si="38"/>
        <v>0</v>
      </c>
      <c r="M188" s="8">
        <f t="shared" ca="1" si="32"/>
        <v>-7.0542380437790805E-2</v>
      </c>
      <c r="N188" s="8">
        <f t="shared" ca="1" si="39"/>
        <v>0</v>
      </c>
      <c r="O188" s="57">
        <f t="shared" ca="1" si="40"/>
        <v>0</v>
      </c>
      <c r="P188" s="8">
        <f t="shared" ca="1" si="41"/>
        <v>0</v>
      </c>
      <c r="Q188" s="8">
        <f t="shared" ca="1" si="42"/>
        <v>0</v>
      </c>
      <c r="R188" s="5">
        <f t="shared" ca="1" si="33"/>
        <v>7.0542380437790805E-2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54"/>
      <c r="B189" s="54"/>
      <c r="C189" s="54"/>
      <c r="D189" s="56">
        <f t="shared" si="30"/>
        <v>0</v>
      </c>
      <c r="E189" s="56">
        <f t="shared" si="30"/>
        <v>0</v>
      </c>
      <c r="F189" s="8">
        <f t="shared" si="31"/>
        <v>0</v>
      </c>
      <c r="G189" s="8">
        <f t="shared" si="31"/>
        <v>0</v>
      </c>
      <c r="H189" s="8">
        <f t="shared" si="34"/>
        <v>0</v>
      </c>
      <c r="I189" s="8">
        <f t="shared" si="35"/>
        <v>0</v>
      </c>
      <c r="J189" s="8">
        <f t="shared" si="36"/>
        <v>0</v>
      </c>
      <c r="K189" s="8">
        <f t="shared" si="37"/>
        <v>0</v>
      </c>
      <c r="L189" s="8">
        <f t="shared" si="38"/>
        <v>0</v>
      </c>
      <c r="M189" s="8">
        <f t="shared" ca="1" si="32"/>
        <v>-7.0542380437790805E-2</v>
      </c>
      <c r="N189" s="8">
        <f t="shared" ca="1" si="39"/>
        <v>0</v>
      </c>
      <c r="O189" s="57">
        <f t="shared" ca="1" si="40"/>
        <v>0</v>
      </c>
      <c r="P189" s="8">
        <f t="shared" ca="1" si="41"/>
        <v>0</v>
      </c>
      <c r="Q189" s="8">
        <f t="shared" ca="1" si="42"/>
        <v>0</v>
      </c>
      <c r="R189" s="5">
        <f t="shared" ca="1" si="33"/>
        <v>7.0542380437790805E-2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54"/>
      <c r="B190" s="54"/>
      <c r="C190" s="54"/>
      <c r="D190" s="56">
        <f t="shared" si="30"/>
        <v>0</v>
      </c>
      <c r="E190" s="56">
        <f t="shared" si="30"/>
        <v>0</v>
      </c>
      <c r="F190" s="8">
        <f t="shared" si="31"/>
        <v>0</v>
      </c>
      <c r="G190" s="8">
        <f t="shared" si="31"/>
        <v>0</v>
      </c>
      <c r="H190" s="8">
        <f t="shared" si="34"/>
        <v>0</v>
      </c>
      <c r="I190" s="8">
        <f t="shared" si="35"/>
        <v>0</v>
      </c>
      <c r="J190" s="8">
        <f t="shared" si="36"/>
        <v>0</v>
      </c>
      <c r="K190" s="8">
        <f t="shared" si="37"/>
        <v>0</v>
      </c>
      <c r="L190" s="8">
        <f t="shared" si="38"/>
        <v>0</v>
      </c>
      <c r="M190" s="8">
        <f t="shared" ca="1" si="32"/>
        <v>-7.0542380437790805E-2</v>
      </c>
      <c r="N190" s="8">
        <f t="shared" ca="1" si="39"/>
        <v>0</v>
      </c>
      <c r="O190" s="57">
        <f t="shared" ca="1" si="40"/>
        <v>0</v>
      </c>
      <c r="P190" s="8">
        <f t="shared" ca="1" si="41"/>
        <v>0</v>
      </c>
      <c r="Q190" s="8">
        <f t="shared" ca="1" si="42"/>
        <v>0</v>
      </c>
      <c r="R190" s="5">
        <f t="shared" ca="1" si="33"/>
        <v>7.0542380437790805E-2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54"/>
      <c r="B191" s="54"/>
      <c r="C191" s="54"/>
      <c r="D191" s="56">
        <f t="shared" si="30"/>
        <v>0</v>
      </c>
      <c r="E191" s="56">
        <f t="shared" si="30"/>
        <v>0</v>
      </c>
      <c r="F191" s="8">
        <f t="shared" si="31"/>
        <v>0</v>
      </c>
      <c r="G191" s="8">
        <f t="shared" si="31"/>
        <v>0</v>
      </c>
      <c r="H191" s="8">
        <f t="shared" si="34"/>
        <v>0</v>
      </c>
      <c r="I191" s="8">
        <f t="shared" si="35"/>
        <v>0</v>
      </c>
      <c r="J191" s="8">
        <f t="shared" si="36"/>
        <v>0</v>
      </c>
      <c r="K191" s="8">
        <f t="shared" si="37"/>
        <v>0</v>
      </c>
      <c r="L191" s="8">
        <f t="shared" si="38"/>
        <v>0</v>
      </c>
      <c r="M191" s="8">
        <f t="shared" ca="1" si="32"/>
        <v>-7.0542380437790805E-2</v>
      </c>
      <c r="N191" s="8">
        <f t="shared" ca="1" si="39"/>
        <v>0</v>
      </c>
      <c r="O191" s="57">
        <f t="shared" ca="1" si="40"/>
        <v>0</v>
      </c>
      <c r="P191" s="8">
        <f t="shared" ca="1" si="41"/>
        <v>0</v>
      </c>
      <c r="Q191" s="8">
        <f t="shared" ca="1" si="42"/>
        <v>0</v>
      </c>
      <c r="R191" s="5">
        <f t="shared" ca="1" si="33"/>
        <v>7.0542380437790805E-2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54"/>
      <c r="B192" s="54"/>
      <c r="C192" s="54"/>
      <c r="D192" s="56">
        <f t="shared" si="30"/>
        <v>0</v>
      </c>
      <c r="E192" s="56">
        <f t="shared" si="30"/>
        <v>0</v>
      </c>
      <c r="F192" s="8">
        <f t="shared" si="31"/>
        <v>0</v>
      </c>
      <c r="G192" s="8">
        <f t="shared" si="31"/>
        <v>0</v>
      </c>
      <c r="H192" s="8">
        <f t="shared" si="34"/>
        <v>0</v>
      </c>
      <c r="I192" s="8">
        <f t="shared" si="35"/>
        <v>0</v>
      </c>
      <c r="J192" s="8">
        <f t="shared" si="36"/>
        <v>0</v>
      </c>
      <c r="K192" s="8">
        <f t="shared" si="37"/>
        <v>0</v>
      </c>
      <c r="L192" s="8">
        <f t="shared" si="38"/>
        <v>0</v>
      </c>
      <c r="M192" s="8">
        <f t="shared" ca="1" si="32"/>
        <v>-7.0542380437790805E-2</v>
      </c>
      <c r="N192" s="8">
        <f t="shared" ca="1" si="39"/>
        <v>0</v>
      </c>
      <c r="O192" s="57">
        <f t="shared" ca="1" si="40"/>
        <v>0</v>
      </c>
      <c r="P192" s="8">
        <f t="shared" ca="1" si="41"/>
        <v>0</v>
      </c>
      <c r="Q192" s="8">
        <f t="shared" ca="1" si="42"/>
        <v>0</v>
      </c>
      <c r="R192" s="5">
        <f t="shared" ca="1" si="33"/>
        <v>7.0542380437790805E-2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54"/>
      <c r="B193" s="54"/>
      <c r="C193" s="54"/>
      <c r="D193" s="56">
        <f t="shared" si="30"/>
        <v>0</v>
      </c>
      <c r="E193" s="56">
        <f t="shared" si="30"/>
        <v>0</v>
      </c>
      <c r="F193" s="8">
        <f t="shared" si="31"/>
        <v>0</v>
      </c>
      <c r="G193" s="8">
        <f t="shared" si="31"/>
        <v>0</v>
      </c>
      <c r="H193" s="8">
        <f t="shared" si="34"/>
        <v>0</v>
      </c>
      <c r="I193" s="8">
        <f t="shared" si="35"/>
        <v>0</v>
      </c>
      <c r="J193" s="8">
        <f t="shared" si="36"/>
        <v>0</v>
      </c>
      <c r="K193" s="8">
        <f t="shared" si="37"/>
        <v>0</v>
      </c>
      <c r="L193" s="8">
        <f t="shared" si="38"/>
        <v>0</v>
      </c>
      <c r="M193" s="8">
        <f t="shared" ca="1" si="32"/>
        <v>-7.0542380437790805E-2</v>
      </c>
      <c r="N193" s="8">
        <f t="shared" ca="1" si="39"/>
        <v>0</v>
      </c>
      <c r="O193" s="57">
        <f t="shared" ca="1" si="40"/>
        <v>0</v>
      </c>
      <c r="P193" s="8">
        <f t="shared" ca="1" si="41"/>
        <v>0</v>
      </c>
      <c r="Q193" s="8">
        <f t="shared" ca="1" si="42"/>
        <v>0</v>
      </c>
      <c r="R193" s="5">
        <f t="shared" ca="1" si="33"/>
        <v>7.0542380437790805E-2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54"/>
      <c r="B194" s="54"/>
      <c r="C194" s="54"/>
      <c r="D194" s="56">
        <f t="shared" si="30"/>
        <v>0</v>
      </c>
      <c r="E194" s="56">
        <f t="shared" si="30"/>
        <v>0</v>
      </c>
      <c r="F194" s="8">
        <f t="shared" si="31"/>
        <v>0</v>
      </c>
      <c r="G194" s="8">
        <f t="shared" si="31"/>
        <v>0</v>
      </c>
      <c r="H194" s="8">
        <f t="shared" si="34"/>
        <v>0</v>
      </c>
      <c r="I194" s="8">
        <f t="shared" si="35"/>
        <v>0</v>
      </c>
      <c r="J194" s="8">
        <f t="shared" si="36"/>
        <v>0</v>
      </c>
      <c r="K194" s="8">
        <f t="shared" si="37"/>
        <v>0</v>
      </c>
      <c r="L194" s="8">
        <f t="shared" si="38"/>
        <v>0</v>
      </c>
      <c r="M194" s="8">
        <f t="shared" ca="1" si="32"/>
        <v>-7.0542380437790805E-2</v>
      </c>
      <c r="N194" s="8">
        <f t="shared" ca="1" si="39"/>
        <v>0</v>
      </c>
      <c r="O194" s="57">
        <f t="shared" ca="1" si="40"/>
        <v>0</v>
      </c>
      <c r="P194" s="8">
        <f t="shared" ca="1" si="41"/>
        <v>0</v>
      </c>
      <c r="Q194" s="8">
        <f t="shared" ca="1" si="42"/>
        <v>0</v>
      </c>
      <c r="R194" s="5">
        <f t="shared" ca="1" si="33"/>
        <v>7.0542380437790805E-2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54"/>
      <c r="B195" s="54"/>
      <c r="C195" s="54"/>
      <c r="D195" s="56">
        <f t="shared" si="30"/>
        <v>0</v>
      </c>
      <c r="E195" s="56">
        <f t="shared" si="30"/>
        <v>0</v>
      </c>
      <c r="F195" s="8">
        <f t="shared" si="31"/>
        <v>0</v>
      </c>
      <c r="G195" s="8">
        <f t="shared" si="31"/>
        <v>0</v>
      </c>
      <c r="H195" s="8">
        <f t="shared" si="34"/>
        <v>0</v>
      </c>
      <c r="I195" s="8">
        <f t="shared" si="35"/>
        <v>0</v>
      </c>
      <c r="J195" s="8">
        <f t="shared" si="36"/>
        <v>0</v>
      </c>
      <c r="K195" s="8">
        <f t="shared" si="37"/>
        <v>0</v>
      </c>
      <c r="L195" s="8">
        <f t="shared" si="38"/>
        <v>0</v>
      </c>
      <c r="M195" s="8">
        <f t="shared" ca="1" si="32"/>
        <v>-7.0542380437790805E-2</v>
      </c>
      <c r="N195" s="8">
        <f t="shared" ca="1" si="39"/>
        <v>0</v>
      </c>
      <c r="O195" s="57">
        <f t="shared" ca="1" si="40"/>
        <v>0</v>
      </c>
      <c r="P195" s="8">
        <f t="shared" ca="1" si="41"/>
        <v>0</v>
      </c>
      <c r="Q195" s="8">
        <f t="shared" ca="1" si="42"/>
        <v>0</v>
      </c>
      <c r="R195" s="5">
        <f t="shared" ca="1" si="33"/>
        <v>7.0542380437790805E-2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54"/>
      <c r="B196" s="54"/>
      <c r="C196" s="54"/>
      <c r="D196" s="56">
        <f t="shared" si="30"/>
        <v>0</v>
      </c>
      <c r="E196" s="56">
        <f t="shared" si="30"/>
        <v>0</v>
      </c>
      <c r="F196" s="8">
        <f t="shared" si="31"/>
        <v>0</v>
      </c>
      <c r="G196" s="8">
        <f t="shared" si="31"/>
        <v>0</v>
      </c>
      <c r="H196" s="8">
        <f t="shared" si="34"/>
        <v>0</v>
      </c>
      <c r="I196" s="8">
        <f t="shared" si="35"/>
        <v>0</v>
      </c>
      <c r="J196" s="8">
        <f t="shared" si="36"/>
        <v>0</v>
      </c>
      <c r="K196" s="8">
        <f t="shared" si="37"/>
        <v>0</v>
      </c>
      <c r="L196" s="8">
        <f t="shared" si="38"/>
        <v>0</v>
      </c>
      <c r="M196" s="8">
        <f t="shared" ca="1" si="32"/>
        <v>-7.0542380437790805E-2</v>
      </c>
      <c r="N196" s="8">
        <f t="shared" ca="1" si="39"/>
        <v>0</v>
      </c>
      <c r="O196" s="57">
        <f t="shared" ca="1" si="40"/>
        <v>0</v>
      </c>
      <c r="P196" s="8">
        <f t="shared" ca="1" si="41"/>
        <v>0</v>
      </c>
      <c r="Q196" s="8">
        <f t="shared" ca="1" si="42"/>
        <v>0</v>
      </c>
      <c r="R196" s="5">
        <f t="shared" ca="1" si="33"/>
        <v>7.0542380437790805E-2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54"/>
      <c r="B197" s="54"/>
      <c r="C197" s="54"/>
      <c r="D197" s="56">
        <f t="shared" si="30"/>
        <v>0</v>
      </c>
      <c r="E197" s="56">
        <f t="shared" si="30"/>
        <v>0</v>
      </c>
      <c r="F197" s="8">
        <f t="shared" si="31"/>
        <v>0</v>
      </c>
      <c r="G197" s="8">
        <f t="shared" si="31"/>
        <v>0</v>
      </c>
      <c r="H197" s="8">
        <f t="shared" si="34"/>
        <v>0</v>
      </c>
      <c r="I197" s="8">
        <f t="shared" si="35"/>
        <v>0</v>
      </c>
      <c r="J197" s="8">
        <f t="shared" si="36"/>
        <v>0</v>
      </c>
      <c r="K197" s="8">
        <f t="shared" si="37"/>
        <v>0</v>
      </c>
      <c r="L197" s="8">
        <f t="shared" si="38"/>
        <v>0</v>
      </c>
      <c r="M197" s="8">
        <f t="shared" ca="1" si="32"/>
        <v>-7.0542380437790805E-2</v>
      </c>
      <c r="N197" s="8">
        <f t="shared" ca="1" si="39"/>
        <v>0</v>
      </c>
      <c r="O197" s="57">
        <f t="shared" ca="1" si="40"/>
        <v>0</v>
      </c>
      <c r="P197" s="8">
        <f t="shared" ca="1" si="41"/>
        <v>0</v>
      </c>
      <c r="Q197" s="8">
        <f t="shared" ca="1" si="42"/>
        <v>0</v>
      </c>
      <c r="R197" s="5">
        <f t="shared" ca="1" si="33"/>
        <v>7.0542380437790805E-2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54"/>
      <c r="B198" s="54"/>
      <c r="C198" s="54"/>
      <c r="D198" s="56">
        <f t="shared" si="30"/>
        <v>0</v>
      </c>
      <c r="E198" s="56">
        <f t="shared" si="30"/>
        <v>0</v>
      </c>
      <c r="F198" s="8">
        <f t="shared" si="31"/>
        <v>0</v>
      </c>
      <c r="G198" s="8">
        <f t="shared" si="31"/>
        <v>0</v>
      </c>
      <c r="H198" s="8">
        <f t="shared" si="34"/>
        <v>0</v>
      </c>
      <c r="I198" s="8">
        <f t="shared" si="35"/>
        <v>0</v>
      </c>
      <c r="J198" s="8">
        <f t="shared" si="36"/>
        <v>0</v>
      </c>
      <c r="K198" s="8">
        <f t="shared" si="37"/>
        <v>0</v>
      </c>
      <c r="L198" s="8">
        <f t="shared" si="38"/>
        <v>0</v>
      </c>
      <c r="M198" s="8">
        <f t="shared" ca="1" si="32"/>
        <v>-7.0542380437790805E-2</v>
      </c>
      <c r="N198" s="8">
        <f t="shared" ca="1" si="39"/>
        <v>0</v>
      </c>
      <c r="O198" s="57">
        <f t="shared" ca="1" si="40"/>
        <v>0</v>
      </c>
      <c r="P198" s="8">
        <f t="shared" ca="1" si="41"/>
        <v>0</v>
      </c>
      <c r="Q198" s="8">
        <f t="shared" ca="1" si="42"/>
        <v>0</v>
      </c>
      <c r="R198" s="5">
        <f t="shared" ca="1" si="33"/>
        <v>7.0542380437790805E-2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54"/>
      <c r="B199" s="54"/>
      <c r="C199" s="54"/>
      <c r="D199" s="56">
        <f t="shared" si="30"/>
        <v>0</v>
      </c>
      <c r="E199" s="56">
        <f t="shared" si="30"/>
        <v>0</v>
      </c>
      <c r="F199" s="8">
        <f t="shared" si="31"/>
        <v>0</v>
      </c>
      <c r="G199" s="8">
        <f t="shared" si="31"/>
        <v>0</v>
      </c>
      <c r="H199" s="8">
        <f t="shared" si="34"/>
        <v>0</v>
      </c>
      <c r="I199" s="8">
        <f t="shared" si="35"/>
        <v>0</v>
      </c>
      <c r="J199" s="8">
        <f t="shared" si="36"/>
        <v>0</v>
      </c>
      <c r="K199" s="8">
        <f t="shared" si="37"/>
        <v>0</v>
      </c>
      <c r="L199" s="8">
        <f t="shared" si="38"/>
        <v>0</v>
      </c>
      <c r="M199" s="8">
        <f t="shared" ca="1" si="32"/>
        <v>-7.0542380437790805E-2</v>
      </c>
      <c r="N199" s="8">
        <f t="shared" ca="1" si="39"/>
        <v>0</v>
      </c>
      <c r="O199" s="57">
        <f t="shared" ca="1" si="40"/>
        <v>0</v>
      </c>
      <c r="P199" s="8">
        <f t="shared" ca="1" si="41"/>
        <v>0</v>
      </c>
      <c r="Q199" s="8">
        <f t="shared" ca="1" si="42"/>
        <v>0</v>
      </c>
      <c r="R199" s="5">
        <f t="shared" ca="1" si="33"/>
        <v>7.0542380437790805E-2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54"/>
      <c r="B200" s="54"/>
      <c r="C200" s="54"/>
      <c r="D200" s="56">
        <f t="shared" si="30"/>
        <v>0</v>
      </c>
      <c r="E200" s="56">
        <f t="shared" si="30"/>
        <v>0</v>
      </c>
      <c r="F200" s="8">
        <f t="shared" si="31"/>
        <v>0</v>
      </c>
      <c r="G200" s="8">
        <f t="shared" si="31"/>
        <v>0</v>
      </c>
      <c r="H200" s="8">
        <f t="shared" si="34"/>
        <v>0</v>
      </c>
      <c r="I200" s="8">
        <f t="shared" si="35"/>
        <v>0</v>
      </c>
      <c r="J200" s="8">
        <f t="shared" si="36"/>
        <v>0</v>
      </c>
      <c r="K200" s="8">
        <f t="shared" si="37"/>
        <v>0</v>
      </c>
      <c r="L200" s="8">
        <f t="shared" si="38"/>
        <v>0</v>
      </c>
      <c r="M200" s="8">
        <f t="shared" ca="1" si="32"/>
        <v>-7.0542380437790805E-2</v>
      </c>
      <c r="N200" s="8">
        <f t="shared" ca="1" si="39"/>
        <v>0</v>
      </c>
      <c r="O200" s="57">
        <f t="shared" ca="1" si="40"/>
        <v>0</v>
      </c>
      <c r="P200" s="8">
        <f t="shared" ca="1" si="41"/>
        <v>0</v>
      </c>
      <c r="Q200" s="8">
        <f t="shared" ca="1" si="42"/>
        <v>0</v>
      </c>
      <c r="R200" s="5">
        <f t="shared" ca="1" si="33"/>
        <v>7.0542380437790805E-2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54"/>
      <c r="B201" s="54"/>
      <c r="C201" s="54"/>
      <c r="D201" s="56">
        <f t="shared" si="30"/>
        <v>0</v>
      </c>
      <c r="E201" s="56">
        <f t="shared" si="30"/>
        <v>0</v>
      </c>
      <c r="F201" s="8">
        <f t="shared" si="31"/>
        <v>0</v>
      </c>
      <c r="G201" s="8">
        <f t="shared" si="31"/>
        <v>0</v>
      </c>
      <c r="H201" s="8">
        <f t="shared" si="34"/>
        <v>0</v>
      </c>
      <c r="I201" s="8">
        <f t="shared" si="35"/>
        <v>0</v>
      </c>
      <c r="J201" s="8">
        <f t="shared" si="36"/>
        <v>0</v>
      </c>
      <c r="K201" s="8">
        <f t="shared" si="37"/>
        <v>0</v>
      </c>
      <c r="L201" s="8">
        <f t="shared" si="38"/>
        <v>0</v>
      </c>
      <c r="M201" s="8">
        <f t="shared" ca="1" si="32"/>
        <v>-7.0542380437790805E-2</v>
      </c>
      <c r="N201" s="8">
        <f t="shared" ca="1" si="39"/>
        <v>0</v>
      </c>
      <c r="O201" s="57">
        <f t="shared" ca="1" si="40"/>
        <v>0</v>
      </c>
      <c r="P201" s="8">
        <f t="shared" ca="1" si="41"/>
        <v>0</v>
      </c>
      <c r="Q201" s="8">
        <f t="shared" ca="1" si="42"/>
        <v>0</v>
      </c>
      <c r="R201" s="5">
        <f t="shared" ca="1" si="33"/>
        <v>7.0542380437790805E-2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54"/>
      <c r="B202" s="54"/>
      <c r="C202" s="54"/>
      <c r="D202" s="56">
        <f t="shared" si="30"/>
        <v>0</v>
      </c>
      <c r="E202" s="56">
        <f t="shared" si="30"/>
        <v>0</v>
      </c>
      <c r="F202" s="8">
        <f t="shared" si="31"/>
        <v>0</v>
      </c>
      <c r="G202" s="8">
        <f t="shared" si="31"/>
        <v>0</v>
      </c>
      <c r="H202" s="8">
        <f t="shared" si="34"/>
        <v>0</v>
      </c>
      <c r="I202" s="8">
        <f t="shared" si="35"/>
        <v>0</v>
      </c>
      <c r="J202" s="8">
        <f t="shared" si="36"/>
        <v>0</v>
      </c>
      <c r="K202" s="8">
        <f t="shared" si="37"/>
        <v>0</v>
      </c>
      <c r="L202" s="8">
        <f t="shared" si="38"/>
        <v>0</v>
      </c>
      <c r="M202" s="8">
        <f t="shared" ca="1" si="32"/>
        <v>-7.0542380437790805E-2</v>
      </c>
      <c r="N202" s="8">
        <f t="shared" ca="1" si="39"/>
        <v>0</v>
      </c>
      <c r="O202" s="57">
        <f t="shared" ca="1" si="40"/>
        <v>0</v>
      </c>
      <c r="P202" s="8">
        <f t="shared" ca="1" si="41"/>
        <v>0</v>
      </c>
      <c r="Q202" s="8">
        <f t="shared" ca="1" si="42"/>
        <v>0</v>
      </c>
      <c r="R202" s="5">
        <f t="shared" ca="1" si="33"/>
        <v>7.0542380437790805E-2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54"/>
      <c r="B203" s="54"/>
      <c r="C203" s="54"/>
      <c r="D203" s="56">
        <f t="shared" si="30"/>
        <v>0</v>
      </c>
      <c r="E203" s="56">
        <f t="shared" si="30"/>
        <v>0</v>
      </c>
      <c r="F203" s="8">
        <f t="shared" si="31"/>
        <v>0</v>
      </c>
      <c r="G203" s="8">
        <f t="shared" si="31"/>
        <v>0</v>
      </c>
      <c r="H203" s="8">
        <f t="shared" si="34"/>
        <v>0</v>
      </c>
      <c r="I203" s="8">
        <f t="shared" si="35"/>
        <v>0</v>
      </c>
      <c r="J203" s="8">
        <f t="shared" si="36"/>
        <v>0</v>
      </c>
      <c r="K203" s="8">
        <f t="shared" si="37"/>
        <v>0</v>
      </c>
      <c r="L203" s="8">
        <f t="shared" si="38"/>
        <v>0</v>
      </c>
      <c r="M203" s="8">
        <f t="shared" ca="1" si="32"/>
        <v>-7.0542380437790805E-2</v>
      </c>
      <c r="N203" s="8">
        <f t="shared" ca="1" si="39"/>
        <v>0</v>
      </c>
      <c r="O203" s="57">
        <f t="shared" ca="1" si="40"/>
        <v>0</v>
      </c>
      <c r="P203" s="8">
        <f t="shared" ca="1" si="41"/>
        <v>0</v>
      </c>
      <c r="Q203" s="8">
        <f t="shared" ca="1" si="42"/>
        <v>0</v>
      </c>
      <c r="R203" s="5">
        <f t="shared" ca="1" si="33"/>
        <v>7.0542380437790805E-2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54"/>
      <c r="B204" s="54"/>
      <c r="C204" s="54"/>
      <c r="D204" s="56">
        <f t="shared" si="30"/>
        <v>0</v>
      </c>
      <c r="E204" s="56">
        <f t="shared" si="30"/>
        <v>0</v>
      </c>
      <c r="F204" s="8">
        <f t="shared" si="31"/>
        <v>0</v>
      </c>
      <c r="G204" s="8">
        <f t="shared" si="31"/>
        <v>0</v>
      </c>
      <c r="H204" s="8">
        <f t="shared" si="34"/>
        <v>0</v>
      </c>
      <c r="I204" s="8">
        <f t="shared" si="35"/>
        <v>0</v>
      </c>
      <c r="J204" s="8">
        <f t="shared" si="36"/>
        <v>0</v>
      </c>
      <c r="K204" s="8">
        <f t="shared" si="37"/>
        <v>0</v>
      </c>
      <c r="L204" s="8">
        <f t="shared" si="38"/>
        <v>0</v>
      </c>
      <c r="M204" s="8">
        <f t="shared" ca="1" si="32"/>
        <v>-7.0542380437790805E-2</v>
      </c>
      <c r="N204" s="8">
        <f t="shared" ca="1" si="39"/>
        <v>0</v>
      </c>
      <c r="O204" s="57">
        <f t="shared" ca="1" si="40"/>
        <v>0</v>
      </c>
      <c r="P204" s="8">
        <f t="shared" ca="1" si="41"/>
        <v>0</v>
      </c>
      <c r="Q204" s="8">
        <f t="shared" ca="1" si="42"/>
        <v>0</v>
      </c>
      <c r="R204" s="5">
        <f t="shared" ca="1" si="33"/>
        <v>7.0542380437790805E-2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54"/>
      <c r="B205" s="54"/>
      <c r="C205" s="54"/>
      <c r="D205" s="56">
        <f t="shared" si="30"/>
        <v>0</v>
      </c>
      <c r="E205" s="56">
        <f t="shared" si="30"/>
        <v>0</v>
      </c>
      <c r="F205" s="8">
        <f t="shared" si="31"/>
        <v>0</v>
      </c>
      <c r="G205" s="8">
        <f t="shared" si="31"/>
        <v>0</v>
      </c>
      <c r="H205" s="8">
        <f t="shared" si="34"/>
        <v>0</v>
      </c>
      <c r="I205" s="8">
        <f t="shared" si="35"/>
        <v>0</v>
      </c>
      <c r="J205" s="8">
        <f t="shared" si="36"/>
        <v>0</v>
      </c>
      <c r="K205" s="8">
        <f t="shared" si="37"/>
        <v>0</v>
      </c>
      <c r="L205" s="8">
        <f t="shared" si="38"/>
        <v>0</v>
      </c>
      <c r="M205" s="8">
        <f t="shared" ca="1" si="32"/>
        <v>-7.0542380437790805E-2</v>
      </c>
      <c r="N205" s="8">
        <f t="shared" ca="1" si="39"/>
        <v>0</v>
      </c>
      <c r="O205" s="57">
        <f t="shared" ca="1" si="40"/>
        <v>0</v>
      </c>
      <c r="P205" s="8">
        <f t="shared" ca="1" si="41"/>
        <v>0</v>
      </c>
      <c r="Q205" s="8">
        <f t="shared" ca="1" si="42"/>
        <v>0</v>
      </c>
      <c r="R205" s="5">
        <f t="shared" ca="1" si="33"/>
        <v>7.0542380437790805E-2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54"/>
      <c r="B206" s="54"/>
      <c r="C206" s="54"/>
      <c r="D206" s="56">
        <f t="shared" si="30"/>
        <v>0</v>
      </c>
      <c r="E206" s="56">
        <f t="shared" si="30"/>
        <v>0</v>
      </c>
      <c r="F206" s="8">
        <f t="shared" si="31"/>
        <v>0</v>
      </c>
      <c r="G206" s="8">
        <f t="shared" si="31"/>
        <v>0</v>
      </c>
      <c r="H206" s="8">
        <f t="shared" si="34"/>
        <v>0</v>
      </c>
      <c r="I206" s="8">
        <f t="shared" si="35"/>
        <v>0</v>
      </c>
      <c r="J206" s="8">
        <f t="shared" si="36"/>
        <v>0</v>
      </c>
      <c r="K206" s="8">
        <f t="shared" si="37"/>
        <v>0</v>
      </c>
      <c r="L206" s="8">
        <f t="shared" si="38"/>
        <v>0</v>
      </c>
      <c r="M206" s="8">
        <f t="shared" ca="1" si="32"/>
        <v>-7.0542380437790805E-2</v>
      </c>
      <c r="N206" s="8">
        <f t="shared" ca="1" si="39"/>
        <v>0</v>
      </c>
      <c r="O206" s="57">
        <f t="shared" ca="1" si="40"/>
        <v>0</v>
      </c>
      <c r="P206" s="8">
        <f t="shared" ca="1" si="41"/>
        <v>0</v>
      </c>
      <c r="Q206" s="8">
        <f t="shared" ca="1" si="42"/>
        <v>0</v>
      </c>
      <c r="R206" s="5">
        <f t="shared" ca="1" si="33"/>
        <v>7.0542380437790805E-2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54"/>
      <c r="B207" s="54"/>
      <c r="C207" s="54"/>
      <c r="D207" s="56">
        <f t="shared" si="30"/>
        <v>0</v>
      </c>
      <c r="E207" s="56">
        <f t="shared" si="30"/>
        <v>0</v>
      </c>
      <c r="F207" s="8">
        <f t="shared" si="31"/>
        <v>0</v>
      </c>
      <c r="G207" s="8">
        <f t="shared" si="31"/>
        <v>0</v>
      </c>
      <c r="H207" s="8">
        <f t="shared" si="34"/>
        <v>0</v>
      </c>
      <c r="I207" s="8">
        <f t="shared" si="35"/>
        <v>0</v>
      </c>
      <c r="J207" s="8">
        <f t="shared" si="36"/>
        <v>0</v>
      </c>
      <c r="K207" s="8">
        <f t="shared" si="37"/>
        <v>0</v>
      </c>
      <c r="L207" s="8">
        <f t="shared" si="38"/>
        <v>0</v>
      </c>
      <c r="M207" s="8">
        <f t="shared" ca="1" si="32"/>
        <v>-7.0542380437790805E-2</v>
      </c>
      <c r="N207" s="8">
        <f t="shared" ca="1" si="39"/>
        <v>0</v>
      </c>
      <c r="O207" s="57">
        <f t="shared" ca="1" si="40"/>
        <v>0</v>
      </c>
      <c r="P207" s="8">
        <f t="shared" ca="1" si="41"/>
        <v>0</v>
      </c>
      <c r="Q207" s="8">
        <f t="shared" ca="1" si="42"/>
        <v>0</v>
      </c>
      <c r="R207" s="5">
        <f t="shared" ca="1" si="33"/>
        <v>7.0542380437790805E-2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54"/>
      <c r="B208" s="54"/>
      <c r="C208" s="54"/>
      <c r="D208" s="56">
        <f t="shared" ref="D208:E270" si="43">A208/A$18</f>
        <v>0</v>
      </c>
      <c r="E208" s="56">
        <f t="shared" si="43"/>
        <v>0</v>
      </c>
      <c r="F208" s="8">
        <f t="shared" ref="F208:G270" si="44">$C208*D208</f>
        <v>0</v>
      </c>
      <c r="G208" s="8">
        <f t="shared" si="44"/>
        <v>0</v>
      </c>
      <c r="H208" s="8">
        <f t="shared" si="34"/>
        <v>0</v>
      </c>
      <c r="I208" s="8">
        <f t="shared" si="35"/>
        <v>0</v>
      </c>
      <c r="J208" s="8">
        <f t="shared" si="36"/>
        <v>0</v>
      </c>
      <c r="K208" s="8">
        <f t="shared" si="37"/>
        <v>0</v>
      </c>
      <c r="L208" s="8">
        <f t="shared" si="38"/>
        <v>0</v>
      </c>
      <c r="M208" s="8">
        <f t="shared" ca="1" si="32"/>
        <v>-7.0542380437790805E-2</v>
      </c>
      <c r="N208" s="8">
        <f t="shared" ca="1" si="39"/>
        <v>0</v>
      </c>
      <c r="O208" s="57">
        <f t="shared" ca="1" si="40"/>
        <v>0</v>
      </c>
      <c r="P208" s="8">
        <f t="shared" ca="1" si="41"/>
        <v>0</v>
      </c>
      <c r="Q208" s="8">
        <f t="shared" ca="1" si="42"/>
        <v>0</v>
      </c>
      <c r="R208" s="5">
        <f t="shared" ca="1" si="33"/>
        <v>7.0542380437790805E-2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54"/>
      <c r="B209" s="54"/>
      <c r="C209" s="54"/>
      <c r="D209" s="56">
        <f t="shared" si="43"/>
        <v>0</v>
      </c>
      <c r="E209" s="56">
        <f t="shared" si="43"/>
        <v>0</v>
      </c>
      <c r="F209" s="8">
        <f t="shared" si="44"/>
        <v>0</v>
      </c>
      <c r="G209" s="8">
        <f t="shared" si="44"/>
        <v>0</v>
      </c>
      <c r="H209" s="8">
        <f t="shared" si="34"/>
        <v>0</v>
      </c>
      <c r="I209" s="8">
        <f t="shared" si="35"/>
        <v>0</v>
      </c>
      <c r="J209" s="8">
        <f t="shared" si="36"/>
        <v>0</v>
      </c>
      <c r="K209" s="8">
        <f t="shared" si="37"/>
        <v>0</v>
      </c>
      <c r="L209" s="8">
        <f t="shared" si="38"/>
        <v>0</v>
      </c>
      <c r="M209" s="8">
        <f t="shared" ca="1" si="32"/>
        <v>-7.0542380437790805E-2</v>
      </c>
      <c r="N209" s="8">
        <f t="shared" ca="1" si="39"/>
        <v>0</v>
      </c>
      <c r="O209" s="57">
        <f t="shared" ca="1" si="40"/>
        <v>0</v>
      </c>
      <c r="P209" s="8">
        <f t="shared" ca="1" si="41"/>
        <v>0</v>
      </c>
      <c r="Q209" s="8">
        <f t="shared" ca="1" si="42"/>
        <v>0</v>
      </c>
      <c r="R209" s="5">
        <f t="shared" ca="1" si="33"/>
        <v>7.0542380437790805E-2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54"/>
      <c r="B210" s="54"/>
      <c r="C210" s="54"/>
      <c r="D210" s="56">
        <f t="shared" si="43"/>
        <v>0</v>
      </c>
      <c r="E210" s="56">
        <f t="shared" si="43"/>
        <v>0</v>
      </c>
      <c r="F210" s="8">
        <f t="shared" si="44"/>
        <v>0</v>
      </c>
      <c r="G210" s="8">
        <f t="shared" si="44"/>
        <v>0</v>
      </c>
      <c r="H210" s="8">
        <f t="shared" si="34"/>
        <v>0</v>
      </c>
      <c r="I210" s="8">
        <f t="shared" si="35"/>
        <v>0</v>
      </c>
      <c r="J210" s="8">
        <f t="shared" si="36"/>
        <v>0</v>
      </c>
      <c r="K210" s="8">
        <f t="shared" si="37"/>
        <v>0</v>
      </c>
      <c r="L210" s="8">
        <f t="shared" si="38"/>
        <v>0</v>
      </c>
      <c r="M210" s="8">
        <f t="shared" ca="1" si="32"/>
        <v>-7.0542380437790805E-2</v>
      </c>
      <c r="N210" s="8">
        <f t="shared" ca="1" si="39"/>
        <v>0</v>
      </c>
      <c r="O210" s="57">
        <f t="shared" ca="1" si="40"/>
        <v>0</v>
      </c>
      <c r="P210" s="8">
        <f t="shared" ca="1" si="41"/>
        <v>0</v>
      </c>
      <c r="Q210" s="8">
        <f t="shared" ca="1" si="42"/>
        <v>0</v>
      </c>
      <c r="R210" s="5">
        <f t="shared" ca="1" si="33"/>
        <v>7.0542380437790805E-2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54"/>
      <c r="B211" s="54"/>
      <c r="C211" s="54"/>
      <c r="D211" s="56">
        <f t="shared" si="43"/>
        <v>0</v>
      </c>
      <c r="E211" s="56">
        <f t="shared" si="43"/>
        <v>0</v>
      </c>
      <c r="F211" s="8">
        <f t="shared" si="44"/>
        <v>0</v>
      </c>
      <c r="G211" s="8">
        <f t="shared" si="44"/>
        <v>0</v>
      </c>
      <c r="H211" s="8">
        <f t="shared" si="34"/>
        <v>0</v>
      </c>
      <c r="I211" s="8">
        <f t="shared" si="35"/>
        <v>0</v>
      </c>
      <c r="J211" s="8">
        <f t="shared" si="36"/>
        <v>0</v>
      </c>
      <c r="K211" s="8">
        <f t="shared" si="37"/>
        <v>0</v>
      </c>
      <c r="L211" s="8">
        <f t="shared" si="38"/>
        <v>0</v>
      </c>
      <c r="M211" s="8">
        <f t="shared" ca="1" si="32"/>
        <v>-7.0542380437790805E-2</v>
      </c>
      <c r="N211" s="8">
        <f t="shared" ca="1" si="39"/>
        <v>0</v>
      </c>
      <c r="O211" s="57">
        <f t="shared" ca="1" si="40"/>
        <v>0</v>
      </c>
      <c r="P211" s="8">
        <f t="shared" ca="1" si="41"/>
        <v>0</v>
      </c>
      <c r="Q211" s="8">
        <f t="shared" ca="1" si="42"/>
        <v>0</v>
      </c>
      <c r="R211" s="5">
        <f t="shared" ca="1" si="33"/>
        <v>7.0542380437790805E-2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54"/>
      <c r="B212" s="54"/>
      <c r="C212" s="54"/>
      <c r="D212" s="56">
        <f t="shared" si="43"/>
        <v>0</v>
      </c>
      <c r="E212" s="56">
        <f t="shared" si="43"/>
        <v>0</v>
      </c>
      <c r="F212" s="8">
        <f t="shared" si="44"/>
        <v>0</v>
      </c>
      <c r="G212" s="8">
        <f t="shared" si="44"/>
        <v>0</v>
      </c>
      <c r="H212" s="8">
        <f t="shared" si="34"/>
        <v>0</v>
      </c>
      <c r="I212" s="8">
        <f t="shared" si="35"/>
        <v>0</v>
      </c>
      <c r="J212" s="8">
        <f t="shared" si="36"/>
        <v>0</v>
      </c>
      <c r="K212" s="8">
        <f t="shared" si="37"/>
        <v>0</v>
      </c>
      <c r="L212" s="8">
        <f t="shared" si="38"/>
        <v>0</v>
      </c>
      <c r="M212" s="8">
        <f t="shared" ca="1" si="32"/>
        <v>-7.0542380437790805E-2</v>
      </c>
      <c r="N212" s="8">
        <f t="shared" ca="1" si="39"/>
        <v>0</v>
      </c>
      <c r="O212" s="57">
        <f t="shared" ca="1" si="40"/>
        <v>0</v>
      </c>
      <c r="P212" s="8">
        <f t="shared" ca="1" si="41"/>
        <v>0</v>
      </c>
      <c r="Q212" s="8">
        <f t="shared" ca="1" si="42"/>
        <v>0</v>
      </c>
      <c r="R212" s="5">
        <f t="shared" ca="1" si="33"/>
        <v>7.0542380437790805E-2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54"/>
      <c r="B213" s="54"/>
      <c r="C213" s="54"/>
      <c r="D213" s="56">
        <f t="shared" si="43"/>
        <v>0</v>
      </c>
      <c r="E213" s="56">
        <f t="shared" si="43"/>
        <v>0</v>
      </c>
      <c r="F213" s="8">
        <f t="shared" si="44"/>
        <v>0</v>
      </c>
      <c r="G213" s="8">
        <f t="shared" si="44"/>
        <v>0</v>
      </c>
      <c r="H213" s="8">
        <f t="shared" si="34"/>
        <v>0</v>
      </c>
      <c r="I213" s="8">
        <f t="shared" si="35"/>
        <v>0</v>
      </c>
      <c r="J213" s="8">
        <f t="shared" si="36"/>
        <v>0</v>
      </c>
      <c r="K213" s="8">
        <f t="shared" si="37"/>
        <v>0</v>
      </c>
      <c r="L213" s="8">
        <f t="shared" si="38"/>
        <v>0</v>
      </c>
      <c r="M213" s="8">
        <f t="shared" ref="M213:M276" ca="1" si="45">+E$4+E$5*D213+E$6*D213^2</f>
        <v>-7.0542380437790805E-2</v>
      </c>
      <c r="N213" s="8">
        <f t="shared" ca="1" si="39"/>
        <v>0</v>
      </c>
      <c r="O213" s="57">
        <f t="shared" ca="1" si="40"/>
        <v>0</v>
      </c>
      <c r="P213" s="8">
        <f t="shared" ca="1" si="41"/>
        <v>0</v>
      </c>
      <c r="Q213" s="8">
        <f t="shared" ca="1" si="42"/>
        <v>0</v>
      </c>
      <c r="R213" s="5">
        <f t="shared" ref="R213:R276" ca="1" si="46">+E213-M213</f>
        <v>7.0542380437790805E-2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54"/>
      <c r="B214" s="54"/>
      <c r="C214" s="54"/>
      <c r="D214" s="56">
        <f t="shared" si="43"/>
        <v>0</v>
      </c>
      <c r="E214" s="56">
        <f t="shared" si="43"/>
        <v>0</v>
      </c>
      <c r="F214" s="8">
        <f t="shared" si="44"/>
        <v>0</v>
      </c>
      <c r="G214" s="8">
        <f t="shared" si="44"/>
        <v>0</v>
      </c>
      <c r="H214" s="8">
        <f t="shared" ref="H214:H277" si="47">C214*D214*D214</f>
        <v>0</v>
      </c>
      <c r="I214" s="8">
        <f t="shared" ref="I214:I277" si="48">C214*D214*D214*D214</f>
        <v>0</v>
      </c>
      <c r="J214" s="8">
        <f t="shared" ref="J214:J277" si="49">C214*D214*D214*D214*D214</f>
        <v>0</v>
      </c>
      <c r="K214" s="8">
        <f t="shared" ref="K214:K277" si="50">C214*E214*D214</f>
        <v>0</v>
      </c>
      <c r="L214" s="8">
        <f t="shared" ref="L214:L277" si="51">C214*E214*D214*D214</f>
        <v>0</v>
      </c>
      <c r="M214" s="8">
        <f t="shared" ca="1" si="45"/>
        <v>-7.0542380437790805E-2</v>
      </c>
      <c r="N214" s="8">
        <f t="shared" ref="N214:N277" ca="1" si="52">C214*(M214-E214)^2</f>
        <v>0</v>
      </c>
      <c r="O214" s="57">
        <f t="shared" ref="O214:O277" ca="1" si="53">(C214*O$1-O$2*F214+O$3*H214)^2</f>
        <v>0</v>
      </c>
      <c r="P214" s="8">
        <f t="shared" ref="P214:P277" ca="1" si="54">(-C214*O$2+O$4*F214-O$5*H214)^2</f>
        <v>0</v>
      </c>
      <c r="Q214" s="8">
        <f t="shared" ref="Q214:Q277" ca="1" si="55">+(C214*O$3-F214*O$5+H214*O$6)^2</f>
        <v>0</v>
      </c>
      <c r="R214" s="5">
        <f t="shared" ca="1" si="46"/>
        <v>7.0542380437790805E-2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54"/>
      <c r="B215" s="54"/>
      <c r="C215" s="54"/>
      <c r="D215" s="56">
        <f t="shared" si="43"/>
        <v>0</v>
      </c>
      <c r="E215" s="56">
        <f t="shared" si="43"/>
        <v>0</v>
      </c>
      <c r="F215" s="8">
        <f t="shared" si="44"/>
        <v>0</v>
      </c>
      <c r="G215" s="8">
        <f t="shared" si="44"/>
        <v>0</v>
      </c>
      <c r="H215" s="8">
        <f t="shared" si="47"/>
        <v>0</v>
      </c>
      <c r="I215" s="8">
        <f t="shared" si="48"/>
        <v>0</v>
      </c>
      <c r="J215" s="8">
        <f t="shared" si="49"/>
        <v>0</v>
      </c>
      <c r="K215" s="8">
        <f t="shared" si="50"/>
        <v>0</v>
      </c>
      <c r="L215" s="8">
        <f t="shared" si="51"/>
        <v>0</v>
      </c>
      <c r="M215" s="8">
        <f t="shared" ca="1" si="45"/>
        <v>-7.0542380437790805E-2</v>
      </c>
      <c r="N215" s="8">
        <f t="shared" ca="1" si="52"/>
        <v>0</v>
      </c>
      <c r="O215" s="57">
        <f t="shared" ca="1" si="53"/>
        <v>0</v>
      </c>
      <c r="P215" s="8">
        <f t="shared" ca="1" si="54"/>
        <v>0</v>
      </c>
      <c r="Q215" s="8">
        <f t="shared" ca="1" si="55"/>
        <v>0</v>
      </c>
      <c r="R215" s="5">
        <f t="shared" ca="1" si="46"/>
        <v>7.0542380437790805E-2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54"/>
      <c r="B216" s="54"/>
      <c r="C216" s="54"/>
      <c r="D216" s="56">
        <f t="shared" si="43"/>
        <v>0</v>
      </c>
      <c r="E216" s="56">
        <f t="shared" si="43"/>
        <v>0</v>
      </c>
      <c r="F216" s="8">
        <f t="shared" si="44"/>
        <v>0</v>
      </c>
      <c r="G216" s="8">
        <f t="shared" si="44"/>
        <v>0</v>
      </c>
      <c r="H216" s="8">
        <f t="shared" si="47"/>
        <v>0</v>
      </c>
      <c r="I216" s="8">
        <f t="shared" si="48"/>
        <v>0</v>
      </c>
      <c r="J216" s="8">
        <f t="shared" si="49"/>
        <v>0</v>
      </c>
      <c r="K216" s="8">
        <f t="shared" si="50"/>
        <v>0</v>
      </c>
      <c r="L216" s="8">
        <f t="shared" si="51"/>
        <v>0</v>
      </c>
      <c r="M216" s="8">
        <f t="shared" ca="1" si="45"/>
        <v>-7.0542380437790805E-2</v>
      </c>
      <c r="N216" s="8">
        <f t="shared" ca="1" si="52"/>
        <v>0</v>
      </c>
      <c r="O216" s="57">
        <f t="shared" ca="1" si="53"/>
        <v>0</v>
      </c>
      <c r="P216" s="8">
        <f t="shared" ca="1" si="54"/>
        <v>0</v>
      </c>
      <c r="Q216" s="8">
        <f t="shared" ca="1" si="55"/>
        <v>0</v>
      </c>
      <c r="R216" s="5">
        <f t="shared" ca="1" si="46"/>
        <v>7.0542380437790805E-2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54"/>
      <c r="B217" s="54"/>
      <c r="C217" s="54"/>
      <c r="D217" s="56">
        <f t="shared" si="43"/>
        <v>0</v>
      </c>
      <c r="E217" s="56">
        <f t="shared" si="43"/>
        <v>0</v>
      </c>
      <c r="F217" s="8">
        <f t="shared" si="44"/>
        <v>0</v>
      </c>
      <c r="G217" s="8">
        <f t="shared" si="44"/>
        <v>0</v>
      </c>
      <c r="H217" s="8">
        <f t="shared" si="47"/>
        <v>0</v>
      </c>
      <c r="I217" s="8">
        <f t="shared" si="48"/>
        <v>0</v>
      </c>
      <c r="J217" s="8">
        <f t="shared" si="49"/>
        <v>0</v>
      </c>
      <c r="K217" s="8">
        <f t="shared" si="50"/>
        <v>0</v>
      </c>
      <c r="L217" s="8">
        <f t="shared" si="51"/>
        <v>0</v>
      </c>
      <c r="M217" s="8">
        <f t="shared" ca="1" si="45"/>
        <v>-7.0542380437790805E-2</v>
      </c>
      <c r="N217" s="8">
        <f t="shared" ca="1" si="52"/>
        <v>0</v>
      </c>
      <c r="O217" s="57">
        <f t="shared" ca="1" si="53"/>
        <v>0</v>
      </c>
      <c r="P217" s="8">
        <f t="shared" ca="1" si="54"/>
        <v>0</v>
      </c>
      <c r="Q217" s="8">
        <f t="shared" ca="1" si="55"/>
        <v>0</v>
      </c>
      <c r="R217" s="5">
        <f t="shared" ca="1" si="46"/>
        <v>7.0542380437790805E-2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54"/>
      <c r="B218" s="54"/>
      <c r="C218" s="54"/>
      <c r="D218" s="56">
        <f t="shared" si="43"/>
        <v>0</v>
      </c>
      <c r="E218" s="56">
        <f t="shared" si="43"/>
        <v>0</v>
      </c>
      <c r="F218" s="8">
        <f t="shared" si="44"/>
        <v>0</v>
      </c>
      <c r="G218" s="8">
        <f t="shared" si="44"/>
        <v>0</v>
      </c>
      <c r="H218" s="8">
        <f t="shared" si="47"/>
        <v>0</v>
      </c>
      <c r="I218" s="8">
        <f t="shared" si="48"/>
        <v>0</v>
      </c>
      <c r="J218" s="8">
        <f t="shared" si="49"/>
        <v>0</v>
      </c>
      <c r="K218" s="8">
        <f t="shared" si="50"/>
        <v>0</v>
      </c>
      <c r="L218" s="8">
        <f t="shared" si="51"/>
        <v>0</v>
      </c>
      <c r="M218" s="8">
        <f t="shared" ca="1" si="45"/>
        <v>-7.0542380437790805E-2</v>
      </c>
      <c r="N218" s="8">
        <f t="shared" ca="1" si="52"/>
        <v>0</v>
      </c>
      <c r="O218" s="57">
        <f t="shared" ca="1" si="53"/>
        <v>0</v>
      </c>
      <c r="P218" s="8">
        <f t="shared" ca="1" si="54"/>
        <v>0</v>
      </c>
      <c r="Q218" s="8">
        <f t="shared" ca="1" si="55"/>
        <v>0</v>
      </c>
      <c r="R218" s="5">
        <f t="shared" ca="1" si="46"/>
        <v>7.0542380437790805E-2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54"/>
      <c r="B219" s="54"/>
      <c r="C219" s="54"/>
      <c r="D219" s="56">
        <f t="shared" si="43"/>
        <v>0</v>
      </c>
      <c r="E219" s="56">
        <f t="shared" si="43"/>
        <v>0</v>
      </c>
      <c r="F219" s="8">
        <f t="shared" si="44"/>
        <v>0</v>
      </c>
      <c r="G219" s="8">
        <f t="shared" si="44"/>
        <v>0</v>
      </c>
      <c r="H219" s="8">
        <f t="shared" si="47"/>
        <v>0</v>
      </c>
      <c r="I219" s="8">
        <f t="shared" si="48"/>
        <v>0</v>
      </c>
      <c r="J219" s="8">
        <f t="shared" si="49"/>
        <v>0</v>
      </c>
      <c r="K219" s="8">
        <f t="shared" si="50"/>
        <v>0</v>
      </c>
      <c r="L219" s="8">
        <f t="shared" si="51"/>
        <v>0</v>
      </c>
      <c r="M219" s="8">
        <f t="shared" ca="1" si="45"/>
        <v>-7.0542380437790805E-2</v>
      </c>
      <c r="N219" s="8">
        <f t="shared" ca="1" si="52"/>
        <v>0</v>
      </c>
      <c r="O219" s="57">
        <f t="shared" ca="1" si="53"/>
        <v>0</v>
      </c>
      <c r="P219" s="8">
        <f t="shared" ca="1" si="54"/>
        <v>0</v>
      </c>
      <c r="Q219" s="8">
        <f t="shared" ca="1" si="55"/>
        <v>0</v>
      </c>
      <c r="R219" s="5">
        <f t="shared" ca="1" si="46"/>
        <v>7.0542380437790805E-2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54"/>
      <c r="B220" s="54"/>
      <c r="C220" s="54"/>
      <c r="D220" s="56">
        <f t="shared" si="43"/>
        <v>0</v>
      </c>
      <c r="E220" s="56">
        <f t="shared" si="43"/>
        <v>0</v>
      </c>
      <c r="F220" s="8">
        <f t="shared" si="44"/>
        <v>0</v>
      </c>
      <c r="G220" s="8">
        <f t="shared" si="44"/>
        <v>0</v>
      </c>
      <c r="H220" s="8">
        <f t="shared" si="47"/>
        <v>0</v>
      </c>
      <c r="I220" s="8">
        <f t="shared" si="48"/>
        <v>0</v>
      </c>
      <c r="J220" s="8">
        <f t="shared" si="49"/>
        <v>0</v>
      </c>
      <c r="K220" s="8">
        <f t="shared" si="50"/>
        <v>0</v>
      </c>
      <c r="L220" s="8">
        <f t="shared" si="51"/>
        <v>0</v>
      </c>
      <c r="M220" s="8">
        <f t="shared" ca="1" si="45"/>
        <v>-7.0542380437790805E-2</v>
      </c>
      <c r="N220" s="8">
        <f t="shared" ca="1" si="52"/>
        <v>0</v>
      </c>
      <c r="O220" s="57">
        <f t="shared" ca="1" si="53"/>
        <v>0</v>
      </c>
      <c r="P220" s="8">
        <f t="shared" ca="1" si="54"/>
        <v>0</v>
      </c>
      <c r="Q220" s="8">
        <f t="shared" ca="1" si="55"/>
        <v>0</v>
      </c>
      <c r="R220" s="5">
        <f t="shared" ca="1" si="46"/>
        <v>7.0542380437790805E-2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54"/>
      <c r="B221" s="54"/>
      <c r="C221" s="54"/>
      <c r="D221" s="56">
        <f t="shared" si="43"/>
        <v>0</v>
      </c>
      <c r="E221" s="56">
        <f t="shared" si="43"/>
        <v>0</v>
      </c>
      <c r="F221" s="8">
        <f t="shared" si="44"/>
        <v>0</v>
      </c>
      <c r="G221" s="8">
        <f t="shared" si="44"/>
        <v>0</v>
      </c>
      <c r="H221" s="8">
        <f t="shared" si="47"/>
        <v>0</v>
      </c>
      <c r="I221" s="8">
        <f t="shared" si="48"/>
        <v>0</v>
      </c>
      <c r="J221" s="8">
        <f t="shared" si="49"/>
        <v>0</v>
      </c>
      <c r="K221" s="8">
        <f t="shared" si="50"/>
        <v>0</v>
      </c>
      <c r="L221" s="8">
        <f t="shared" si="51"/>
        <v>0</v>
      </c>
      <c r="M221" s="8">
        <f t="shared" ca="1" si="45"/>
        <v>-7.0542380437790805E-2</v>
      </c>
      <c r="N221" s="8">
        <f t="shared" ca="1" si="52"/>
        <v>0</v>
      </c>
      <c r="O221" s="57">
        <f t="shared" ca="1" si="53"/>
        <v>0</v>
      </c>
      <c r="P221" s="8">
        <f t="shared" ca="1" si="54"/>
        <v>0</v>
      </c>
      <c r="Q221" s="8">
        <f t="shared" ca="1" si="55"/>
        <v>0</v>
      </c>
      <c r="R221" s="5">
        <f t="shared" ca="1" si="46"/>
        <v>7.0542380437790805E-2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54"/>
      <c r="B222" s="54"/>
      <c r="C222" s="54"/>
      <c r="D222" s="56">
        <f t="shared" si="43"/>
        <v>0</v>
      </c>
      <c r="E222" s="56">
        <f t="shared" si="43"/>
        <v>0</v>
      </c>
      <c r="F222" s="8">
        <f t="shared" si="44"/>
        <v>0</v>
      </c>
      <c r="G222" s="8">
        <f t="shared" si="44"/>
        <v>0</v>
      </c>
      <c r="H222" s="8">
        <f t="shared" si="47"/>
        <v>0</v>
      </c>
      <c r="I222" s="8">
        <f t="shared" si="48"/>
        <v>0</v>
      </c>
      <c r="J222" s="8">
        <f t="shared" si="49"/>
        <v>0</v>
      </c>
      <c r="K222" s="8">
        <f t="shared" si="50"/>
        <v>0</v>
      </c>
      <c r="L222" s="8">
        <f t="shared" si="51"/>
        <v>0</v>
      </c>
      <c r="M222" s="8">
        <f t="shared" ca="1" si="45"/>
        <v>-7.0542380437790805E-2</v>
      </c>
      <c r="N222" s="8">
        <f t="shared" ca="1" si="52"/>
        <v>0</v>
      </c>
      <c r="O222" s="57">
        <f t="shared" ca="1" si="53"/>
        <v>0</v>
      </c>
      <c r="P222" s="8">
        <f t="shared" ca="1" si="54"/>
        <v>0</v>
      </c>
      <c r="Q222" s="8">
        <f t="shared" ca="1" si="55"/>
        <v>0</v>
      </c>
      <c r="R222" s="5">
        <f t="shared" ca="1" si="46"/>
        <v>7.0542380437790805E-2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54"/>
      <c r="B223" s="54"/>
      <c r="C223" s="54"/>
      <c r="D223" s="56">
        <f t="shared" si="43"/>
        <v>0</v>
      </c>
      <c r="E223" s="56">
        <f t="shared" si="43"/>
        <v>0</v>
      </c>
      <c r="F223" s="8">
        <f t="shared" si="44"/>
        <v>0</v>
      </c>
      <c r="G223" s="8">
        <f t="shared" si="44"/>
        <v>0</v>
      </c>
      <c r="H223" s="8">
        <f t="shared" si="47"/>
        <v>0</v>
      </c>
      <c r="I223" s="8">
        <f t="shared" si="48"/>
        <v>0</v>
      </c>
      <c r="J223" s="8">
        <f t="shared" si="49"/>
        <v>0</v>
      </c>
      <c r="K223" s="8">
        <f t="shared" si="50"/>
        <v>0</v>
      </c>
      <c r="L223" s="8">
        <f t="shared" si="51"/>
        <v>0</v>
      </c>
      <c r="M223" s="8">
        <f t="shared" ca="1" si="45"/>
        <v>-7.0542380437790805E-2</v>
      </c>
      <c r="N223" s="8">
        <f t="shared" ca="1" si="52"/>
        <v>0</v>
      </c>
      <c r="O223" s="57">
        <f t="shared" ca="1" si="53"/>
        <v>0</v>
      </c>
      <c r="P223" s="8">
        <f t="shared" ca="1" si="54"/>
        <v>0</v>
      </c>
      <c r="Q223" s="8">
        <f t="shared" ca="1" si="55"/>
        <v>0</v>
      </c>
      <c r="R223" s="5">
        <f t="shared" ca="1" si="46"/>
        <v>7.0542380437790805E-2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54"/>
      <c r="B224" s="54"/>
      <c r="C224" s="54"/>
      <c r="D224" s="56">
        <f t="shared" si="43"/>
        <v>0</v>
      </c>
      <c r="E224" s="56">
        <f t="shared" si="43"/>
        <v>0</v>
      </c>
      <c r="F224" s="8">
        <f t="shared" si="44"/>
        <v>0</v>
      </c>
      <c r="G224" s="8">
        <f t="shared" si="44"/>
        <v>0</v>
      </c>
      <c r="H224" s="8">
        <f t="shared" si="47"/>
        <v>0</v>
      </c>
      <c r="I224" s="8">
        <f t="shared" si="48"/>
        <v>0</v>
      </c>
      <c r="J224" s="8">
        <f t="shared" si="49"/>
        <v>0</v>
      </c>
      <c r="K224" s="8">
        <f t="shared" si="50"/>
        <v>0</v>
      </c>
      <c r="L224" s="8">
        <f t="shared" si="51"/>
        <v>0</v>
      </c>
      <c r="M224" s="8">
        <f t="shared" ca="1" si="45"/>
        <v>-7.0542380437790805E-2</v>
      </c>
      <c r="N224" s="8">
        <f t="shared" ca="1" si="52"/>
        <v>0</v>
      </c>
      <c r="O224" s="57">
        <f t="shared" ca="1" si="53"/>
        <v>0</v>
      </c>
      <c r="P224" s="8">
        <f t="shared" ca="1" si="54"/>
        <v>0</v>
      </c>
      <c r="Q224" s="8">
        <f t="shared" ca="1" si="55"/>
        <v>0</v>
      </c>
      <c r="R224" s="5">
        <f t="shared" ca="1" si="46"/>
        <v>7.0542380437790805E-2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54"/>
      <c r="B225" s="54"/>
      <c r="C225" s="54"/>
      <c r="D225" s="56">
        <f t="shared" si="43"/>
        <v>0</v>
      </c>
      <c r="E225" s="56">
        <f t="shared" si="43"/>
        <v>0</v>
      </c>
      <c r="F225" s="8">
        <f t="shared" si="44"/>
        <v>0</v>
      </c>
      <c r="G225" s="8">
        <f t="shared" si="44"/>
        <v>0</v>
      </c>
      <c r="H225" s="8">
        <f t="shared" si="47"/>
        <v>0</v>
      </c>
      <c r="I225" s="8">
        <f t="shared" si="48"/>
        <v>0</v>
      </c>
      <c r="J225" s="8">
        <f t="shared" si="49"/>
        <v>0</v>
      </c>
      <c r="K225" s="8">
        <f t="shared" si="50"/>
        <v>0</v>
      </c>
      <c r="L225" s="8">
        <f t="shared" si="51"/>
        <v>0</v>
      </c>
      <c r="M225" s="8">
        <f t="shared" ca="1" si="45"/>
        <v>-7.0542380437790805E-2</v>
      </c>
      <c r="N225" s="8">
        <f t="shared" ca="1" si="52"/>
        <v>0</v>
      </c>
      <c r="O225" s="57">
        <f t="shared" ca="1" si="53"/>
        <v>0</v>
      </c>
      <c r="P225" s="8">
        <f t="shared" ca="1" si="54"/>
        <v>0</v>
      </c>
      <c r="Q225" s="8">
        <f t="shared" ca="1" si="55"/>
        <v>0</v>
      </c>
      <c r="R225" s="5">
        <f t="shared" ca="1" si="46"/>
        <v>7.0542380437790805E-2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54"/>
      <c r="B226" s="54"/>
      <c r="C226" s="54"/>
      <c r="D226" s="56">
        <f t="shared" si="43"/>
        <v>0</v>
      </c>
      <c r="E226" s="56">
        <f t="shared" si="43"/>
        <v>0</v>
      </c>
      <c r="F226" s="8">
        <f t="shared" si="44"/>
        <v>0</v>
      </c>
      <c r="G226" s="8">
        <f t="shared" si="44"/>
        <v>0</v>
      </c>
      <c r="H226" s="8">
        <f t="shared" si="47"/>
        <v>0</v>
      </c>
      <c r="I226" s="8">
        <f t="shared" si="48"/>
        <v>0</v>
      </c>
      <c r="J226" s="8">
        <f t="shared" si="49"/>
        <v>0</v>
      </c>
      <c r="K226" s="8">
        <f t="shared" si="50"/>
        <v>0</v>
      </c>
      <c r="L226" s="8">
        <f t="shared" si="51"/>
        <v>0</v>
      </c>
      <c r="M226" s="8">
        <f t="shared" ca="1" si="45"/>
        <v>-7.0542380437790805E-2</v>
      </c>
      <c r="N226" s="8">
        <f t="shared" ca="1" si="52"/>
        <v>0</v>
      </c>
      <c r="O226" s="57">
        <f t="shared" ca="1" si="53"/>
        <v>0</v>
      </c>
      <c r="P226" s="8">
        <f t="shared" ca="1" si="54"/>
        <v>0</v>
      </c>
      <c r="Q226" s="8">
        <f t="shared" ca="1" si="55"/>
        <v>0</v>
      </c>
      <c r="R226" s="5">
        <f t="shared" ca="1" si="46"/>
        <v>7.0542380437790805E-2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54"/>
      <c r="B227" s="54"/>
      <c r="C227" s="54"/>
      <c r="D227" s="56">
        <f t="shared" si="43"/>
        <v>0</v>
      </c>
      <c r="E227" s="56">
        <f t="shared" si="43"/>
        <v>0</v>
      </c>
      <c r="F227" s="8">
        <f t="shared" si="44"/>
        <v>0</v>
      </c>
      <c r="G227" s="8">
        <f t="shared" si="44"/>
        <v>0</v>
      </c>
      <c r="H227" s="8">
        <f t="shared" si="47"/>
        <v>0</v>
      </c>
      <c r="I227" s="8">
        <f t="shared" si="48"/>
        <v>0</v>
      </c>
      <c r="J227" s="8">
        <f t="shared" si="49"/>
        <v>0</v>
      </c>
      <c r="K227" s="8">
        <f t="shared" si="50"/>
        <v>0</v>
      </c>
      <c r="L227" s="8">
        <f t="shared" si="51"/>
        <v>0</v>
      </c>
      <c r="M227" s="8">
        <f t="shared" ca="1" si="45"/>
        <v>-7.0542380437790805E-2</v>
      </c>
      <c r="N227" s="8">
        <f t="shared" ca="1" si="52"/>
        <v>0</v>
      </c>
      <c r="O227" s="57">
        <f t="shared" ca="1" si="53"/>
        <v>0</v>
      </c>
      <c r="P227" s="8">
        <f t="shared" ca="1" si="54"/>
        <v>0</v>
      </c>
      <c r="Q227" s="8">
        <f t="shared" ca="1" si="55"/>
        <v>0</v>
      </c>
      <c r="R227" s="5">
        <f t="shared" ca="1" si="46"/>
        <v>7.0542380437790805E-2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54"/>
      <c r="B228" s="54"/>
      <c r="C228" s="54"/>
      <c r="D228" s="56">
        <f t="shared" si="43"/>
        <v>0</v>
      </c>
      <c r="E228" s="56">
        <f t="shared" si="43"/>
        <v>0</v>
      </c>
      <c r="F228" s="8">
        <f t="shared" si="44"/>
        <v>0</v>
      </c>
      <c r="G228" s="8">
        <f t="shared" si="44"/>
        <v>0</v>
      </c>
      <c r="H228" s="8">
        <f t="shared" si="47"/>
        <v>0</v>
      </c>
      <c r="I228" s="8">
        <f t="shared" si="48"/>
        <v>0</v>
      </c>
      <c r="J228" s="8">
        <f t="shared" si="49"/>
        <v>0</v>
      </c>
      <c r="K228" s="8">
        <f t="shared" si="50"/>
        <v>0</v>
      </c>
      <c r="L228" s="8">
        <f t="shared" si="51"/>
        <v>0</v>
      </c>
      <c r="M228" s="8">
        <f t="shared" ca="1" si="45"/>
        <v>-7.0542380437790805E-2</v>
      </c>
      <c r="N228" s="8">
        <f t="shared" ca="1" si="52"/>
        <v>0</v>
      </c>
      <c r="O228" s="57">
        <f t="shared" ca="1" si="53"/>
        <v>0</v>
      </c>
      <c r="P228" s="8">
        <f t="shared" ca="1" si="54"/>
        <v>0</v>
      </c>
      <c r="Q228" s="8">
        <f t="shared" ca="1" si="55"/>
        <v>0</v>
      </c>
      <c r="R228" s="5">
        <f t="shared" ca="1" si="46"/>
        <v>7.0542380437790805E-2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54"/>
      <c r="B229" s="54"/>
      <c r="C229" s="54"/>
      <c r="D229" s="56">
        <f t="shared" si="43"/>
        <v>0</v>
      </c>
      <c r="E229" s="56">
        <f t="shared" si="43"/>
        <v>0</v>
      </c>
      <c r="F229" s="8">
        <f t="shared" si="44"/>
        <v>0</v>
      </c>
      <c r="G229" s="8">
        <f t="shared" si="44"/>
        <v>0</v>
      </c>
      <c r="H229" s="8">
        <f t="shared" si="47"/>
        <v>0</v>
      </c>
      <c r="I229" s="8">
        <f t="shared" si="48"/>
        <v>0</v>
      </c>
      <c r="J229" s="8">
        <f t="shared" si="49"/>
        <v>0</v>
      </c>
      <c r="K229" s="8">
        <f t="shared" si="50"/>
        <v>0</v>
      </c>
      <c r="L229" s="8">
        <f t="shared" si="51"/>
        <v>0</v>
      </c>
      <c r="M229" s="8">
        <f t="shared" ca="1" si="45"/>
        <v>-7.0542380437790805E-2</v>
      </c>
      <c r="N229" s="8">
        <f t="shared" ca="1" si="52"/>
        <v>0</v>
      </c>
      <c r="O229" s="57">
        <f t="shared" ca="1" si="53"/>
        <v>0</v>
      </c>
      <c r="P229" s="8">
        <f t="shared" ca="1" si="54"/>
        <v>0</v>
      </c>
      <c r="Q229" s="8">
        <f t="shared" ca="1" si="55"/>
        <v>0</v>
      </c>
      <c r="R229" s="5">
        <f t="shared" ca="1" si="46"/>
        <v>7.0542380437790805E-2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54"/>
      <c r="B230" s="54"/>
      <c r="C230" s="54"/>
      <c r="D230" s="56">
        <f t="shared" si="43"/>
        <v>0</v>
      </c>
      <c r="E230" s="56">
        <f t="shared" si="43"/>
        <v>0</v>
      </c>
      <c r="F230" s="8">
        <f t="shared" si="44"/>
        <v>0</v>
      </c>
      <c r="G230" s="8">
        <f t="shared" si="44"/>
        <v>0</v>
      </c>
      <c r="H230" s="8">
        <f t="shared" si="47"/>
        <v>0</v>
      </c>
      <c r="I230" s="8">
        <f t="shared" si="48"/>
        <v>0</v>
      </c>
      <c r="J230" s="8">
        <f t="shared" si="49"/>
        <v>0</v>
      </c>
      <c r="K230" s="8">
        <f t="shared" si="50"/>
        <v>0</v>
      </c>
      <c r="L230" s="8">
        <f t="shared" si="51"/>
        <v>0</v>
      </c>
      <c r="M230" s="8">
        <f t="shared" ca="1" si="45"/>
        <v>-7.0542380437790805E-2</v>
      </c>
      <c r="N230" s="8">
        <f t="shared" ca="1" si="52"/>
        <v>0</v>
      </c>
      <c r="O230" s="57">
        <f t="shared" ca="1" si="53"/>
        <v>0</v>
      </c>
      <c r="P230" s="8">
        <f t="shared" ca="1" si="54"/>
        <v>0</v>
      </c>
      <c r="Q230" s="8">
        <f t="shared" ca="1" si="55"/>
        <v>0</v>
      </c>
      <c r="R230" s="5">
        <f t="shared" ca="1" si="46"/>
        <v>7.0542380437790805E-2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54"/>
      <c r="B231" s="54"/>
      <c r="C231" s="54"/>
      <c r="D231" s="56">
        <f t="shared" si="43"/>
        <v>0</v>
      </c>
      <c r="E231" s="56">
        <f t="shared" si="43"/>
        <v>0</v>
      </c>
      <c r="F231" s="8">
        <f t="shared" si="44"/>
        <v>0</v>
      </c>
      <c r="G231" s="8">
        <f t="shared" si="44"/>
        <v>0</v>
      </c>
      <c r="H231" s="8">
        <f t="shared" si="47"/>
        <v>0</v>
      </c>
      <c r="I231" s="8">
        <f t="shared" si="48"/>
        <v>0</v>
      </c>
      <c r="J231" s="8">
        <f t="shared" si="49"/>
        <v>0</v>
      </c>
      <c r="K231" s="8">
        <f t="shared" si="50"/>
        <v>0</v>
      </c>
      <c r="L231" s="8">
        <f t="shared" si="51"/>
        <v>0</v>
      </c>
      <c r="M231" s="8">
        <f t="shared" ca="1" si="45"/>
        <v>-7.0542380437790805E-2</v>
      </c>
      <c r="N231" s="8">
        <f t="shared" ca="1" si="52"/>
        <v>0</v>
      </c>
      <c r="O231" s="57">
        <f t="shared" ca="1" si="53"/>
        <v>0</v>
      </c>
      <c r="P231" s="8">
        <f t="shared" ca="1" si="54"/>
        <v>0</v>
      </c>
      <c r="Q231" s="8">
        <f t="shared" ca="1" si="55"/>
        <v>0</v>
      </c>
      <c r="R231" s="5">
        <f t="shared" ca="1" si="46"/>
        <v>7.0542380437790805E-2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54"/>
      <c r="B232" s="54"/>
      <c r="C232" s="54"/>
      <c r="D232" s="56">
        <f t="shared" si="43"/>
        <v>0</v>
      </c>
      <c r="E232" s="56">
        <f t="shared" si="43"/>
        <v>0</v>
      </c>
      <c r="F232" s="8">
        <f t="shared" si="44"/>
        <v>0</v>
      </c>
      <c r="G232" s="8">
        <f t="shared" si="44"/>
        <v>0</v>
      </c>
      <c r="H232" s="8">
        <f t="shared" si="47"/>
        <v>0</v>
      </c>
      <c r="I232" s="8">
        <f t="shared" si="48"/>
        <v>0</v>
      </c>
      <c r="J232" s="8">
        <f t="shared" si="49"/>
        <v>0</v>
      </c>
      <c r="K232" s="8">
        <f t="shared" si="50"/>
        <v>0</v>
      </c>
      <c r="L232" s="8">
        <f t="shared" si="51"/>
        <v>0</v>
      </c>
      <c r="M232" s="8">
        <f t="shared" ca="1" si="45"/>
        <v>-7.0542380437790805E-2</v>
      </c>
      <c r="N232" s="8">
        <f t="shared" ca="1" si="52"/>
        <v>0</v>
      </c>
      <c r="O232" s="57">
        <f t="shared" ca="1" si="53"/>
        <v>0</v>
      </c>
      <c r="P232" s="8">
        <f t="shared" ca="1" si="54"/>
        <v>0</v>
      </c>
      <c r="Q232" s="8">
        <f t="shared" ca="1" si="55"/>
        <v>0</v>
      </c>
      <c r="R232" s="5">
        <f t="shared" ca="1" si="46"/>
        <v>7.0542380437790805E-2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54"/>
      <c r="B233" s="54"/>
      <c r="C233" s="54"/>
      <c r="D233" s="56">
        <f t="shared" si="43"/>
        <v>0</v>
      </c>
      <c r="E233" s="56">
        <f t="shared" si="43"/>
        <v>0</v>
      </c>
      <c r="F233" s="8">
        <f t="shared" si="44"/>
        <v>0</v>
      </c>
      <c r="G233" s="8">
        <f t="shared" si="44"/>
        <v>0</v>
      </c>
      <c r="H233" s="8">
        <f t="shared" si="47"/>
        <v>0</v>
      </c>
      <c r="I233" s="8">
        <f t="shared" si="48"/>
        <v>0</v>
      </c>
      <c r="J233" s="8">
        <f t="shared" si="49"/>
        <v>0</v>
      </c>
      <c r="K233" s="8">
        <f t="shared" si="50"/>
        <v>0</v>
      </c>
      <c r="L233" s="8">
        <f t="shared" si="51"/>
        <v>0</v>
      </c>
      <c r="M233" s="8">
        <f t="shared" ca="1" si="45"/>
        <v>-7.0542380437790805E-2</v>
      </c>
      <c r="N233" s="8">
        <f t="shared" ca="1" si="52"/>
        <v>0</v>
      </c>
      <c r="O233" s="57">
        <f t="shared" ca="1" si="53"/>
        <v>0</v>
      </c>
      <c r="P233" s="8">
        <f t="shared" ca="1" si="54"/>
        <v>0</v>
      </c>
      <c r="Q233" s="8">
        <f t="shared" ca="1" si="55"/>
        <v>0</v>
      </c>
      <c r="R233" s="5">
        <f t="shared" ca="1" si="46"/>
        <v>7.0542380437790805E-2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54"/>
      <c r="B234" s="54"/>
      <c r="C234" s="54"/>
      <c r="D234" s="56">
        <f t="shared" si="43"/>
        <v>0</v>
      </c>
      <c r="E234" s="56">
        <f t="shared" si="43"/>
        <v>0</v>
      </c>
      <c r="F234" s="8">
        <f t="shared" si="44"/>
        <v>0</v>
      </c>
      <c r="G234" s="8">
        <f t="shared" si="44"/>
        <v>0</v>
      </c>
      <c r="H234" s="8">
        <f t="shared" si="47"/>
        <v>0</v>
      </c>
      <c r="I234" s="8">
        <f t="shared" si="48"/>
        <v>0</v>
      </c>
      <c r="J234" s="8">
        <f t="shared" si="49"/>
        <v>0</v>
      </c>
      <c r="K234" s="8">
        <f t="shared" si="50"/>
        <v>0</v>
      </c>
      <c r="L234" s="8">
        <f t="shared" si="51"/>
        <v>0</v>
      </c>
      <c r="M234" s="8">
        <f t="shared" ca="1" si="45"/>
        <v>-7.0542380437790805E-2</v>
      </c>
      <c r="N234" s="8">
        <f t="shared" ca="1" si="52"/>
        <v>0</v>
      </c>
      <c r="O234" s="57">
        <f t="shared" ca="1" si="53"/>
        <v>0</v>
      </c>
      <c r="P234" s="8">
        <f t="shared" ca="1" si="54"/>
        <v>0</v>
      </c>
      <c r="Q234" s="8">
        <f t="shared" ca="1" si="55"/>
        <v>0</v>
      </c>
      <c r="R234" s="5">
        <f t="shared" ca="1" si="46"/>
        <v>7.0542380437790805E-2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54"/>
      <c r="B235" s="54"/>
      <c r="C235" s="54"/>
      <c r="D235" s="56">
        <f t="shared" si="43"/>
        <v>0</v>
      </c>
      <c r="E235" s="56">
        <f t="shared" si="43"/>
        <v>0</v>
      </c>
      <c r="F235" s="8">
        <f t="shared" si="44"/>
        <v>0</v>
      </c>
      <c r="G235" s="8">
        <f t="shared" si="44"/>
        <v>0</v>
      </c>
      <c r="H235" s="8">
        <f t="shared" si="47"/>
        <v>0</v>
      </c>
      <c r="I235" s="8">
        <f t="shared" si="48"/>
        <v>0</v>
      </c>
      <c r="J235" s="8">
        <f t="shared" si="49"/>
        <v>0</v>
      </c>
      <c r="K235" s="8">
        <f t="shared" si="50"/>
        <v>0</v>
      </c>
      <c r="L235" s="8">
        <f t="shared" si="51"/>
        <v>0</v>
      </c>
      <c r="M235" s="8">
        <f t="shared" ca="1" si="45"/>
        <v>-7.0542380437790805E-2</v>
      </c>
      <c r="N235" s="8">
        <f t="shared" ca="1" si="52"/>
        <v>0</v>
      </c>
      <c r="O235" s="57">
        <f t="shared" ca="1" si="53"/>
        <v>0</v>
      </c>
      <c r="P235" s="8">
        <f t="shared" ca="1" si="54"/>
        <v>0</v>
      </c>
      <c r="Q235" s="8">
        <f t="shared" ca="1" si="55"/>
        <v>0</v>
      </c>
      <c r="R235" s="5">
        <f t="shared" ca="1" si="46"/>
        <v>7.0542380437790805E-2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54"/>
      <c r="B236" s="54"/>
      <c r="C236" s="54"/>
      <c r="D236" s="56">
        <f t="shared" si="43"/>
        <v>0</v>
      </c>
      <c r="E236" s="56">
        <f t="shared" si="43"/>
        <v>0</v>
      </c>
      <c r="F236" s="8">
        <f t="shared" si="44"/>
        <v>0</v>
      </c>
      <c r="G236" s="8">
        <f t="shared" si="44"/>
        <v>0</v>
      </c>
      <c r="H236" s="8">
        <f t="shared" si="47"/>
        <v>0</v>
      </c>
      <c r="I236" s="8">
        <f t="shared" si="48"/>
        <v>0</v>
      </c>
      <c r="J236" s="8">
        <f t="shared" si="49"/>
        <v>0</v>
      </c>
      <c r="K236" s="8">
        <f t="shared" si="50"/>
        <v>0</v>
      </c>
      <c r="L236" s="8">
        <f t="shared" si="51"/>
        <v>0</v>
      </c>
      <c r="M236" s="8">
        <f t="shared" ca="1" si="45"/>
        <v>-7.0542380437790805E-2</v>
      </c>
      <c r="N236" s="8">
        <f t="shared" ca="1" si="52"/>
        <v>0</v>
      </c>
      <c r="O236" s="57">
        <f t="shared" ca="1" si="53"/>
        <v>0</v>
      </c>
      <c r="P236" s="8">
        <f t="shared" ca="1" si="54"/>
        <v>0</v>
      </c>
      <c r="Q236" s="8">
        <f t="shared" ca="1" si="55"/>
        <v>0</v>
      </c>
      <c r="R236" s="5">
        <f t="shared" ca="1" si="46"/>
        <v>7.0542380437790805E-2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54"/>
      <c r="B237" s="54"/>
      <c r="C237" s="54"/>
      <c r="D237" s="56">
        <f t="shared" si="43"/>
        <v>0</v>
      </c>
      <c r="E237" s="56">
        <f t="shared" si="43"/>
        <v>0</v>
      </c>
      <c r="F237" s="8">
        <f t="shared" si="44"/>
        <v>0</v>
      </c>
      <c r="G237" s="8">
        <f t="shared" si="44"/>
        <v>0</v>
      </c>
      <c r="H237" s="8">
        <f t="shared" si="47"/>
        <v>0</v>
      </c>
      <c r="I237" s="8">
        <f t="shared" si="48"/>
        <v>0</v>
      </c>
      <c r="J237" s="8">
        <f t="shared" si="49"/>
        <v>0</v>
      </c>
      <c r="K237" s="8">
        <f t="shared" si="50"/>
        <v>0</v>
      </c>
      <c r="L237" s="8">
        <f t="shared" si="51"/>
        <v>0</v>
      </c>
      <c r="M237" s="8">
        <f t="shared" ca="1" si="45"/>
        <v>-7.0542380437790805E-2</v>
      </c>
      <c r="N237" s="8">
        <f t="shared" ca="1" si="52"/>
        <v>0</v>
      </c>
      <c r="O237" s="57">
        <f t="shared" ca="1" si="53"/>
        <v>0</v>
      </c>
      <c r="P237" s="8">
        <f t="shared" ca="1" si="54"/>
        <v>0</v>
      </c>
      <c r="Q237" s="8">
        <f t="shared" ca="1" si="55"/>
        <v>0</v>
      </c>
      <c r="R237" s="5">
        <f t="shared" ca="1" si="46"/>
        <v>7.0542380437790805E-2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54"/>
      <c r="B238" s="54"/>
      <c r="C238" s="54"/>
      <c r="D238" s="56">
        <f t="shared" si="43"/>
        <v>0</v>
      </c>
      <c r="E238" s="56">
        <f t="shared" si="43"/>
        <v>0</v>
      </c>
      <c r="F238" s="8">
        <f t="shared" si="44"/>
        <v>0</v>
      </c>
      <c r="G238" s="8">
        <f t="shared" si="44"/>
        <v>0</v>
      </c>
      <c r="H238" s="8">
        <f t="shared" si="47"/>
        <v>0</v>
      </c>
      <c r="I238" s="8">
        <f t="shared" si="48"/>
        <v>0</v>
      </c>
      <c r="J238" s="8">
        <f t="shared" si="49"/>
        <v>0</v>
      </c>
      <c r="K238" s="8">
        <f t="shared" si="50"/>
        <v>0</v>
      </c>
      <c r="L238" s="8">
        <f t="shared" si="51"/>
        <v>0</v>
      </c>
      <c r="M238" s="8">
        <f t="shared" ca="1" si="45"/>
        <v>-7.0542380437790805E-2</v>
      </c>
      <c r="N238" s="8">
        <f t="shared" ca="1" si="52"/>
        <v>0</v>
      </c>
      <c r="O238" s="57">
        <f t="shared" ca="1" si="53"/>
        <v>0</v>
      </c>
      <c r="P238" s="8">
        <f t="shared" ca="1" si="54"/>
        <v>0</v>
      </c>
      <c r="Q238" s="8">
        <f t="shared" ca="1" si="55"/>
        <v>0</v>
      </c>
      <c r="R238" s="5">
        <f t="shared" ca="1" si="46"/>
        <v>7.0542380437790805E-2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54"/>
      <c r="B239" s="54"/>
      <c r="C239" s="54"/>
      <c r="D239" s="56">
        <f t="shared" si="43"/>
        <v>0</v>
      </c>
      <c r="E239" s="56">
        <f t="shared" si="43"/>
        <v>0</v>
      </c>
      <c r="F239" s="8">
        <f t="shared" si="44"/>
        <v>0</v>
      </c>
      <c r="G239" s="8">
        <f t="shared" si="44"/>
        <v>0</v>
      </c>
      <c r="H239" s="8">
        <f t="shared" si="47"/>
        <v>0</v>
      </c>
      <c r="I239" s="8">
        <f t="shared" si="48"/>
        <v>0</v>
      </c>
      <c r="J239" s="8">
        <f t="shared" si="49"/>
        <v>0</v>
      </c>
      <c r="K239" s="8">
        <f t="shared" si="50"/>
        <v>0</v>
      </c>
      <c r="L239" s="8">
        <f t="shared" si="51"/>
        <v>0</v>
      </c>
      <c r="M239" s="8">
        <f t="shared" ca="1" si="45"/>
        <v>-7.0542380437790805E-2</v>
      </c>
      <c r="N239" s="8">
        <f t="shared" ca="1" si="52"/>
        <v>0</v>
      </c>
      <c r="O239" s="57">
        <f t="shared" ca="1" si="53"/>
        <v>0</v>
      </c>
      <c r="P239" s="8">
        <f t="shared" ca="1" si="54"/>
        <v>0</v>
      </c>
      <c r="Q239" s="8">
        <f t="shared" ca="1" si="55"/>
        <v>0</v>
      </c>
      <c r="R239" s="5">
        <f t="shared" ca="1" si="46"/>
        <v>7.0542380437790805E-2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54"/>
      <c r="B240" s="54"/>
      <c r="C240" s="54"/>
      <c r="D240" s="56">
        <f t="shared" si="43"/>
        <v>0</v>
      </c>
      <c r="E240" s="56">
        <f t="shared" si="43"/>
        <v>0</v>
      </c>
      <c r="F240" s="8">
        <f t="shared" si="44"/>
        <v>0</v>
      </c>
      <c r="G240" s="8">
        <f t="shared" si="44"/>
        <v>0</v>
      </c>
      <c r="H240" s="8">
        <f t="shared" si="47"/>
        <v>0</v>
      </c>
      <c r="I240" s="8">
        <f t="shared" si="48"/>
        <v>0</v>
      </c>
      <c r="J240" s="8">
        <f t="shared" si="49"/>
        <v>0</v>
      </c>
      <c r="K240" s="8">
        <f t="shared" si="50"/>
        <v>0</v>
      </c>
      <c r="L240" s="8">
        <f t="shared" si="51"/>
        <v>0</v>
      </c>
      <c r="M240" s="8">
        <f t="shared" ca="1" si="45"/>
        <v>-7.0542380437790805E-2</v>
      </c>
      <c r="N240" s="8">
        <f t="shared" ca="1" si="52"/>
        <v>0</v>
      </c>
      <c r="O240" s="57">
        <f t="shared" ca="1" si="53"/>
        <v>0</v>
      </c>
      <c r="P240" s="8">
        <f t="shared" ca="1" si="54"/>
        <v>0</v>
      </c>
      <c r="Q240" s="8">
        <f t="shared" ca="1" si="55"/>
        <v>0</v>
      </c>
      <c r="R240" s="5">
        <f t="shared" ca="1" si="46"/>
        <v>7.0542380437790805E-2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54"/>
      <c r="B241" s="54"/>
      <c r="C241" s="54"/>
      <c r="D241" s="56">
        <f t="shared" si="43"/>
        <v>0</v>
      </c>
      <c r="E241" s="56">
        <f t="shared" si="43"/>
        <v>0</v>
      </c>
      <c r="F241" s="8">
        <f t="shared" si="44"/>
        <v>0</v>
      </c>
      <c r="G241" s="8">
        <f t="shared" si="44"/>
        <v>0</v>
      </c>
      <c r="H241" s="8">
        <f t="shared" si="47"/>
        <v>0</v>
      </c>
      <c r="I241" s="8">
        <f t="shared" si="48"/>
        <v>0</v>
      </c>
      <c r="J241" s="8">
        <f t="shared" si="49"/>
        <v>0</v>
      </c>
      <c r="K241" s="8">
        <f t="shared" si="50"/>
        <v>0</v>
      </c>
      <c r="L241" s="8">
        <f t="shared" si="51"/>
        <v>0</v>
      </c>
      <c r="M241" s="8">
        <f t="shared" ca="1" si="45"/>
        <v>-7.0542380437790805E-2</v>
      </c>
      <c r="N241" s="8">
        <f t="shared" ca="1" si="52"/>
        <v>0</v>
      </c>
      <c r="O241" s="57">
        <f t="shared" ca="1" si="53"/>
        <v>0</v>
      </c>
      <c r="P241" s="8">
        <f t="shared" ca="1" si="54"/>
        <v>0</v>
      </c>
      <c r="Q241" s="8">
        <f t="shared" ca="1" si="55"/>
        <v>0</v>
      </c>
      <c r="R241" s="5">
        <f t="shared" ca="1" si="46"/>
        <v>7.0542380437790805E-2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54"/>
      <c r="B242" s="54"/>
      <c r="C242" s="54"/>
      <c r="D242" s="56">
        <f t="shared" si="43"/>
        <v>0</v>
      </c>
      <c r="E242" s="56">
        <f t="shared" si="43"/>
        <v>0</v>
      </c>
      <c r="F242" s="8">
        <f t="shared" si="44"/>
        <v>0</v>
      </c>
      <c r="G242" s="8">
        <f t="shared" si="44"/>
        <v>0</v>
      </c>
      <c r="H242" s="8">
        <f t="shared" si="47"/>
        <v>0</v>
      </c>
      <c r="I242" s="8">
        <f t="shared" si="48"/>
        <v>0</v>
      </c>
      <c r="J242" s="8">
        <f t="shared" si="49"/>
        <v>0</v>
      </c>
      <c r="K242" s="8">
        <f t="shared" si="50"/>
        <v>0</v>
      </c>
      <c r="L242" s="8">
        <f t="shared" si="51"/>
        <v>0</v>
      </c>
      <c r="M242" s="8">
        <f t="shared" ca="1" si="45"/>
        <v>-7.0542380437790805E-2</v>
      </c>
      <c r="N242" s="8">
        <f t="shared" ca="1" si="52"/>
        <v>0</v>
      </c>
      <c r="O242" s="57">
        <f t="shared" ca="1" si="53"/>
        <v>0</v>
      </c>
      <c r="P242" s="8">
        <f t="shared" ca="1" si="54"/>
        <v>0</v>
      </c>
      <c r="Q242" s="8">
        <f t="shared" ca="1" si="55"/>
        <v>0</v>
      </c>
      <c r="R242" s="5">
        <f t="shared" ca="1" si="46"/>
        <v>7.0542380437790805E-2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54"/>
      <c r="B243" s="54"/>
      <c r="C243" s="54"/>
      <c r="D243" s="56">
        <f t="shared" si="43"/>
        <v>0</v>
      </c>
      <c r="E243" s="56">
        <f t="shared" si="43"/>
        <v>0</v>
      </c>
      <c r="F243" s="8">
        <f t="shared" si="44"/>
        <v>0</v>
      </c>
      <c r="G243" s="8">
        <f t="shared" si="44"/>
        <v>0</v>
      </c>
      <c r="H243" s="8">
        <f t="shared" si="47"/>
        <v>0</v>
      </c>
      <c r="I243" s="8">
        <f t="shared" si="48"/>
        <v>0</v>
      </c>
      <c r="J243" s="8">
        <f t="shared" si="49"/>
        <v>0</v>
      </c>
      <c r="K243" s="8">
        <f t="shared" si="50"/>
        <v>0</v>
      </c>
      <c r="L243" s="8">
        <f t="shared" si="51"/>
        <v>0</v>
      </c>
      <c r="M243" s="8">
        <f t="shared" ca="1" si="45"/>
        <v>-7.0542380437790805E-2</v>
      </c>
      <c r="N243" s="8">
        <f t="shared" ca="1" si="52"/>
        <v>0</v>
      </c>
      <c r="O243" s="57">
        <f t="shared" ca="1" si="53"/>
        <v>0</v>
      </c>
      <c r="P243" s="8">
        <f t="shared" ca="1" si="54"/>
        <v>0</v>
      </c>
      <c r="Q243" s="8">
        <f t="shared" ca="1" si="55"/>
        <v>0</v>
      </c>
      <c r="R243" s="5">
        <f t="shared" ca="1" si="46"/>
        <v>7.0542380437790805E-2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54"/>
      <c r="B244" s="54"/>
      <c r="C244" s="54"/>
      <c r="D244" s="56">
        <f t="shared" si="43"/>
        <v>0</v>
      </c>
      <c r="E244" s="56">
        <f t="shared" si="43"/>
        <v>0</v>
      </c>
      <c r="F244" s="8">
        <f t="shared" si="44"/>
        <v>0</v>
      </c>
      <c r="G244" s="8">
        <f t="shared" si="44"/>
        <v>0</v>
      </c>
      <c r="H244" s="8">
        <f t="shared" si="47"/>
        <v>0</v>
      </c>
      <c r="I244" s="8">
        <f t="shared" si="48"/>
        <v>0</v>
      </c>
      <c r="J244" s="8">
        <f t="shared" si="49"/>
        <v>0</v>
      </c>
      <c r="K244" s="8">
        <f t="shared" si="50"/>
        <v>0</v>
      </c>
      <c r="L244" s="8">
        <f t="shared" si="51"/>
        <v>0</v>
      </c>
      <c r="M244" s="8">
        <f t="shared" ca="1" si="45"/>
        <v>-7.0542380437790805E-2</v>
      </c>
      <c r="N244" s="8">
        <f t="shared" ca="1" si="52"/>
        <v>0</v>
      </c>
      <c r="O244" s="57">
        <f t="shared" ca="1" si="53"/>
        <v>0</v>
      </c>
      <c r="P244" s="8">
        <f t="shared" ca="1" si="54"/>
        <v>0</v>
      </c>
      <c r="Q244" s="8">
        <f t="shared" ca="1" si="55"/>
        <v>0</v>
      </c>
      <c r="R244" s="5">
        <f t="shared" ca="1" si="46"/>
        <v>7.0542380437790805E-2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54"/>
      <c r="B245" s="54"/>
      <c r="C245" s="54"/>
      <c r="D245" s="56">
        <f t="shared" si="43"/>
        <v>0</v>
      </c>
      <c r="E245" s="56">
        <f t="shared" si="43"/>
        <v>0</v>
      </c>
      <c r="F245" s="8">
        <f t="shared" si="44"/>
        <v>0</v>
      </c>
      <c r="G245" s="8">
        <f t="shared" si="44"/>
        <v>0</v>
      </c>
      <c r="H245" s="8">
        <f t="shared" si="47"/>
        <v>0</v>
      </c>
      <c r="I245" s="8">
        <f t="shared" si="48"/>
        <v>0</v>
      </c>
      <c r="J245" s="8">
        <f t="shared" si="49"/>
        <v>0</v>
      </c>
      <c r="K245" s="8">
        <f t="shared" si="50"/>
        <v>0</v>
      </c>
      <c r="L245" s="8">
        <f t="shared" si="51"/>
        <v>0</v>
      </c>
      <c r="M245" s="8">
        <f t="shared" ca="1" si="45"/>
        <v>-7.0542380437790805E-2</v>
      </c>
      <c r="N245" s="8">
        <f t="shared" ca="1" si="52"/>
        <v>0</v>
      </c>
      <c r="O245" s="57">
        <f t="shared" ca="1" si="53"/>
        <v>0</v>
      </c>
      <c r="P245" s="8">
        <f t="shared" ca="1" si="54"/>
        <v>0</v>
      </c>
      <c r="Q245" s="8">
        <f t="shared" ca="1" si="55"/>
        <v>0</v>
      </c>
      <c r="R245" s="5">
        <f t="shared" ca="1" si="46"/>
        <v>7.0542380437790805E-2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54"/>
      <c r="B246" s="54"/>
      <c r="C246" s="54"/>
      <c r="D246" s="56">
        <f t="shared" si="43"/>
        <v>0</v>
      </c>
      <c r="E246" s="56">
        <f t="shared" si="43"/>
        <v>0</v>
      </c>
      <c r="F246" s="8">
        <f t="shared" si="44"/>
        <v>0</v>
      </c>
      <c r="G246" s="8">
        <f t="shared" si="44"/>
        <v>0</v>
      </c>
      <c r="H246" s="8">
        <f t="shared" si="47"/>
        <v>0</v>
      </c>
      <c r="I246" s="8">
        <f t="shared" si="48"/>
        <v>0</v>
      </c>
      <c r="J246" s="8">
        <f t="shared" si="49"/>
        <v>0</v>
      </c>
      <c r="K246" s="8">
        <f t="shared" si="50"/>
        <v>0</v>
      </c>
      <c r="L246" s="8">
        <f t="shared" si="51"/>
        <v>0</v>
      </c>
      <c r="M246" s="8">
        <f t="shared" ca="1" si="45"/>
        <v>-7.0542380437790805E-2</v>
      </c>
      <c r="N246" s="8">
        <f t="shared" ca="1" si="52"/>
        <v>0</v>
      </c>
      <c r="O246" s="57">
        <f t="shared" ca="1" si="53"/>
        <v>0</v>
      </c>
      <c r="P246" s="8">
        <f t="shared" ca="1" si="54"/>
        <v>0</v>
      </c>
      <c r="Q246" s="8">
        <f t="shared" ca="1" si="55"/>
        <v>0</v>
      </c>
      <c r="R246" s="5">
        <f t="shared" ca="1" si="46"/>
        <v>7.0542380437790805E-2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54"/>
      <c r="B247" s="54"/>
      <c r="C247" s="54"/>
      <c r="D247" s="56">
        <f t="shared" si="43"/>
        <v>0</v>
      </c>
      <c r="E247" s="56">
        <f t="shared" si="43"/>
        <v>0</v>
      </c>
      <c r="F247" s="8">
        <f t="shared" si="44"/>
        <v>0</v>
      </c>
      <c r="G247" s="8">
        <f t="shared" si="44"/>
        <v>0</v>
      </c>
      <c r="H247" s="8">
        <f t="shared" si="47"/>
        <v>0</v>
      </c>
      <c r="I247" s="8">
        <f t="shared" si="48"/>
        <v>0</v>
      </c>
      <c r="J247" s="8">
        <f t="shared" si="49"/>
        <v>0</v>
      </c>
      <c r="K247" s="8">
        <f t="shared" si="50"/>
        <v>0</v>
      </c>
      <c r="L247" s="8">
        <f t="shared" si="51"/>
        <v>0</v>
      </c>
      <c r="M247" s="8">
        <f t="shared" ca="1" si="45"/>
        <v>-7.0542380437790805E-2</v>
      </c>
      <c r="N247" s="8">
        <f t="shared" ca="1" si="52"/>
        <v>0</v>
      </c>
      <c r="O247" s="57">
        <f t="shared" ca="1" si="53"/>
        <v>0</v>
      </c>
      <c r="P247" s="8">
        <f t="shared" ca="1" si="54"/>
        <v>0</v>
      </c>
      <c r="Q247" s="8">
        <f t="shared" ca="1" si="55"/>
        <v>0</v>
      </c>
      <c r="R247" s="5">
        <f t="shared" ca="1" si="46"/>
        <v>7.0542380437790805E-2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54"/>
      <c r="B248" s="54"/>
      <c r="C248" s="54"/>
      <c r="D248" s="56">
        <f t="shared" si="43"/>
        <v>0</v>
      </c>
      <c r="E248" s="56">
        <f t="shared" si="43"/>
        <v>0</v>
      </c>
      <c r="F248" s="8">
        <f t="shared" si="44"/>
        <v>0</v>
      </c>
      <c r="G248" s="8">
        <f t="shared" si="44"/>
        <v>0</v>
      </c>
      <c r="H248" s="8">
        <f t="shared" si="47"/>
        <v>0</v>
      </c>
      <c r="I248" s="8">
        <f t="shared" si="48"/>
        <v>0</v>
      </c>
      <c r="J248" s="8">
        <f t="shared" si="49"/>
        <v>0</v>
      </c>
      <c r="K248" s="8">
        <f t="shared" si="50"/>
        <v>0</v>
      </c>
      <c r="L248" s="8">
        <f t="shared" si="51"/>
        <v>0</v>
      </c>
      <c r="M248" s="8">
        <f t="shared" ca="1" si="45"/>
        <v>-7.0542380437790805E-2</v>
      </c>
      <c r="N248" s="8">
        <f t="shared" ca="1" si="52"/>
        <v>0</v>
      </c>
      <c r="O248" s="57">
        <f t="shared" ca="1" si="53"/>
        <v>0</v>
      </c>
      <c r="P248" s="8">
        <f t="shared" ca="1" si="54"/>
        <v>0</v>
      </c>
      <c r="Q248" s="8">
        <f t="shared" ca="1" si="55"/>
        <v>0</v>
      </c>
      <c r="R248" s="5">
        <f t="shared" ca="1" si="46"/>
        <v>7.0542380437790805E-2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54"/>
      <c r="B249" s="54"/>
      <c r="C249" s="54"/>
      <c r="D249" s="56">
        <f t="shared" si="43"/>
        <v>0</v>
      </c>
      <c r="E249" s="56">
        <f t="shared" si="43"/>
        <v>0</v>
      </c>
      <c r="F249" s="8">
        <f t="shared" si="44"/>
        <v>0</v>
      </c>
      <c r="G249" s="8">
        <f t="shared" si="44"/>
        <v>0</v>
      </c>
      <c r="H249" s="8">
        <f t="shared" si="47"/>
        <v>0</v>
      </c>
      <c r="I249" s="8">
        <f t="shared" si="48"/>
        <v>0</v>
      </c>
      <c r="J249" s="8">
        <f t="shared" si="49"/>
        <v>0</v>
      </c>
      <c r="K249" s="8">
        <f t="shared" si="50"/>
        <v>0</v>
      </c>
      <c r="L249" s="8">
        <f t="shared" si="51"/>
        <v>0</v>
      </c>
      <c r="M249" s="8">
        <f t="shared" ca="1" si="45"/>
        <v>-7.0542380437790805E-2</v>
      </c>
      <c r="N249" s="8">
        <f t="shared" ca="1" si="52"/>
        <v>0</v>
      </c>
      <c r="O249" s="57">
        <f t="shared" ca="1" si="53"/>
        <v>0</v>
      </c>
      <c r="P249" s="8">
        <f t="shared" ca="1" si="54"/>
        <v>0</v>
      </c>
      <c r="Q249" s="8">
        <f t="shared" ca="1" si="55"/>
        <v>0</v>
      </c>
      <c r="R249" s="5">
        <f t="shared" ca="1" si="46"/>
        <v>7.0542380437790805E-2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54"/>
      <c r="B250" s="54"/>
      <c r="C250" s="54"/>
      <c r="D250" s="56">
        <f t="shared" si="43"/>
        <v>0</v>
      </c>
      <c r="E250" s="56">
        <f t="shared" si="43"/>
        <v>0</v>
      </c>
      <c r="F250" s="8">
        <f t="shared" si="44"/>
        <v>0</v>
      </c>
      <c r="G250" s="8">
        <f t="shared" si="44"/>
        <v>0</v>
      </c>
      <c r="H250" s="8">
        <f t="shared" si="47"/>
        <v>0</v>
      </c>
      <c r="I250" s="8">
        <f t="shared" si="48"/>
        <v>0</v>
      </c>
      <c r="J250" s="8">
        <f t="shared" si="49"/>
        <v>0</v>
      </c>
      <c r="K250" s="8">
        <f t="shared" si="50"/>
        <v>0</v>
      </c>
      <c r="L250" s="8">
        <f t="shared" si="51"/>
        <v>0</v>
      </c>
      <c r="M250" s="8">
        <f t="shared" ca="1" si="45"/>
        <v>-7.0542380437790805E-2</v>
      </c>
      <c r="N250" s="8">
        <f t="shared" ca="1" si="52"/>
        <v>0</v>
      </c>
      <c r="O250" s="57">
        <f t="shared" ca="1" si="53"/>
        <v>0</v>
      </c>
      <c r="P250" s="8">
        <f t="shared" ca="1" si="54"/>
        <v>0</v>
      </c>
      <c r="Q250" s="8">
        <f t="shared" ca="1" si="55"/>
        <v>0</v>
      </c>
      <c r="R250" s="5">
        <f t="shared" ca="1" si="46"/>
        <v>7.0542380437790805E-2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54"/>
      <c r="B251" s="54"/>
      <c r="C251" s="54"/>
      <c r="D251" s="56">
        <f t="shared" si="43"/>
        <v>0</v>
      </c>
      <c r="E251" s="56">
        <f t="shared" si="43"/>
        <v>0</v>
      </c>
      <c r="F251" s="8">
        <f t="shared" si="44"/>
        <v>0</v>
      </c>
      <c r="G251" s="8">
        <f t="shared" si="44"/>
        <v>0</v>
      </c>
      <c r="H251" s="8">
        <f t="shared" si="47"/>
        <v>0</v>
      </c>
      <c r="I251" s="8">
        <f t="shared" si="48"/>
        <v>0</v>
      </c>
      <c r="J251" s="8">
        <f t="shared" si="49"/>
        <v>0</v>
      </c>
      <c r="K251" s="8">
        <f t="shared" si="50"/>
        <v>0</v>
      </c>
      <c r="L251" s="8">
        <f t="shared" si="51"/>
        <v>0</v>
      </c>
      <c r="M251" s="8">
        <f t="shared" ca="1" si="45"/>
        <v>-7.0542380437790805E-2</v>
      </c>
      <c r="N251" s="8">
        <f t="shared" ca="1" si="52"/>
        <v>0</v>
      </c>
      <c r="O251" s="57">
        <f t="shared" ca="1" si="53"/>
        <v>0</v>
      </c>
      <c r="P251" s="8">
        <f t="shared" ca="1" si="54"/>
        <v>0</v>
      </c>
      <c r="Q251" s="8">
        <f t="shared" ca="1" si="55"/>
        <v>0</v>
      </c>
      <c r="R251" s="5">
        <f t="shared" ca="1" si="46"/>
        <v>7.0542380437790805E-2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54"/>
      <c r="B252" s="54"/>
      <c r="C252" s="54"/>
      <c r="D252" s="56">
        <f t="shared" si="43"/>
        <v>0</v>
      </c>
      <c r="E252" s="56">
        <f t="shared" si="43"/>
        <v>0</v>
      </c>
      <c r="F252" s="8">
        <f t="shared" si="44"/>
        <v>0</v>
      </c>
      <c r="G252" s="8">
        <f t="shared" si="44"/>
        <v>0</v>
      </c>
      <c r="H252" s="8">
        <f t="shared" si="47"/>
        <v>0</v>
      </c>
      <c r="I252" s="8">
        <f t="shared" si="48"/>
        <v>0</v>
      </c>
      <c r="J252" s="8">
        <f t="shared" si="49"/>
        <v>0</v>
      </c>
      <c r="K252" s="8">
        <f t="shared" si="50"/>
        <v>0</v>
      </c>
      <c r="L252" s="8">
        <f t="shared" si="51"/>
        <v>0</v>
      </c>
      <c r="M252" s="8">
        <f t="shared" ca="1" si="45"/>
        <v>-7.0542380437790805E-2</v>
      </c>
      <c r="N252" s="8">
        <f t="shared" ca="1" si="52"/>
        <v>0</v>
      </c>
      <c r="O252" s="57">
        <f t="shared" ca="1" si="53"/>
        <v>0</v>
      </c>
      <c r="P252" s="8">
        <f t="shared" ca="1" si="54"/>
        <v>0</v>
      </c>
      <c r="Q252" s="8">
        <f t="shared" ca="1" si="55"/>
        <v>0</v>
      </c>
      <c r="R252" s="5">
        <f t="shared" ca="1" si="46"/>
        <v>7.0542380437790805E-2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54"/>
      <c r="B253" s="54"/>
      <c r="C253" s="54"/>
      <c r="D253" s="56">
        <f t="shared" si="43"/>
        <v>0</v>
      </c>
      <c r="E253" s="56">
        <f t="shared" si="43"/>
        <v>0</v>
      </c>
      <c r="F253" s="8">
        <f t="shared" si="44"/>
        <v>0</v>
      </c>
      <c r="G253" s="8">
        <f t="shared" si="44"/>
        <v>0</v>
      </c>
      <c r="H253" s="8">
        <f t="shared" si="47"/>
        <v>0</v>
      </c>
      <c r="I253" s="8">
        <f t="shared" si="48"/>
        <v>0</v>
      </c>
      <c r="J253" s="8">
        <f t="shared" si="49"/>
        <v>0</v>
      </c>
      <c r="K253" s="8">
        <f t="shared" si="50"/>
        <v>0</v>
      </c>
      <c r="L253" s="8">
        <f t="shared" si="51"/>
        <v>0</v>
      </c>
      <c r="M253" s="8">
        <f t="shared" ca="1" si="45"/>
        <v>-7.0542380437790805E-2</v>
      </c>
      <c r="N253" s="8">
        <f t="shared" ca="1" si="52"/>
        <v>0</v>
      </c>
      <c r="O253" s="57">
        <f t="shared" ca="1" si="53"/>
        <v>0</v>
      </c>
      <c r="P253" s="8">
        <f t="shared" ca="1" si="54"/>
        <v>0</v>
      </c>
      <c r="Q253" s="8">
        <f t="shared" ca="1" si="55"/>
        <v>0</v>
      </c>
      <c r="R253" s="5">
        <f t="shared" ca="1" si="46"/>
        <v>7.0542380437790805E-2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54"/>
      <c r="B254" s="54"/>
      <c r="C254" s="54"/>
      <c r="D254" s="56">
        <f t="shared" si="43"/>
        <v>0</v>
      </c>
      <c r="E254" s="56">
        <f t="shared" si="43"/>
        <v>0</v>
      </c>
      <c r="F254" s="8">
        <f t="shared" si="44"/>
        <v>0</v>
      </c>
      <c r="G254" s="8">
        <f t="shared" si="44"/>
        <v>0</v>
      </c>
      <c r="H254" s="8">
        <f t="shared" si="47"/>
        <v>0</v>
      </c>
      <c r="I254" s="8">
        <f t="shared" si="48"/>
        <v>0</v>
      </c>
      <c r="J254" s="8">
        <f t="shared" si="49"/>
        <v>0</v>
      </c>
      <c r="K254" s="8">
        <f t="shared" si="50"/>
        <v>0</v>
      </c>
      <c r="L254" s="8">
        <f t="shared" si="51"/>
        <v>0</v>
      </c>
      <c r="M254" s="8">
        <f t="shared" ca="1" si="45"/>
        <v>-7.0542380437790805E-2</v>
      </c>
      <c r="N254" s="8">
        <f t="shared" ca="1" si="52"/>
        <v>0</v>
      </c>
      <c r="O254" s="57">
        <f t="shared" ca="1" si="53"/>
        <v>0</v>
      </c>
      <c r="P254" s="8">
        <f t="shared" ca="1" si="54"/>
        <v>0</v>
      </c>
      <c r="Q254" s="8">
        <f t="shared" ca="1" si="55"/>
        <v>0</v>
      </c>
      <c r="R254" s="5">
        <f t="shared" ca="1" si="46"/>
        <v>7.0542380437790805E-2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54"/>
      <c r="B255" s="54"/>
      <c r="C255" s="54"/>
      <c r="D255" s="56">
        <f t="shared" si="43"/>
        <v>0</v>
      </c>
      <c r="E255" s="56">
        <f t="shared" si="43"/>
        <v>0</v>
      </c>
      <c r="F255" s="8">
        <f t="shared" si="44"/>
        <v>0</v>
      </c>
      <c r="G255" s="8">
        <f t="shared" si="44"/>
        <v>0</v>
      </c>
      <c r="H255" s="8">
        <f t="shared" si="47"/>
        <v>0</v>
      </c>
      <c r="I255" s="8">
        <f t="shared" si="48"/>
        <v>0</v>
      </c>
      <c r="J255" s="8">
        <f t="shared" si="49"/>
        <v>0</v>
      </c>
      <c r="K255" s="8">
        <f t="shared" si="50"/>
        <v>0</v>
      </c>
      <c r="L255" s="8">
        <f t="shared" si="51"/>
        <v>0</v>
      </c>
      <c r="M255" s="8">
        <f t="shared" ca="1" si="45"/>
        <v>-7.0542380437790805E-2</v>
      </c>
      <c r="N255" s="8">
        <f t="shared" ca="1" si="52"/>
        <v>0</v>
      </c>
      <c r="O255" s="57">
        <f t="shared" ca="1" si="53"/>
        <v>0</v>
      </c>
      <c r="P255" s="8">
        <f t="shared" ca="1" si="54"/>
        <v>0</v>
      </c>
      <c r="Q255" s="8">
        <f t="shared" ca="1" si="55"/>
        <v>0</v>
      </c>
      <c r="R255" s="5">
        <f t="shared" ca="1" si="46"/>
        <v>7.0542380437790805E-2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54"/>
      <c r="B256" s="54"/>
      <c r="C256" s="54"/>
      <c r="D256" s="56">
        <f t="shared" si="43"/>
        <v>0</v>
      </c>
      <c r="E256" s="56">
        <f t="shared" si="43"/>
        <v>0</v>
      </c>
      <c r="F256" s="8">
        <f t="shared" si="44"/>
        <v>0</v>
      </c>
      <c r="G256" s="8">
        <f t="shared" si="44"/>
        <v>0</v>
      </c>
      <c r="H256" s="8">
        <f t="shared" si="47"/>
        <v>0</v>
      </c>
      <c r="I256" s="8">
        <f t="shared" si="48"/>
        <v>0</v>
      </c>
      <c r="J256" s="8">
        <f t="shared" si="49"/>
        <v>0</v>
      </c>
      <c r="K256" s="8">
        <f t="shared" si="50"/>
        <v>0</v>
      </c>
      <c r="L256" s="8">
        <f t="shared" si="51"/>
        <v>0</v>
      </c>
      <c r="M256" s="8">
        <f t="shared" ca="1" si="45"/>
        <v>-7.0542380437790805E-2</v>
      </c>
      <c r="N256" s="8">
        <f t="shared" ca="1" si="52"/>
        <v>0</v>
      </c>
      <c r="O256" s="57">
        <f t="shared" ca="1" si="53"/>
        <v>0</v>
      </c>
      <c r="P256" s="8">
        <f t="shared" ca="1" si="54"/>
        <v>0</v>
      </c>
      <c r="Q256" s="8">
        <f t="shared" ca="1" si="55"/>
        <v>0</v>
      </c>
      <c r="R256" s="5">
        <f t="shared" ca="1" si="46"/>
        <v>7.0542380437790805E-2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54"/>
      <c r="B257" s="54"/>
      <c r="C257" s="54"/>
      <c r="D257" s="56">
        <f t="shared" si="43"/>
        <v>0</v>
      </c>
      <c r="E257" s="56">
        <f t="shared" si="43"/>
        <v>0</v>
      </c>
      <c r="F257" s="8">
        <f t="shared" si="44"/>
        <v>0</v>
      </c>
      <c r="G257" s="8">
        <f t="shared" si="44"/>
        <v>0</v>
      </c>
      <c r="H257" s="8">
        <f t="shared" si="47"/>
        <v>0</v>
      </c>
      <c r="I257" s="8">
        <f t="shared" si="48"/>
        <v>0</v>
      </c>
      <c r="J257" s="8">
        <f t="shared" si="49"/>
        <v>0</v>
      </c>
      <c r="K257" s="8">
        <f t="shared" si="50"/>
        <v>0</v>
      </c>
      <c r="L257" s="8">
        <f t="shared" si="51"/>
        <v>0</v>
      </c>
      <c r="M257" s="8">
        <f t="shared" ca="1" si="45"/>
        <v>-7.0542380437790805E-2</v>
      </c>
      <c r="N257" s="8">
        <f t="shared" ca="1" si="52"/>
        <v>0</v>
      </c>
      <c r="O257" s="57">
        <f t="shared" ca="1" si="53"/>
        <v>0</v>
      </c>
      <c r="P257" s="8">
        <f t="shared" ca="1" si="54"/>
        <v>0</v>
      </c>
      <c r="Q257" s="8">
        <f t="shared" ca="1" si="55"/>
        <v>0</v>
      </c>
      <c r="R257" s="5">
        <f t="shared" ca="1" si="46"/>
        <v>7.0542380437790805E-2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54"/>
      <c r="B258" s="54"/>
      <c r="C258" s="54"/>
      <c r="D258" s="56">
        <f t="shared" si="43"/>
        <v>0</v>
      </c>
      <c r="E258" s="56">
        <f t="shared" si="43"/>
        <v>0</v>
      </c>
      <c r="F258" s="8">
        <f t="shared" si="44"/>
        <v>0</v>
      </c>
      <c r="G258" s="8">
        <f t="shared" si="44"/>
        <v>0</v>
      </c>
      <c r="H258" s="8">
        <f t="shared" si="47"/>
        <v>0</v>
      </c>
      <c r="I258" s="8">
        <f t="shared" si="48"/>
        <v>0</v>
      </c>
      <c r="J258" s="8">
        <f t="shared" si="49"/>
        <v>0</v>
      </c>
      <c r="K258" s="8">
        <f t="shared" si="50"/>
        <v>0</v>
      </c>
      <c r="L258" s="8">
        <f t="shared" si="51"/>
        <v>0</v>
      </c>
      <c r="M258" s="8">
        <f t="shared" ca="1" si="45"/>
        <v>-7.0542380437790805E-2</v>
      </c>
      <c r="N258" s="8">
        <f t="shared" ca="1" si="52"/>
        <v>0</v>
      </c>
      <c r="O258" s="57">
        <f t="shared" ca="1" si="53"/>
        <v>0</v>
      </c>
      <c r="P258" s="8">
        <f t="shared" ca="1" si="54"/>
        <v>0</v>
      </c>
      <c r="Q258" s="8">
        <f t="shared" ca="1" si="55"/>
        <v>0</v>
      </c>
      <c r="R258" s="5">
        <f t="shared" ca="1" si="46"/>
        <v>7.0542380437790805E-2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54"/>
      <c r="B259" s="54"/>
      <c r="C259" s="54"/>
      <c r="D259" s="56">
        <f t="shared" si="43"/>
        <v>0</v>
      </c>
      <c r="E259" s="56">
        <f t="shared" si="43"/>
        <v>0</v>
      </c>
      <c r="F259" s="8">
        <f t="shared" si="44"/>
        <v>0</v>
      </c>
      <c r="G259" s="8">
        <f t="shared" si="44"/>
        <v>0</v>
      </c>
      <c r="H259" s="8">
        <f t="shared" si="47"/>
        <v>0</v>
      </c>
      <c r="I259" s="8">
        <f t="shared" si="48"/>
        <v>0</v>
      </c>
      <c r="J259" s="8">
        <f t="shared" si="49"/>
        <v>0</v>
      </c>
      <c r="K259" s="8">
        <f t="shared" si="50"/>
        <v>0</v>
      </c>
      <c r="L259" s="8">
        <f t="shared" si="51"/>
        <v>0</v>
      </c>
      <c r="M259" s="8">
        <f t="shared" ca="1" si="45"/>
        <v>-7.0542380437790805E-2</v>
      </c>
      <c r="N259" s="8">
        <f t="shared" ca="1" si="52"/>
        <v>0</v>
      </c>
      <c r="O259" s="57">
        <f t="shared" ca="1" si="53"/>
        <v>0</v>
      </c>
      <c r="P259" s="8">
        <f t="shared" ca="1" si="54"/>
        <v>0</v>
      </c>
      <c r="Q259" s="8">
        <f t="shared" ca="1" si="55"/>
        <v>0</v>
      </c>
      <c r="R259" s="5">
        <f t="shared" ca="1" si="46"/>
        <v>7.0542380437790805E-2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54"/>
      <c r="B260" s="54"/>
      <c r="C260" s="54"/>
      <c r="D260" s="56">
        <f t="shared" si="43"/>
        <v>0</v>
      </c>
      <c r="E260" s="56">
        <f t="shared" si="43"/>
        <v>0</v>
      </c>
      <c r="F260" s="8">
        <f t="shared" si="44"/>
        <v>0</v>
      </c>
      <c r="G260" s="8">
        <f t="shared" si="44"/>
        <v>0</v>
      </c>
      <c r="H260" s="8">
        <f t="shared" si="47"/>
        <v>0</v>
      </c>
      <c r="I260" s="8">
        <f t="shared" si="48"/>
        <v>0</v>
      </c>
      <c r="J260" s="8">
        <f t="shared" si="49"/>
        <v>0</v>
      </c>
      <c r="K260" s="8">
        <f t="shared" si="50"/>
        <v>0</v>
      </c>
      <c r="L260" s="8">
        <f t="shared" si="51"/>
        <v>0</v>
      </c>
      <c r="M260" s="8">
        <f t="shared" ca="1" si="45"/>
        <v>-7.0542380437790805E-2</v>
      </c>
      <c r="N260" s="8">
        <f t="shared" ca="1" si="52"/>
        <v>0</v>
      </c>
      <c r="O260" s="57">
        <f t="shared" ca="1" si="53"/>
        <v>0</v>
      </c>
      <c r="P260" s="8">
        <f t="shared" ca="1" si="54"/>
        <v>0</v>
      </c>
      <c r="Q260" s="8">
        <f t="shared" ca="1" si="55"/>
        <v>0</v>
      </c>
      <c r="R260" s="5">
        <f t="shared" ca="1" si="46"/>
        <v>7.0542380437790805E-2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54"/>
      <c r="B261" s="54"/>
      <c r="C261" s="54"/>
      <c r="D261" s="56">
        <f t="shared" si="43"/>
        <v>0</v>
      </c>
      <c r="E261" s="56">
        <f t="shared" si="43"/>
        <v>0</v>
      </c>
      <c r="F261" s="8">
        <f t="shared" si="44"/>
        <v>0</v>
      </c>
      <c r="G261" s="8">
        <f t="shared" si="44"/>
        <v>0</v>
      </c>
      <c r="H261" s="8">
        <f t="shared" si="47"/>
        <v>0</v>
      </c>
      <c r="I261" s="8">
        <f t="shared" si="48"/>
        <v>0</v>
      </c>
      <c r="J261" s="8">
        <f t="shared" si="49"/>
        <v>0</v>
      </c>
      <c r="K261" s="8">
        <f t="shared" si="50"/>
        <v>0</v>
      </c>
      <c r="L261" s="8">
        <f t="shared" si="51"/>
        <v>0</v>
      </c>
      <c r="M261" s="8">
        <f t="shared" ca="1" si="45"/>
        <v>-7.0542380437790805E-2</v>
      </c>
      <c r="N261" s="8">
        <f t="shared" ca="1" si="52"/>
        <v>0</v>
      </c>
      <c r="O261" s="57">
        <f t="shared" ca="1" si="53"/>
        <v>0</v>
      </c>
      <c r="P261" s="8">
        <f t="shared" ca="1" si="54"/>
        <v>0</v>
      </c>
      <c r="Q261" s="8">
        <f t="shared" ca="1" si="55"/>
        <v>0</v>
      </c>
      <c r="R261" s="5">
        <f t="shared" ca="1" si="46"/>
        <v>7.0542380437790805E-2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54"/>
      <c r="B262" s="54"/>
      <c r="C262" s="54"/>
      <c r="D262" s="56">
        <f t="shared" si="43"/>
        <v>0</v>
      </c>
      <c r="E262" s="56">
        <f t="shared" si="43"/>
        <v>0</v>
      </c>
      <c r="F262" s="8">
        <f t="shared" si="44"/>
        <v>0</v>
      </c>
      <c r="G262" s="8">
        <f t="shared" si="44"/>
        <v>0</v>
      </c>
      <c r="H262" s="8">
        <f t="shared" si="47"/>
        <v>0</v>
      </c>
      <c r="I262" s="8">
        <f t="shared" si="48"/>
        <v>0</v>
      </c>
      <c r="J262" s="8">
        <f t="shared" si="49"/>
        <v>0</v>
      </c>
      <c r="K262" s="8">
        <f t="shared" si="50"/>
        <v>0</v>
      </c>
      <c r="L262" s="8">
        <f t="shared" si="51"/>
        <v>0</v>
      </c>
      <c r="M262" s="8">
        <f t="shared" ca="1" si="45"/>
        <v>-7.0542380437790805E-2</v>
      </c>
      <c r="N262" s="8">
        <f t="shared" ca="1" si="52"/>
        <v>0</v>
      </c>
      <c r="O262" s="57">
        <f t="shared" ca="1" si="53"/>
        <v>0</v>
      </c>
      <c r="P262" s="8">
        <f t="shared" ca="1" si="54"/>
        <v>0</v>
      </c>
      <c r="Q262" s="8">
        <f t="shared" ca="1" si="55"/>
        <v>0</v>
      </c>
      <c r="R262" s="5">
        <f t="shared" ca="1" si="46"/>
        <v>7.0542380437790805E-2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54"/>
      <c r="B263" s="54"/>
      <c r="C263" s="54"/>
      <c r="D263" s="56">
        <f t="shared" si="43"/>
        <v>0</v>
      </c>
      <c r="E263" s="56">
        <f t="shared" si="43"/>
        <v>0</v>
      </c>
      <c r="F263" s="8">
        <f t="shared" si="44"/>
        <v>0</v>
      </c>
      <c r="G263" s="8">
        <f t="shared" si="44"/>
        <v>0</v>
      </c>
      <c r="H263" s="8">
        <f t="shared" si="47"/>
        <v>0</v>
      </c>
      <c r="I263" s="8">
        <f t="shared" si="48"/>
        <v>0</v>
      </c>
      <c r="J263" s="8">
        <f t="shared" si="49"/>
        <v>0</v>
      </c>
      <c r="K263" s="8">
        <f t="shared" si="50"/>
        <v>0</v>
      </c>
      <c r="L263" s="8">
        <f t="shared" si="51"/>
        <v>0</v>
      </c>
      <c r="M263" s="8">
        <f t="shared" ca="1" si="45"/>
        <v>-7.0542380437790805E-2</v>
      </c>
      <c r="N263" s="8">
        <f t="shared" ca="1" si="52"/>
        <v>0</v>
      </c>
      <c r="O263" s="57">
        <f t="shared" ca="1" si="53"/>
        <v>0</v>
      </c>
      <c r="P263" s="8">
        <f t="shared" ca="1" si="54"/>
        <v>0</v>
      </c>
      <c r="Q263" s="8">
        <f t="shared" ca="1" si="55"/>
        <v>0</v>
      </c>
      <c r="R263" s="5">
        <f t="shared" ca="1" si="46"/>
        <v>7.0542380437790805E-2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54"/>
      <c r="B264" s="54"/>
      <c r="C264" s="54"/>
      <c r="D264" s="56">
        <f t="shared" si="43"/>
        <v>0</v>
      </c>
      <c r="E264" s="56">
        <f t="shared" si="43"/>
        <v>0</v>
      </c>
      <c r="F264" s="8">
        <f t="shared" si="44"/>
        <v>0</v>
      </c>
      <c r="G264" s="8">
        <f t="shared" si="44"/>
        <v>0</v>
      </c>
      <c r="H264" s="8">
        <f t="shared" si="47"/>
        <v>0</v>
      </c>
      <c r="I264" s="8">
        <f t="shared" si="48"/>
        <v>0</v>
      </c>
      <c r="J264" s="8">
        <f t="shared" si="49"/>
        <v>0</v>
      </c>
      <c r="K264" s="8">
        <f t="shared" si="50"/>
        <v>0</v>
      </c>
      <c r="L264" s="8">
        <f t="shared" si="51"/>
        <v>0</v>
      </c>
      <c r="M264" s="8">
        <f t="shared" ca="1" si="45"/>
        <v>-7.0542380437790805E-2</v>
      </c>
      <c r="N264" s="8">
        <f t="shared" ca="1" si="52"/>
        <v>0</v>
      </c>
      <c r="O264" s="57">
        <f t="shared" ca="1" si="53"/>
        <v>0</v>
      </c>
      <c r="P264" s="8">
        <f t="shared" ca="1" si="54"/>
        <v>0</v>
      </c>
      <c r="Q264" s="8">
        <f t="shared" ca="1" si="55"/>
        <v>0</v>
      </c>
      <c r="R264" s="5">
        <f t="shared" ca="1" si="46"/>
        <v>7.0542380437790805E-2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54"/>
      <c r="B265" s="54"/>
      <c r="C265" s="54"/>
      <c r="D265" s="56">
        <f t="shared" si="43"/>
        <v>0</v>
      </c>
      <c r="E265" s="56">
        <f t="shared" si="43"/>
        <v>0</v>
      </c>
      <c r="F265" s="8">
        <f t="shared" si="44"/>
        <v>0</v>
      </c>
      <c r="G265" s="8">
        <f t="shared" si="44"/>
        <v>0</v>
      </c>
      <c r="H265" s="8">
        <f t="shared" si="47"/>
        <v>0</v>
      </c>
      <c r="I265" s="8">
        <f t="shared" si="48"/>
        <v>0</v>
      </c>
      <c r="J265" s="8">
        <f t="shared" si="49"/>
        <v>0</v>
      </c>
      <c r="K265" s="8">
        <f t="shared" si="50"/>
        <v>0</v>
      </c>
      <c r="L265" s="8">
        <f t="shared" si="51"/>
        <v>0</v>
      </c>
      <c r="M265" s="8">
        <f t="shared" ca="1" si="45"/>
        <v>-7.0542380437790805E-2</v>
      </c>
      <c r="N265" s="8">
        <f t="shared" ca="1" si="52"/>
        <v>0</v>
      </c>
      <c r="O265" s="57">
        <f t="shared" ca="1" si="53"/>
        <v>0</v>
      </c>
      <c r="P265" s="8">
        <f t="shared" ca="1" si="54"/>
        <v>0</v>
      </c>
      <c r="Q265" s="8">
        <f t="shared" ca="1" si="55"/>
        <v>0</v>
      </c>
      <c r="R265" s="5">
        <f t="shared" ca="1" si="46"/>
        <v>7.0542380437790805E-2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54"/>
      <c r="B266" s="54"/>
      <c r="C266" s="54"/>
      <c r="D266" s="56">
        <f t="shared" si="43"/>
        <v>0</v>
      </c>
      <c r="E266" s="56">
        <f t="shared" si="43"/>
        <v>0</v>
      </c>
      <c r="F266" s="8">
        <f t="shared" si="44"/>
        <v>0</v>
      </c>
      <c r="G266" s="8">
        <f t="shared" si="44"/>
        <v>0</v>
      </c>
      <c r="H266" s="8">
        <f t="shared" si="47"/>
        <v>0</v>
      </c>
      <c r="I266" s="8">
        <f t="shared" si="48"/>
        <v>0</v>
      </c>
      <c r="J266" s="8">
        <f t="shared" si="49"/>
        <v>0</v>
      </c>
      <c r="K266" s="8">
        <f t="shared" si="50"/>
        <v>0</v>
      </c>
      <c r="L266" s="8">
        <f t="shared" si="51"/>
        <v>0</v>
      </c>
      <c r="M266" s="8">
        <f t="shared" ca="1" si="45"/>
        <v>-7.0542380437790805E-2</v>
      </c>
      <c r="N266" s="8">
        <f t="shared" ca="1" si="52"/>
        <v>0</v>
      </c>
      <c r="O266" s="57">
        <f t="shared" ca="1" si="53"/>
        <v>0</v>
      </c>
      <c r="P266" s="8">
        <f t="shared" ca="1" si="54"/>
        <v>0</v>
      </c>
      <c r="Q266" s="8">
        <f t="shared" ca="1" si="55"/>
        <v>0</v>
      </c>
      <c r="R266" s="5">
        <f t="shared" ca="1" si="46"/>
        <v>7.0542380437790805E-2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54"/>
      <c r="B267" s="54"/>
      <c r="C267" s="54"/>
      <c r="D267" s="56">
        <f t="shared" si="43"/>
        <v>0</v>
      </c>
      <c r="E267" s="56">
        <f t="shared" si="43"/>
        <v>0</v>
      </c>
      <c r="F267" s="8">
        <f t="shared" si="44"/>
        <v>0</v>
      </c>
      <c r="G267" s="8">
        <f t="shared" si="44"/>
        <v>0</v>
      </c>
      <c r="H267" s="8">
        <f t="shared" si="47"/>
        <v>0</v>
      </c>
      <c r="I267" s="8">
        <f t="shared" si="48"/>
        <v>0</v>
      </c>
      <c r="J267" s="8">
        <f t="shared" si="49"/>
        <v>0</v>
      </c>
      <c r="K267" s="8">
        <f t="shared" si="50"/>
        <v>0</v>
      </c>
      <c r="L267" s="8">
        <f t="shared" si="51"/>
        <v>0</v>
      </c>
      <c r="M267" s="8">
        <f t="shared" ca="1" si="45"/>
        <v>-7.0542380437790805E-2</v>
      </c>
      <c r="N267" s="8">
        <f t="shared" ca="1" si="52"/>
        <v>0</v>
      </c>
      <c r="O267" s="57">
        <f t="shared" ca="1" si="53"/>
        <v>0</v>
      </c>
      <c r="P267" s="8">
        <f t="shared" ca="1" si="54"/>
        <v>0</v>
      </c>
      <c r="Q267" s="8">
        <f t="shared" ca="1" si="55"/>
        <v>0</v>
      </c>
      <c r="R267" s="5">
        <f t="shared" ca="1" si="46"/>
        <v>7.0542380437790805E-2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54"/>
      <c r="B268" s="54"/>
      <c r="C268" s="54"/>
      <c r="D268" s="56">
        <f t="shared" si="43"/>
        <v>0</v>
      </c>
      <c r="E268" s="56">
        <f t="shared" si="43"/>
        <v>0</v>
      </c>
      <c r="F268" s="8">
        <f t="shared" si="44"/>
        <v>0</v>
      </c>
      <c r="G268" s="8">
        <f t="shared" si="44"/>
        <v>0</v>
      </c>
      <c r="H268" s="8">
        <f t="shared" si="47"/>
        <v>0</v>
      </c>
      <c r="I268" s="8">
        <f t="shared" si="48"/>
        <v>0</v>
      </c>
      <c r="J268" s="8">
        <f t="shared" si="49"/>
        <v>0</v>
      </c>
      <c r="K268" s="8">
        <f t="shared" si="50"/>
        <v>0</v>
      </c>
      <c r="L268" s="8">
        <f t="shared" si="51"/>
        <v>0</v>
      </c>
      <c r="M268" s="8">
        <f t="shared" ca="1" si="45"/>
        <v>-7.0542380437790805E-2</v>
      </c>
      <c r="N268" s="8">
        <f t="shared" ca="1" si="52"/>
        <v>0</v>
      </c>
      <c r="O268" s="57">
        <f t="shared" ca="1" si="53"/>
        <v>0</v>
      </c>
      <c r="P268" s="8">
        <f t="shared" ca="1" si="54"/>
        <v>0</v>
      </c>
      <c r="Q268" s="8">
        <f t="shared" ca="1" si="55"/>
        <v>0</v>
      </c>
      <c r="R268" s="5">
        <f t="shared" ca="1" si="46"/>
        <v>7.0542380437790805E-2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54"/>
      <c r="B269" s="54"/>
      <c r="C269" s="54"/>
      <c r="D269" s="56">
        <f t="shared" si="43"/>
        <v>0</v>
      </c>
      <c r="E269" s="56">
        <f t="shared" si="43"/>
        <v>0</v>
      </c>
      <c r="F269" s="8">
        <f t="shared" si="44"/>
        <v>0</v>
      </c>
      <c r="G269" s="8">
        <f t="shared" si="44"/>
        <v>0</v>
      </c>
      <c r="H269" s="8">
        <f t="shared" si="47"/>
        <v>0</v>
      </c>
      <c r="I269" s="8">
        <f t="shared" si="48"/>
        <v>0</v>
      </c>
      <c r="J269" s="8">
        <f t="shared" si="49"/>
        <v>0</v>
      </c>
      <c r="K269" s="8">
        <f t="shared" si="50"/>
        <v>0</v>
      </c>
      <c r="L269" s="8">
        <f t="shared" si="51"/>
        <v>0</v>
      </c>
      <c r="M269" s="8">
        <f t="shared" ca="1" si="45"/>
        <v>-7.0542380437790805E-2</v>
      </c>
      <c r="N269" s="8">
        <f t="shared" ca="1" si="52"/>
        <v>0</v>
      </c>
      <c r="O269" s="57">
        <f t="shared" ca="1" si="53"/>
        <v>0</v>
      </c>
      <c r="P269" s="8">
        <f t="shared" ca="1" si="54"/>
        <v>0</v>
      </c>
      <c r="Q269" s="8">
        <f t="shared" ca="1" si="55"/>
        <v>0</v>
      </c>
      <c r="R269" s="5">
        <f t="shared" ca="1" si="46"/>
        <v>7.0542380437790805E-2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54"/>
      <c r="B270" s="54"/>
      <c r="C270" s="54"/>
      <c r="D270" s="56">
        <f t="shared" si="43"/>
        <v>0</v>
      </c>
      <c r="E270" s="56">
        <f t="shared" si="43"/>
        <v>0</v>
      </c>
      <c r="F270" s="8">
        <f t="shared" si="44"/>
        <v>0</v>
      </c>
      <c r="G270" s="8">
        <f t="shared" si="44"/>
        <v>0</v>
      </c>
      <c r="H270" s="8">
        <f t="shared" si="47"/>
        <v>0</v>
      </c>
      <c r="I270" s="8">
        <f t="shared" si="48"/>
        <v>0</v>
      </c>
      <c r="J270" s="8">
        <f t="shared" si="49"/>
        <v>0</v>
      </c>
      <c r="K270" s="8">
        <f t="shared" si="50"/>
        <v>0</v>
      </c>
      <c r="L270" s="8">
        <f t="shared" si="51"/>
        <v>0</v>
      </c>
      <c r="M270" s="8">
        <f t="shared" ca="1" si="45"/>
        <v>-7.0542380437790805E-2</v>
      </c>
      <c r="N270" s="8">
        <f t="shared" ca="1" si="52"/>
        <v>0</v>
      </c>
      <c r="O270" s="57">
        <f t="shared" ca="1" si="53"/>
        <v>0</v>
      </c>
      <c r="P270" s="8">
        <f t="shared" ca="1" si="54"/>
        <v>0</v>
      </c>
      <c r="Q270" s="8">
        <f t="shared" ca="1" si="55"/>
        <v>0</v>
      </c>
      <c r="R270" s="5">
        <f t="shared" ca="1" si="46"/>
        <v>7.0542380437790805E-2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54"/>
      <c r="B271" s="54"/>
      <c r="C271" s="54"/>
      <c r="D271" s="56">
        <f t="shared" ref="D271:E334" si="56">A271/A$18</f>
        <v>0</v>
      </c>
      <c r="E271" s="56">
        <f t="shared" si="56"/>
        <v>0</v>
      </c>
      <c r="F271" s="8">
        <f t="shared" ref="F271:G334" si="57">$C271*D271</f>
        <v>0</v>
      </c>
      <c r="G271" s="8">
        <f t="shared" si="57"/>
        <v>0</v>
      </c>
      <c r="H271" s="8">
        <f t="shared" si="47"/>
        <v>0</v>
      </c>
      <c r="I271" s="8">
        <f t="shared" si="48"/>
        <v>0</v>
      </c>
      <c r="J271" s="8">
        <f t="shared" si="49"/>
        <v>0</v>
      </c>
      <c r="K271" s="8">
        <f t="shared" si="50"/>
        <v>0</v>
      </c>
      <c r="L271" s="8">
        <f t="shared" si="51"/>
        <v>0</v>
      </c>
      <c r="M271" s="8">
        <f t="shared" ca="1" si="45"/>
        <v>-7.0542380437790805E-2</v>
      </c>
      <c r="N271" s="8">
        <f t="shared" ca="1" si="52"/>
        <v>0</v>
      </c>
      <c r="O271" s="57">
        <f t="shared" ca="1" si="53"/>
        <v>0</v>
      </c>
      <c r="P271" s="8">
        <f t="shared" ca="1" si="54"/>
        <v>0</v>
      </c>
      <c r="Q271" s="8">
        <f t="shared" ca="1" si="55"/>
        <v>0</v>
      </c>
      <c r="R271" s="5">
        <f t="shared" ca="1" si="46"/>
        <v>7.0542380437790805E-2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54"/>
      <c r="B272" s="54"/>
      <c r="C272" s="54"/>
      <c r="D272" s="56">
        <f t="shared" si="56"/>
        <v>0</v>
      </c>
      <c r="E272" s="56">
        <f t="shared" si="56"/>
        <v>0</v>
      </c>
      <c r="F272" s="8">
        <f t="shared" si="57"/>
        <v>0</v>
      </c>
      <c r="G272" s="8">
        <f t="shared" si="57"/>
        <v>0</v>
      </c>
      <c r="H272" s="8">
        <f t="shared" si="47"/>
        <v>0</v>
      </c>
      <c r="I272" s="8">
        <f t="shared" si="48"/>
        <v>0</v>
      </c>
      <c r="J272" s="8">
        <f t="shared" si="49"/>
        <v>0</v>
      </c>
      <c r="K272" s="8">
        <f t="shared" si="50"/>
        <v>0</v>
      </c>
      <c r="L272" s="8">
        <f t="shared" si="51"/>
        <v>0</v>
      </c>
      <c r="M272" s="8">
        <f t="shared" ca="1" si="45"/>
        <v>-7.0542380437790805E-2</v>
      </c>
      <c r="N272" s="8">
        <f t="shared" ca="1" si="52"/>
        <v>0</v>
      </c>
      <c r="O272" s="57">
        <f t="shared" ca="1" si="53"/>
        <v>0</v>
      </c>
      <c r="P272" s="8">
        <f t="shared" ca="1" si="54"/>
        <v>0</v>
      </c>
      <c r="Q272" s="8">
        <f t="shared" ca="1" si="55"/>
        <v>0</v>
      </c>
      <c r="R272" s="5">
        <f t="shared" ca="1" si="46"/>
        <v>7.0542380437790805E-2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54"/>
      <c r="B273" s="54"/>
      <c r="C273" s="54"/>
      <c r="D273" s="56">
        <f t="shared" si="56"/>
        <v>0</v>
      </c>
      <c r="E273" s="56">
        <f t="shared" si="56"/>
        <v>0</v>
      </c>
      <c r="F273" s="8">
        <f t="shared" si="57"/>
        <v>0</v>
      </c>
      <c r="G273" s="8">
        <f t="shared" si="57"/>
        <v>0</v>
      </c>
      <c r="H273" s="8">
        <f t="shared" si="47"/>
        <v>0</v>
      </c>
      <c r="I273" s="8">
        <f t="shared" si="48"/>
        <v>0</v>
      </c>
      <c r="J273" s="8">
        <f t="shared" si="49"/>
        <v>0</v>
      </c>
      <c r="K273" s="8">
        <f t="shared" si="50"/>
        <v>0</v>
      </c>
      <c r="L273" s="8">
        <f t="shared" si="51"/>
        <v>0</v>
      </c>
      <c r="M273" s="8">
        <f t="shared" ca="1" si="45"/>
        <v>-7.0542380437790805E-2</v>
      </c>
      <c r="N273" s="8">
        <f t="shared" ca="1" si="52"/>
        <v>0</v>
      </c>
      <c r="O273" s="57">
        <f t="shared" ca="1" si="53"/>
        <v>0</v>
      </c>
      <c r="P273" s="8">
        <f t="shared" ca="1" si="54"/>
        <v>0</v>
      </c>
      <c r="Q273" s="8">
        <f t="shared" ca="1" si="55"/>
        <v>0</v>
      </c>
      <c r="R273" s="5">
        <f t="shared" ca="1" si="46"/>
        <v>7.0542380437790805E-2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54"/>
      <c r="B274" s="54"/>
      <c r="C274" s="54"/>
      <c r="D274" s="56">
        <f t="shared" si="56"/>
        <v>0</v>
      </c>
      <c r="E274" s="56">
        <f t="shared" si="56"/>
        <v>0</v>
      </c>
      <c r="F274" s="8">
        <f t="shared" si="57"/>
        <v>0</v>
      </c>
      <c r="G274" s="8">
        <f t="shared" si="57"/>
        <v>0</v>
      </c>
      <c r="H274" s="8">
        <f t="shared" si="47"/>
        <v>0</v>
      </c>
      <c r="I274" s="8">
        <f t="shared" si="48"/>
        <v>0</v>
      </c>
      <c r="J274" s="8">
        <f t="shared" si="49"/>
        <v>0</v>
      </c>
      <c r="K274" s="8">
        <f t="shared" si="50"/>
        <v>0</v>
      </c>
      <c r="L274" s="8">
        <f t="shared" si="51"/>
        <v>0</v>
      </c>
      <c r="M274" s="8">
        <f t="shared" ca="1" si="45"/>
        <v>-7.0542380437790805E-2</v>
      </c>
      <c r="N274" s="8">
        <f t="shared" ca="1" si="52"/>
        <v>0</v>
      </c>
      <c r="O274" s="57">
        <f t="shared" ca="1" si="53"/>
        <v>0</v>
      </c>
      <c r="P274" s="8">
        <f t="shared" ca="1" si="54"/>
        <v>0</v>
      </c>
      <c r="Q274" s="8">
        <f t="shared" ca="1" si="55"/>
        <v>0</v>
      </c>
      <c r="R274" s="5">
        <f t="shared" ca="1" si="46"/>
        <v>7.0542380437790805E-2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54"/>
      <c r="B275" s="54"/>
      <c r="C275" s="54"/>
      <c r="D275" s="56">
        <f t="shared" si="56"/>
        <v>0</v>
      </c>
      <c r="E275" s="56">
        <f t="shared" si="56"/>
        <v>0</v>
      </c>
      <c r="F275" s="8">
        <f t="shared" si="57"/>
        <v>0</v>
      </c>
      <c r="G275" s="8">
        <f t="shared" si="57"/>
        <v>0</v>
      </c>
      <c r="H275" s="8">
        <f t="shared" si="47"/>
        <v>0</v>
      </c>
      <c r="I275" s="8">
        <f t="shared" si="48"/>
        <v>0</v>
      </c>
      <c r="J275" s="8">
        <f t="shared" si="49"/>
        <v>0</v>
      </c>
      <c r="K275" s="8">
        <f t="shared" si="50"/>
        <v>0</v>
      </c>
      <c r="L275" s="8">
        <f t="shared" si="51"/>
        <v>0</v>
      </c>
      <c r="M275" s="8">
        <f t="shared" ca="1" si="45"/>
        <v>-7.0542380437790805E-2</v>
      </c>
      <c r="N275" s="8">
        <f t="shared" ca="1" si="52"/>
        <v>0</v>
      </c>
      <c r="O275" s="57">
        <f t="shared" ca="1" si="53"/>
        <v>0</v>
      </c>
      <c r="P275" s="8">
        <f t="shared" ca="1" si="54"/>
        <v>0</v>
      </c>
      <c r="Q275" s="8">
        <f t="shared" ca="1" si="55"/>
        <v>0</v>
      </c>
      <c r="R275" s="5">
        <f t="shared" ca="1" si="46"/>
        <v>7.0542380437790805E-2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54"/>
      <c r="B276" s="54"/>
      <c r="C276" s="54"/>
      <c r="D276" s="56">
        <f t="shared" si="56"/>
        <v>0</v>
      </c>
      <c r="E276" s="56">
        <f t="shared" si="56"/>
        <v>0</v>
      </c>
      <c r="F276" s="8">
        <f t="shared" si="57"/>
        <v>0</v>
      </c>
      <c r="G276" s="8">
        <f t="shared" si="57"/>
        <v>0</v>
      </c>
      <c r="H276" s="8">
        <f t="shared" si="47"/>
        <v>0</v>
      </c>
      <c r="I276" s="8">
        <f t="shared" si="48"/>
        <v>0</v>
      </c>
      <c r="J276" s="8">
        <f t="shared" si="49"/>
        <v>0</v>
      </c>
      <c r="K276" s="8">
        <f t="shared" si="50"/>
        <v>0</v>
      </c>
      <c r="L276" s="8">
        <f t="shared" si="51"/>
        <v>0</v>
      </c>
      <c r="M276" s="8">
        <f t="shared" ca="1" si="45"/>
        <v>-7.0542380437790805E-2</v>
      </c>
      <c r="N276" s="8">
        <f t="shared" ca="1" si="52"/>
        <v>0</v>
      </c>
      <c r="O276" s="57">
        <f t="shared" ca="1" si="53"/>
        <v>0</v>
      </c>
      <c r="P276" s="8">
        <f t="shared" ca="1" si="54"/>
        <v>0</v>
      </c>
      <c r="Q276" s="8">
        <f t="shared" ca="1" si="55"/>
        <v>0</v>
      </c>
      <c r="R276" s="5">
        <f t="shared" ca="1" si="46"/>
        <v>7.0542380437790805E-2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54"/>
      <c r="B277" s="54"/>
      <c r="C277" s="54"/>
      <c r="D277" s="56">
        <f t="shared" si="56"/>
        <v>0</v>
      </c>
      <c r="E277" s="56">
        <f t="shared" si="56"/>
        <v>0</v>
      </c>
      <c r="F277" s="8">
        <f t="shared" si="57"/>
        <v>0</v>
      </c>
      <c r="G277" s="8">
        <f t="shared" si="57"/>
        <v>0</v>
      </c>
      <c r="H277" s="8">
        <f t="shared" si="47"/>
        <v>0</v>
      </c>
      <c r="I277" s="8">
        <f t="shared" si="48"/>
        <v>0</v>
      </c>
      <c r="J277" s="8">
        <f t="shared" si="49"/>
        <v>0</v>
      </c>
      <c r="K277" s="8">
        <f t="shared" si="50"/>
        <v>0</v>
      </c>
      <c r="L277" s="8">
        <f t="shared" si="51"/>
        <v>0</v>
      </c>
      <c r="M277" s="8">
        <f t="shared" ref="M277:M340" ca="1" si="58">+E$4+E$5*D277+E$6*D277^2</f>
        <v>-7.0542380437790805E-2</v>
      </c>
      <c r="N277" s="8">
        <f t="shared" ca="1" si="52"/>
        <v>0</v>
      </c>
      <c r="O277" s="57">
        <f t="shared" ca="1" si="53"/>
        <v>0</v>
      </c>
      <c r="P277" s="8">
        <f t="shared" ca="1" si="54"/>
        <v>0</v>
      </c>
      <c r="Q277" s="8">
        <f t="shared" ca="1" si="55"/>
        <v>0</v>
      </c>
      <c r="R277" s="5">
        <f t="shared" ref="R277:R340" ca="1" si="59">+E277-M277</f>
        <v>7.0542380437790805E-2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54"/>
      <c r="B278" s="54"/>
      <c r="C278" s="54"/>
      <c r="D278" s="56">
        <f t="shared" si="56"/>
        <v>0</v>
      </c>
      <c r="E278" s="56">
        <f t="shared" si="56"/>
        <v>0</v>
      </c>
      <c r="F278" s="8">
        <f t="shared" si="57"/>
        <v>0</v>
      </c>
      <c r="G278" s="8">
        <f t="shared" si="57"/>
        <v>0</v>
      </c>
      <c r="H278" s="8">
        <f t="shared" ref="H278:H334" si="60">C278*D278*D278</f>
        <v>0</v>
      </c>
      <c r="I278" s="8">
        <f t="shared" ref="I278:I334" si="61">C278*D278*D278*D278</f>
        <v>0</v>
      </c>
      <c r="J278" s="8">
        <f t="shared" ref="J278:J334" si="62">C278*D278*D278*D278*D278</f>
        <v>0</v>
      </c>
      <c r="K278" s="8">
        <f t="shared" ref="K278:K334" si="63">C278*E278*D278</f>
        <v>0</v>
      </c>
      <c r="L278" s="8">
        <f t="shared" ref="L278:L334" si="64">C278*E278*D278*D278</f>
        <v>0</v>
      </c>
      <c r="M278" s="8">
        <f t="shared" ca="1" si="58"/>
        <v>-7.0542380437790805E-2</v>
      </c>
      <c r="N278" s="8">
        <f t="shared" ref="N278:N334" ca="1" si="65">C278*(M278-E278)^2</f>
        <v>0</v>
      </c>
      <c r="O278" s="57">
        <f t="shared" ref="O278:O334" ca="1" si="66">(C278*O$1-O$2*F278+O$3*H278)^2</f>
        <v>0</v>
      </c>
      <c r="P278" s="8">
        <f t="shared" ref="P278:P334" ca="1" si="67">(-C278*O$2+O$4*F278-O$5*H278)^2</f>
        <v>0</v>
      </c>
      <c r="Q278" s="8">
        <f t="shared" ref="Q278:Q334" ca="1" si="68">+(C278*O$3-F278*O$5+H278*O$6)^2</f>
        <v>0</v>
      </c>
      <c r="R278" s="5">
        <f t="shared" ca="1" si="59"/>
        <v>7.0542380437790805E-2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54"/>
      <c r="B279" s="54"/>
      <c r="C279" s="54"/>
      <c r="D279" s="56">
        <f t="shared" si="56"/>
        <v>0</v>
      </c>
      <c r="E279" s="56">
        <f t="shared" si="56"/>
        <v>0</v>
      </c>
      <c r="F279" s="8">
        <f t="shared" si="57"/>
        <v>0</v>
      </c>
      <c r="G279" s="8">
        <f t="shared" si="57"/>
        <v>0</v>
      </c>
      <c r="H279" s="8">
        <f t="shared" si="60"/>
        <v>0</v>
      </c>
      <c r="I279" s="8">
        <f t="shared" si="61"/>
        <v>0</v>
      </c>
      <c r="J279" s="8">
        <f t="shared" si="62"/>
        <v>0</v>
      </c>
      <c r="K279" s="8">
        <f t="shared" si="63"/>
        <v>0</v>
      </c>
      <c r="L279" s="8">
        <f t="shared" si="64"/>
        <v>0</v>
      </c>
      <c r="M279" s="8">
        <f t="shared" ca="1" si="58"/>
        <v>-7.0542380437790805E-2</v>
      </c>
      <c r="N279" s="8">
        <f t="shared" ca="1" si="65"/>
        <v>0</v>
      </c>
      <c r="O279" s="57">
        <f t="shared" ca="1" si="66"/>
        <v>0</v>
      </c>
      <c r="P279" s="8">
        <f t="shared" ca="1" si="67"/>
        <v>0</v>
      </c>
      <c r="Q279" s="8">
        <f t="shared" ca="1" si="68"/>
        <v>0</v>
      </c>
      <c r="R279" s="5">
        <f t="shared" ca="1" si="59"/>
        <v>7.0542380437790805E-2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54"/>
      <c r="B280" s="54"/>
      <c r="C280" s="54"/>
      <c r="D280" s="56">
        <f t="shared" si="56"/>
        <v>0</v>
      </c>
      <c r="E280" s="56">
        <f t="shared" si="56"/>
        <v>0</v>
      </c>
      <c r="F280" s="8">
        <f t="shared" si="57"/>
        <v>0</v>
      </c>
      <c r="G280" s="8">
        <f t="shared" si="57"/>
        <v>0</v>
      </c>
      <c r="H280" s="8">
        <f t="shared" si="60"/>
        <v>0</v>
      </c>
      <c r="I280" s="8">
        <f t="shared" si="61"/>
        <v>0</v>
      </c>
      <c r="J280" s="8">
        <f t="shared" si="62"/>
        <v>0</v>
      </c>
      <c r="K280" s="8">
        <f t="shared" si="63"/>
        <v>0</v>
      </c>
      <c r="L280" s="8">
        <f t="shared" si="64"/>
        <v>0</v>
      </c>
      <c r="M280" s="8">
        <f t="shared" ca="1" si="58"/>
        <v>-7.0542380437790805E-2</v>
      </c>
      <c r="N280" s="8">
        <f t="shared" ca="1" si="65"/>
        <v>0</v>
      </c>
      <c r="O280" s="57">
        <f t="shared" ca="1" si="66"/>
        <v>0</v>
      </c>
      <c r="P280" s="8">
        <f t="shared" ca="1" si="67"/>
        <v>0</v>
      </c>
      <c r="Q280" s="8">
        <f t="shared" ca="1" si="68"/>
        <v>0</v>
      </c>
      <c r="R280" s="5">
        <f t="shared" ca="1" si="59"/>
        <v>7.0542380437790805E-2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54"/>
      <c r="B281" s="54"/>
      <c r="C281" s="54"/>
      <c r="D281" s="56">
        <f t="shared" si="56"/>
        <v>0</v>
      </c>
      <c r="E281" s="56">
        <f t="shared" si="56"/>
        <v>0</v>
      </c>
      <c r="F281" s="8">
        <f t="shared" si="57"/>
        <v>0</v>
      </c>
      <c r="G281" s="8">
        <f t="shared" si="57"/>
        <v>0</v>
      </c>
      <c r="H281" s="8">
        <f t="shared" si="60"/>
        <v>0</v>
      </c>
      <c r="I281" s="8">
        <f t="shared" si="61"/>
        <v>0</v>
      </c>
      <c r="J281" s="8">
        <f t="shared" si="62"/>
        <v>0</v>
      </c>
      <c r="K281" s="8">
        <f t="shared" si="63"/>
        <v>0</v>
      </c>
      <c r="L281" s="8">
        <f t="shared" si="64"/>
        <v>0</v>
      </c>
      <c r="M281" s="8">
        <f t="shared" ca="1" si="58"/>
        <v>-7.0542380437790805E-2</v>
      </c>
      <c r="N281" s="8">
        <f t="shared" ca="1" si="65"/>
        <v>0</v>
      </c>
      <c r="O281" s="57">
        <f t="shared" ca="1" si="66"/>
        <v>0</v>
      </c>
      <c r="P281" s="8">
        <f t="shared" ca="1" si="67"/>
        <v>0</v>
      </c>
      <c r="Q281" s="8">
        <f t="shared" ca="1" si="68"/>
        <v>0</v>
      </c>
      <c r="R281" s="5">
        <f t="shared" ca="1" si="59"/>
        <v>7.0542380437790805E-2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54"/>
      <c r="B282" s="54"/>
      <c r="C282" s="54"/>
      <c r="D282" s="56">
        <f t="shared" si="56"/>
        <v>0</v>
      </c>
      <c r="E282" s="56">
        <f t="shared" si="56"/>
        <v>0</v>
      </c>
      <c r="F282" s="8">
        <f t="shared" si="57"/>
        <v>0</v>
      </c>
      <c r="G282" s="8">
        <f t="shared" si="57"/>
        <v>0</v>
      </c>
      <c r="H282" s="8">
        <f t="shared" si="60"/>
        <v>0</v>
      </c>
      <c r="I282" s="8">
        <f t="shared" si="61"/>
        <v>0</v>
      </c>
      <c r="J282" s="8">
        <f t="shared" si="62"/>
        <v>0</v>
      </c>
      <c r="K282" s="8">
        <f t="shared" si="63"/>
        <v>0</v>
      </c>
      <c r="L282" s="8">
        <f t="shared" si="64"/>
        <v>0</v>
      </c>
      <c r="M282" s="8">
        <f t="shared" ca="1" si="58"/>
        <v>-7.0542380437790805E-2</v>
      </c>
      <c r="N282" s="8">
        <f t="shared" ca="1" si="65"/>
        <v>0</v>
      </c>
      <c r="O282" s="57">
        <f t="shared" ca="1" si="66"/>
        <v>0</v>
      </c>
      <c r="P282" s="8">
        <f t="shared" ca="1" si="67"/>
        <v>0</v>
      </c>
      <c r="Q282" s="8">
        <f t="shared" ca="1" si="68"/>
        <v>0</v>
      </c>
      <c r="R282" s="5">
        <f t="shared" ca="1" si="59"/>
        <v>7.0542380437790805E-2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54"/>
      <c r="B283" s="54"/>
      <c r="C283" s="54"/>
      <c r="D283" s="56">
        <f t="shared" si="56"/>
        <v>0</v>
      </c>
      <c r="E283" s="56">
        <f t="shared" si="56"/>
        <v>0</v>
      </c>
      <c r="F283" s="8">
        <f t="shared" si="57"/>
        <v>0</v>
      </c>
      <c r="G283" s="8">
        <f t="shared" si="57"/>
        <v>0</v>
      </c>
      <c r="H283" s="8">
        <f t="shared" si="60"/>
        <v>0</v>
      </c>
      <c r="I283" s="8">
        <f t="shared" si="61"/>
        <v>0</v>
      </c>
      <c r="J283" s="8">
        <f t="shared" si="62"/>
        <v>0</v>
      </c>
      <c r="K283" s="8">
        <f t="shared" si="63"/>
        <v>0</v>
      </c>
      <c r="L283" s="8">
        <f t="shared" si="64"/>
        <v>0</v>
      </c>
      <c r="M283" s="8">
        <f t="shared" ca="1" si="58"/>
        <v>-7.0542380437790805E-2</v>
      </c>
      <c r="N283" s="8">
        <f t="shared" ca="1" si="65"/>
        <v>0</v>
      </c>
      <c r="O283" s="57">
        <f t="shared" ca="1" si="66"/>
        <v>0</v>
      </c>
      <c r="P283" s="8">
        <f t="shared" ca="1" si="67"/>
        <v>0</v>
      </c>
      <c r="Q283" s="8">
        <f t="shared" ca="1" si="68"/>
        <v>0</v>
      </c>
      <c r="R283" s="5">
        <f t="shared" ca="1" si="59"/>
        <v>7.0542380437790805E-2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54"/>
      <c r="B284" s="54"/>
      <c r="C284" s="54"/>
      <c r="D284" s="56">
        <f t="shared" si="56"/>
        <v>0</v>
      </c>
      <c r="E284" s="56">
        <f t="shared" si="56"/>
        <v>0</v>
      </c>
      <c r="F284" s="8">
        <f t="shared" si="57"/>
        <v>0</v>
      </c>
      <c r="G284" s="8">
        <f t="shared" si="57"/>
        <v>0</v>
      </c>
      <c r="H284" s="8">
        <f t="shared" si="60"/>
        <v>0</v>
      </c>
      <c r="I284" s="8">
        <f t="shared" si="61"/>
        <v>0</v>
      </c>
      <c r="J284" s="8">
        <f t="shared" si="62"/>
        <v>0</v>
      </c>
      <c r="K284" s="8">
        <f t="shared" si="63"/>
        <v>0</v>
      </c>
      <c r="L284" s="8">
        <f t="shared" si="64"/>
        <v>0</v>
      </c>
      <c r="M284" s="8">
        <f t="shared" ca="1" si="58"/>
        <v>-7.0542380437790805E-2</v>
      </c>
      <c r="N284" s="8">
        <f t="shared" ca="1" si="65"/>
        <v>0</v>
      </c>
      <c r="O284" s="57">
        <f t="shared" ca="1" si="66"/>
        <v>0</v>
      </c>
      <c r="P284" s="8">
        <f t="shared" ca="1" si="67"/>
        <v>0</v>
      </c>
      <c r="Q284" s="8">
        <f t="shared" ca="1" si="68"/>
        <v>0</v>
      </c>
      <c r="R284" s="5">
        <f t="shared" ca="1" si="59"/>
        <v>7.0542380437790805E-2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54"/>
      <c r="B285" s="54"/>
      <c r="C285" s="54"/>
      <c r="D285" s="56">
        <f t="shared" si="56"/>
        <v>0</v>
      </c>
      <c r="E285" s="56">
        <f t="shared" si="56"/>
        <v>0</v>
      </c>
      <c r="F285" s="8">
        <f t="shared" si="57"/>
        <v>0</v>
      </c>
      <c r="G285" s="8">
        <f t="shared" si="57"/>
        <v>0</v>
      </c>
      <c r="H285" s="8">
        <f t="shared" si="60"/>
        <v>0</v>
      </c>
      <c r="I285" s="8">
        <f t="shared" si="61"/>
        <v>0</v>
      </c>
      <c r="J285" s="8">
        <f t="shared" si="62"/>
        <v>0</v>
      </c>
      <c r="K285" s="8">
        <f t="shared" si="63"/>
        <v>0</v>
      </c>
      <c r="L285" s="8">
        <f t="shared" si="64"/>
        <v>0</v>
      </c>
      <c r="M285" s="8">
        <f t="shared" ca="1" si="58"/>
        <v>-7.0542380437790805E-2</v>
      </c>
      <c r="N285" s="8">
        <f t="shared" ca="1" si="65"/>
        <v>0</v>
      </c>
      <c r="O285" s="57">
        <f t="shared" ca="1" si="66"/>
        <v>0</v>
      </c>
      <c r="P285" s="8">
        <f t="shared" ca="1" si="67"/>
        <v>0</v>
      </c>
      <c r="Q285" s="8">
        <f t="shared" ca="1" si="68"/>
        <v>0</v>
      </c>
      <c r="R285" s="5">
        <f t="shared" ca="1" si="59"/>
        <v>7.0542380437790805E-2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54"/>
      <c r="B286" s="54"/>
      <c r="C286" s="54"/>
      <c r="D286" s="56">
        <f t="shared" si="56"/>
        <v>0</v>
      </c>
      <c r="E286" s="56">
        <f t="shared" si="56"/>
        <v>0</v>
      </c>
      <c r="F286" s="8">
        <f t="shared" si="57"/>
        <v>0</v>
      </c>
      <c r="G286" s="8">
        <f t="shared" si="57"/>
        <v>0</v>
      </c>
      <c r="H286" s="8">
        <f t="shared" si="60"/>
        <v>0</v>
      </c>
      <c r="I286" s="8">
        <f t="shared" si="61"/>
        <v>0</v>
      </c>
      <c r="J286" s="8">
        <f t="shared" si="62"/>
        <v>0</v>
      </c>
      <c r="K286" s="8">
        <f t="shared" si="63"/>
        <v>0</v>
      </c>
      <c r="L286" s="8">
        <f t="shared" si="64"/>
        <v>0</v>
      </c>
      <c r="M286" s="8">
        <f t="shared" ca="1" si="58"/>
        <v>-7.0542380437790805E-2</v>
      </c>
      <c r="N286" s="8">
        <f t="shared" ca="1" si="65"/>
        <v>0</v>
      </c>
      <c r="O286" s="57">
        <f t="shared" ca="1" si="66"/>
        <v>0</v>
      </c>
      <c r="P286" s="8">
        <f t="shared" ca="1" si="67"/>
        <v>0</v>
      </c>
      <c r="Q286" s="8">
        <f t="shared" ca="1" si="68"/>
        <v>0</v>
      </c>
      <c r="R286" s="5">
        <f t="shared" ca="1" si="59"/>
        <v>7.0542380437790805E-2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54"/>
      <c r="B287" s="54"/>
      <c r="C287" s="54"/>
      <c r="D287" s="56">
        <f t="shared" si="56"/>
        <v>0</v>
      </c>
      <c r="E287" s="56">
        <f t="shared" si="56"/>
        <v>0</v>
      </c>
      <c r="F287" s="8">
        <f t="shared" si="57"/>
        <v>0</v>
      </c>
      <c r="G287" s="8">
        <f t="shared" si="57"/>
        <v>0</v>
      </c>
      <c r="H287" s="8">
        <f t="shared" si="60"/>
        <v>0</v>
      </c>
      <c r="I287" s="8">
        <f t="shared" si="61"/>
        <v>0</v>
      </c>
      <c r="J287" s="8">
        <f t="shared" si="62"/>
        <v>0</v>
      </c>
      <c r="K287" s="8">
        <f t="shared" si="63"/>
        <v>0</v>
      </c>
      <c r="L287" s="8">
        <f t="shared" si="64"/>
        <v>0</v>
      </c>
      <c r="M287" s="8">
        <f t="shared" ca="1" si="58"/>
        <v>-7.0542380437790805E-2</v>
      </c>
      <c r="N287" s="8">
        <f t="shared" ca="1" si="65"/>
        <v>0</v>
      </c>
      <c r="O287" s="57">
        <f t="shared" ca="1" si="66"/>
        <v>0</v>
      </c>
      <c r="P287" s="8">
        <f t="shared" ca="1" si="67"/>
        <v>0</v>
      </c>
      <c r="Q287" s="8">
        <f t="shared" ca="1" si="68"/>
        <v>0</v>
      </c>
      <c r="R287" s="5">
        <f t="shared" ca="1" si="59"/>
        <v>7.0542380437790805E-2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54"/>
      <c r="B288" s="54"/>
      <c r="C288" s="54"/>
      <c r="D288" s="56">
        <f t="shared" si="56"/>
        <v>0</v>
      </c>
      <c r="E288" s="56">
        <f t="shared" si="56"/>
        <v>0</v>
      </c>
      <c r="F288" s="8">
        <f t="shared" si="57"/>
        <v>0</v>
      </c>
      <c r="G288" s="8">
        <f t="shared" si="57"/>
        <v>0</v>
      </c>
      <c r="H288" s="8">
        <f t="shared" si="60"/>
        <v>0</v>
      </c>
      <c r="I288" s="8">
        <f t="shared" si="61"/>
        <v>0</v>
      </c>
      <c r="J288" s="8">
        <f t="shared" si="62"/>
        <v>0</v>
      </c>
      <c r="K288" s="8">
        <f t="shared" si="63"/>
        <v>0</v>
      </c>
      <c r="L288" s="8">
        <f t="shared" si="64"/>
        <v>0</v>
      </c>
      <c r="M288" s="8">
        <f t="shared" ca="1" si="58"/>
        <v>-7.0542380437790805E-2</v>
      </c>
      <c r="N288" s="8">
        <f t="shared" ca="1" si="65"/>
        <v>0</v>
      </c>
      <c r="O288" s="57">
        <f t="shared" ca="1" si="66"/>
        <v>0</v>
      </c>
      <c r="P288" s="8">
        <f t="shared" ca="1" si="67"/>
        <v>0</v>
      </c>
      <c r="Q288" s="8">
        <f t="shared" ca="1" si="68"/>
        <v>0</v>
      </c>
      <c r="R288" s="5">
        <f t="shared" ca="1" si="59"/>
        <v>7.0542380437790805E-2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54"/>
      <c r="B289" s="54"/>
      <c r="C289" s="54"/>
      <c r="D289" s="56">
        <f t="shared" si="56"/>
        <v>0</v>
      </c>
      <c r="E289" s="56">
        <f t="shared" si="56"/>
        <v>0</v>
      </c>
      <c r="F289" s="8">
        <f t="shared" si="57"/>
        <v>0</v>
      </c>
      <c r="G289" s="8">
        <f t="shared" si="57"/>
        <v>0</v>
      </c>
      <c r="H289" s="8">
        <f t="shared" si="60"/>
        <v>0</v>
      </c>
      <c r="I289" s="8">
        <f t="shared" si="61"/>
        <v>0</v>
      </c>
      <c r="J289" s="8">
        <f t="shared" si="62"/>
        <v>0</v>
      </c>
      <c r="K289" s="8">
        <f t="shared" si="63"/>
        <v>0</v>
      </c>
      <c r="L289" s="8">
        <f t="shared" si="64"/>
        <v>0</v>
      </c>
      <c r="M289" s="8">
        <f t="shared" ca="1" si="58"/>
        <v>-7.0542380437790805E-2</v>
      </c>
      <c r="N289" s="8">
        <f t="shared" ca="1" si="65"/>
        <v>0</v>
      </c>
      <c r="O289" s="57">
        <f t="shared" ca="1" si="66"/>
        <v>0</v>
      </c>
      <c r="P289" s="8">
        <f t="shared" ca="1" si="67"/>
        <v>0</v>
      </c>
      <c r="Q289" s="8">
        <f t="shared" ca="1" si="68"/>
        <v>0</v>
      </c>
      <c r="R289" s="5">
        <f t="shared" ca="1" si="59"/>
        <v>7.0542380437790805E-2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54"/>
      <c r="B290" s="54"/>
      <c r="C290" s="54"/>
      <c r="D290" s="56">
        <f t="shared" si="56"/>
        <v>0</v>
      </c>
      <c r="E290" s="56">
        <f t="shared" si="56"/>
        <v>0</v>
      </c>
      <c r="F290" s="8">
        <f t="shared" si="57"/>
        <v>0</v>
      </c>
      <c r="G290" s="8">
        <f t="shared" si="57"/>
        <v>0</v>
      </c>
      <c r="H290" s="8">
        <f t="shared" si="60"/>
        <v>0</v>
      </c>
      <c r="I290" s="8">
        <f t="shared" si="61"/>
        <v>0</v>
      </c>
      <c r="J290" s="8">
        <f t="shared" si="62"/>
        <v>0</v>
      </c>
      <c r="K290" s="8">
        <f t="shared" si="63"/>
        <v>0</v>
      </c>
      <c r="L290" s="8">
        <f t="shared" si="64"/>
        <v>0</v>
      </c>
      <c r="M290" s="8">
        <f t="shared" ca="1" si="58"/>
        <v>-7.0542380437790805E-2</v>
      </c>
      <c r="N290" s="8">
        <f t="shared" ca="1" si="65"/>
        <v>0</v>
      </c>
      <c r="O290" s="57">
        <f t="shared" ca="1" si="66"/>
        <v>0</v>
      </c>
      <c r="P290" s="8">
        <f t="shared" ca="1" si="67"/>
        <v>0</v>
      </c>
      <c r="Q290" s="8">
        <f t="shared" ca="1" si="68"/>
        <v>0</v>
      </c>
      <c r="R290" s="5">
        <f t="shared" ca="1" si="59"/>
        <v>7.0542380437790805E-2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54"/>
      <c r="B291" s="54"/>
      <c r="C291" s="54"/>
      <c r="D291" s="56">
        <f t="shared" si="56"/>
        <v>0</v>
      </c>
      <c r="E291" s="56">
        <f t="shared" si="56"/>
        <v>0</v>
      </c>
      <c r="F291" s="8">
        <f t="shared" si="57"/>
        <v>0</v>
      </c>
      <c r="G291" s="8">
        <f t="shared" si="57"/>
        <v>0</v>
      </c>
      <c r="H291" s="8">
        <f t="shared" si="60"/>
        <v>0</v>
      </c>
      <c r="I291" s="8">
        <f t="shared" si="61"/>
        <v>0</v>
      </c>
      <c r="J291" s="8">
        <f t="shared" si="62"/>
        <v>0</v>
      </c>
      <c r="K291" s="8">
        <f t="shared" si="63"/>
        <v>0</v>
      </c>
      <c r="L291" s="8">
        <f t="shared" si="64"/>
        <v>0</v>
      </c>
      <c r="M291" s="8">
        <f t="shared" ca="1" si="58"/>
        <v>-7.0542380437790805E-2</v>
      </c>
      <c r="N291" s="8">
        <f t="shared" ca="1" si="65"/>
        <v>0</v>
      </c>
      <c r="O291" s="57">
        <f t="shared" ca="1" si="66"/>
        <v>0</v>
      </c>
      <c r="P291" s="8">
        <f t="shared" ca="1" si="67"/>
        <v>0</v>
      </c>
      <c r="Q291" s="8">
        <f t="shared" ca="1" si="68"/>
        <v>0</v>
      </c>
      <c r="R291" s="5">
        <f t="shared" ca="1" si="59"/>
        <v>7.0542380437790805E-2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54"/>
      <c r="B292" s="54"/>
      <c r="C292" s="54"/>
      <c r="D292" s="56">
        <f t="shared" si="56"/>
        <v>0</v>
      </c>
      <c r="E292" s="56">
        <f t="shared" si="56"/>
        <v>0</v>
      </c>
      <c r="F292" s="8">
        <f t="shared" si="57"/>
        <v>0</v>
      </c>
      <c r="G292" s="8">
        <f t="shared" si="57"/>
        <v>0</v>
      </c>
      <c r="H292" s="8">
        <f t="shared" si="60"/>
        <v>0</v>
      </c>
      <c r="I292" s="8">
        <f t="shared" si="61"/>
        <v>0</v>
      </c>
      <c r="J292" s="8">
        <f t="shared" si="62"/>
        <v>0</v>
      </c>
      <c r="K292" s="8">
        <f t="shared" si="63"/>
        <v>0</v>
      </c>
      <c r="L292" s="8">
        <f t="shared" si="64"/>
        <v>0</v>
      </c>
      <c r="M292" s="8">
        <f t="shared" ca="1" si="58"/>
        <v>-7.0542380437790805E-2</v>
      </c>
      <c r="N292" s="8">
        <f t="shared" ca="1" si="65"/>
        <v>0</v>
      </c>
      <c r="O292" s="57">
        <f t="shared" ca="1" si="66"/>
        <v>0</v>
      </c>
      <c r="P292" s="8">
        <f t="shared" ca="1" si="67"/>
        <v>0</v>
      </c>
      <c r="Q292" s="8">
        <f t="shared" ca="1" si="68"/>
        <v>0</v>
      </c>
      <c r="R292" s="5">
        <f t="shared" ca="1" si="59"/>
        <v>7.0542380437790805E-2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54"/>
      <c r="B293" s="54"/>
      <c r="C293" s="54"/>
      <c r="D293" s="56">
        <f t="shared" si="56"/>
        <v>0</v>
      </c>
      <c r="E293" s="56">
        <f t="shared" si="56"/>
        <v>0</v>
      </c>
      <c r="F293" s="8">
        <f t="shared" si="57"/>
        <v>0</v>
      </c>
      <c r="G293" s="8">
        <f t="shared" si="57"/>
        <v>0</v>
      </c>
      <c r="H293" s="8">
        <f t="shared" si="60"/>
        <v>0</v>
      </c>
      <c r="I293" s="8">
        <f t="shared" si="61"/>
        <v>0</v>
      </c>
      <c r="J293" s="8">
        <f t="shared" si="62"/>
        <v>0</v>
      </c>
      <c r="K293" s="8">
        <f t="shared" si="63"/>
        <v>0</v>
      </c>
      <c r="L293" s="8">
        <f t="shared" si="64"/>
        <v>0</v>
      </c>
      <c r="M293" s="8">
        <f t="shared" ca="1" si="58"/>
        <v>-7.0542380437790805E-2</v>
      </c>
      <c r="N293" s="8">
        <f t="shared" ca="1" si="65"/>
        <v>0</v>
      </c>
      <c r="O293" s="57">
        <f t="shared" ca="1" si="66"/>
        <v>0</v>
      </c>
      <c r="P293" s="8">
        <f t="shared" ca="1" si="67"/>
        <v>0</v>
      </c>
      <c r="Q293" s="8">
        <f t="shared" ca="1" si="68"/>
        <v>0</v>
      </c>
      <c r="R293" s="5">
        <f t="shared" ca="1" si="59"/>
        <v>7.0542380437790805E-2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54"/>
      <c r="B294" s="54"/>
      <c r="C294" s="54"/>
      <c r="D294" s="56">
        <f t="shared" si="56"/>
        <v>0</v>
      </c>
      <c r="E294" s="56">
        <f t="shared" si="56"/>
        <v>0</v>
      </c>
      <c r="F294" s="8">
        <f t="shared" si="57"/>
        <v>0</v>
      </c>
      <c r="G294" s="8">
        <f t="shared" si="57"/>
        <v>0</v>
      </c>
      <c r="H294" s="8">
        <f t="shared" si="60"/>
        <v>0</v>
      </c>
      <c r="I294" s="8">
        <f t="shared" si="61"/>
        <v>0</v>
      </c>
      <c r="J294" s="8">
        <f t="shared" si="62"/>
        <v>0</v>
      </c>
      <c r="K294" s="8">
        <f t="shared" si="63"/>
        <v>0</v>
      </c>
      <c r="L294" s="8">
        <f t="shared" si="64"/>
        <v>0</v>
      </c>
      <c r="M294" s="8">
        <f t="shared" ca="1" si="58"/>
        <v>-7.0542380437790805E-2</v>
      </c>
      <c r="N294" s="8">
        <f t="shared" ca="1" si="65"/>
        <v>0</v>
      </c>
      <c r="O294" s="57">
        <f t="shared" ca="1" si="66"/>
        <v>0</v>
      </c>
      <c r="P294" s="8">
        <f t="shared" ca="1" si="67"/>
        <v>0</v>
      </c>
      <c r="Q294" s="8">
        <f t="shared" ca="1" si="68"/>
        <v>0</v>
      </c>
      <c r="R294" s="5">
        <f t="shared" ca="1" si="59"/>
        <v>7.0542380437790805E-2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54"/>
      <c r="B295" s="54"/>
      <c r="C295" s="54"/>
      <c r="D295" s="56">
        <f t="shared" si="56"/>
        <v>0</v>
      </c>
      <c r="E295" s="56">
        <f t="shared" si="56"/>
        <v>0</v>
      </c>
      <c r="F295" s="8">
        <f t="shared" si="57"/>
        <v>0</v>
      </c>
      <c r="G295" s="8">
        <f t="shared" si="57"/>
        <v>0</v>
      </c>
      <c r="H295" s="8">
        <f t="shared" si="60"/>
        <v>0</v>
      </c>
      <c r="I295" s="8">
        <f t="shared" si="61"/>
        <v>0</v>
      </c>
      <c r="J295" s="8">
        <f t="shared" si="62"/>
        <v>0</v>
      </c>
      <c r="K295" s="8">
        <f t="shared" si="63"/>
        <v>0</v>
      </c>
      <c r="L295" s="8">
        <f t="shared" si="64"/>
        <v>0</v>
      </c>
      <c r="M295" s="8">
        <f t="shared" ca="1" si="58"/>
        <v>-7.0542380437790805E-2</v>
      </c>
      <c r="N295" s="8">
        <f t="shared" ca="1" si="65"/>
        <v>0</v>
      </c>
      <c r="O295" s="57">
        <f t="shared" ca="1" si="66"/>
        <v>0</v>
      </c>
      <c r="P295" s="8">
        <f t="shared" ca="1" si="67"/>
        <v>0</v>
      </c>
      <c r="Q295" s="8">
        <f t="shared" ca="1" si="68"/>
        <v>0</v>
      </c>
      <c r="R295" s="5">
        <f t="shared" ca="1" si="59"/>
        <v>7.0542380437790805E-2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54"/>
      <c r="B296" s="54"/>
      <c r="C296" s="54"/>
      <c r="D296" s="56">
        <f t="shared" si="56"/>
        <v>0</v>
      </c>
      <c r="E296" s="56">
        <f t="shared" si="56"/>
        <v>0</v>
      </c>
      <c r="F296" s="8">
        <f t="shared" si="57"/>
        <v>0</v>
      </c>
      <c r="G296" s="8">
        <f t="shared" si="57"/>
        <v>0</v>
      </c>
      <c r="H296" s="8">
        <f t="shared" si="60"/>
        <v>0</v>
      </c>
      <c r="I296" s="8">
        <f t="shared" si="61"/>
        <v>0</v>
      </c>
      <c r="J296" s="8">
        <f t="shared" si="62"/>
        <v>0</v>
      </c>
      <c r="K296" s="8">
        <f t="shared" si="63"/>
        <v>0</v>
      </c>
      <c r="L296" s="8">
        <f t="shared" si="64"/>
        <v>0</v>
      </c>
      <c r="M296" s="8">
        <f t="shared" ca="1" si="58"/>
        <v>-7.0542380437790805E-2</v>
      </c>
      <c r="N296" s="8">
        <f t="shared" ca="1" si="65"/>
        <v>0</v>
      </c>
      <c r="O296" s="57">
        <f t="shared" ca="1" si="66"/>
        <v>0</v>
      </c>
      <c r="P296" s="8">
        <f t="shared" ca="1" si="67"/>
        <v>0</v>
      </c>
      <c r="Q296" s="8">
        <f t="shared" ca="1" si="68"/>
        <v>0</v>
      </c>
      <c r="R296" s="5">
        <f t="shared" ca="1" si="59"/>
        <v>7.0542380437790805E-2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54"/>
      <c r="B297" s="54"/>
      <c r="C297" s="54"/>
      <c r="D297" s="56">
        <f t="shared" si="56"/>
        <v>0</v>
      </c>
      <c r="E297" s="56">
        <f t="shared" si="56"/>
        <v>0</v>
      </c>
      <c r="F297" s="8">
        <f t="shared" si="57"/>
        <v>0</v>
      </c>
      <c r="G297" s="8">
        <f t="shared" si="57"/>
        <v>0</v>
      </c>
      <c r="H297" s="8">
        <f t="shared" si="60"/>
        <v>0</v>
      </c>
      <c r="I297" s="8">
        <f t="shared" si="61"/>
        <v>0</v>
      </c>
      <c r="J297" s="8">
        <f t="shared" si="62"/>
        <v>0</v>
      </c>
      <c r="K297" s="8">
        <f t="shared" si="63"/>
        <v>0</v>
      </c>
      <c r="L297" s="8">
        <f t="shared" si="64"/>
        <v>0</v>
      </c>
      <c r="M297" s="8">
        <f t="shared" ca="1" si="58"/>
        <v>-7.0542380437790805E-2</v>
      </c>
      <c r="N297" s="8">
        <f t="shared" ca="1" si="65"/>
        <v>0</v>
      </c>
      <c r="O297" s="57">
        <f t="shared" ca="1" si="66"/>
        <v>0</v>
      </c>
      <c r="P297" s="8">
        <f t="shared" ca="1" si="67"/>
        <v>0</v>
      </c>
      <c r="Q297" s="8">
        <f t="shared" ca="1" si="68"/>
        <v>0</v>
      </c>
      <c r="R297" s="5">
        <f t="shared" ca="1" si="59"/>
        <v>7.0542380437790805E-2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54"/>
      <c r="B298" s="54"/>
      <c r="C298" s="54"/>
      <c r="D298" s="56">
        <f t="shared" si="56"/>
        <v>0</v>
      </c>
      <c r="E298" s="56">
        <f t="shared" si="56"/>
        <v>0</v>
      </c>
      <c r="F298" s="8">
        <f t="shared" si="57"/>
        <v>0</v>
      </c>
      <c r="G298" s="8">
        <f t="shared" si="57"/>
        <v>0</v>
      </c>
      <c r="H298" s="8">
        <f t="shared" si="60"/>
        <v>0</v>
      </c>
      <c r="I298" s="8">
        <f t="shared" si="61"/>
        <v>0</v>
      </c>
      <c r="J298" s="8">
        <f t="shared" si="62"/>
        <v>0</v>
      </c>
      <c r="K298" s="8">
        <f t="shared" si="63"/>
        <v>0</v>
      </c>
      <c r="L298" s="8">
        <f t="shared" si="64"/>
        <v>0</v>
      </c>
      <c r="M298" s="8">
        <f t="shared" ca="1" si="58"/>
        <v>-7.0542380437790805E-2</v>
      </c>
      <c r="N298" s="8">
        <f t="shared" ca="1" si="65"/>
        <v>0</v>
      </c>
      <c r="O298" s="57">
        <f t="shared" ca="1" si="66"/>
        <v>0</v>
      </c>
      <c r="P298" s="8">
        <f t="shared" ca="1" si="67"/>
        <v>0</v>
      </c>
      <c r="Q298" s="8">
        <f t="shared" ca="1" si="68"/>
        <v>0</v>
      </c>
      <c r="R298" s="5">
        <f t="shared" ca="1" si="59"/>
        <v>7.0542380437790805E-2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54"/>
      <c r="B299" s="54"/>
      <c r="C299" s="54"/>
      <c r="D299" s="56">
        <f t="shared" si="56"/>
        <v>0</v>
      </c>
      <c r="E299" s="56">
        <f t="shared" si="56"/>
        <v>0</v>
      </c>
      <c r="F299" s="8">
        <f t="shared" si="57"/>
        <v>0</v>
      </c>
      <c r="G299" s="8">
        <f t="shared" si="57"/>
        <v>0</v>
      </c>
      <c r="H299" s="8">
        <f t="shared" si="60"/>
        <v>0</v>
      </c>
      <c r="I299" s="8">
        <f t="shared" si="61"/>
        <v>0</v>
      </c>
      <c r="J299" s="8">
        <f t="shared" si="62"/>
        <v>0</v>
      </c>
      <c r="K299" s="8">
        <f t="shared" si="63"/>
        <v>0</v>
      </c>
      <c r="L299" s="8">
        <f t="shared" si="64"/>
        <v>0</v>
      </c>
      <c r="M299" s="8">
        <f t="shared" ca="1" si="58"/>
        <v>-7.0542380437790805E-2</v>
      </c>
      <c r="N299" s="8">
        <f t="shared" ca="1" si="65"/>
        <v>0</v>
      </c>
      <c r="O299" s="57">
        <f t="shared" ca="1" si="66"/>
        <v>0</v>
      </c>
      <c r="P299" s="8">
        <f t="shared" ca="1" si="67"/>
        <v>0</v>
      </c>
      <c r="Q299" s="8">
        <f t="shared" ca="1" si="68"/>
        <v>0</v>
      </c>
      <c r="R299" s="5">
        <f t="shared" ca="1" si="59"/>
        <v>7.0542380437790805E-2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54"/>
      <c r="B300" s="54"/>
      <c r="C300" s="54"/>
      <c r="D300" s="56">
        <f t="shared" si="56"/>
        <v>0</v>
      </c>
      <c r="E300" s="56">
        <f t="shared" si="56"/>
        <v>0</v>
      </c>
      <c r="F300" s="8">
        <f t="shared" si="57"/>
        <v>0</v>
      </c>
      <c r="G300" s="8">
        <f t="shared" si="57"/>
        <v>0</v>
      </c>
      <c r="H300" s="8">
        <f t="shared" si="60"/>
        <v>0</v>
      </c>
      <c r="I300" s="8">
        <f t="shared" si="61"/>
        <v>0</v>
      </c>
      <c r="J300" s="8">
        <f t="shared" si="62"/>
        <v>0</v>
      </c>
      <c r="K300" s="8">
        <f t="shared" si="63"/>
        <v>0</v>
      </c>
      <c r="L300" s="8">
        <f t="shared" si="64"/>
        <v>0</v>
      </c>
      <c r="M300" s="8">
        <f t="shared" ca="1" si="58"/>
        <v>-7.0542380437790805E-2</v>
      </c>
      <c r="N300" s="8">
        <f t="shared" ca="1" si="65"/>
        <v>0</v>
      </c>
      <c r="O300" s="57">
        <f t="shared" ca="1" si="66"/>
        <v>0</v>
      </c>
      <c r="P300" s="8">
        <f t="shared" ca="1" si="67"/>
        <v>0</v>
      </c>
      <c r="Q300" s="8">
        <f t="shared" ca="1" si="68"/>
        <v>0</v>
      </c>
      <c r="R300" s="5">
        <f t="shared" ca="1" si="59"/>
        <v>7.0542380437790805E-2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54"/>
      <c r="B301" s="54"/>
      <c r="C301" s="54"/>
      <c r="D301" s="56">
        <f t="shared" si="56"/>
        <v>0</v>
      </c>
      <c r="E301" s="56">
        <f t="shared" si="56"/>
        <v>0</v>
      </c>
      <c r="F301" s="8">
        <f t="shared" si="57"/>
        <v>0</v>
      </c>
      <c r="G301" s="8">
        <f t="shared" si="57"/>
        <v>0</v>
      </c>
      <c r="H301" s="8">
        <f t="shared" si="60"/>
        <v>0</v>
      </c>
      <c r="I301" s="8">
        <f t="shared" si="61"/>
        <v>0</v>
      </c>
      <c r="J301" s="8">
        <f t="shared" si="62"/>
        <v>0</v>
      </c>
      <c r="K301" s="8">
        <f t="shared" si="63"/>
        <v>0</v>
      </c>
      <c r="L301" s="8">
        <f t="shared" si="64"/>
        <v>0</v>
      </c>
      <c r="M301" s="8">
        <f t="shared" ca="1" si="58"/>
        <v>-7.0542380437790805E-2</v>
      </c>
      <c r="N301" s="8">
        <f t="shared" ca="1" si="65"/>
        <v>0</v>
      </c>
      <c r="O301" s="57">
        <f t="shared" ca="1" si="66"/>
        <v>0</v>
      </c>
      <c r="P301" s="8">
        <f t="shared" ca="1" si="67"/>
        <v>0</v>
      </c>
      <c r="Q301" s="8">
        <f t="shared" ca="1" si="68"/>
        <v>0</v>
      </c>
      <c r="R301" s="5">
        <f t="shared" ca="1" si="59"/>
        <v>7.0542380437790805E-2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54"/>
      <c r="B302" s="54"/>
      <c r="C302" s="54"/>
      <c r="D302" s="56">
        <f t="shared" si="56"/>
        <v>0</v>
      </c>
      <c r="E302" s="56">
        <f t="shared" si="56"/>
        <v>0</v>
      </c>
      <c r="F302" s="8">
        <f t="shared" si="57"/>
        <v>0</v>
      </c>
      <c r="G302" s="8">
        <f t="shared" si="57"/>
        <v>0</v>
      </c>
      <c r="H302" s="8">
        <f t="shared" si="60"/>
        <v>0</v>
      </c>
      <c r="I302" s="8">
        <f t="shared" si="61"/>
        <v>0</v>
      </c>
      <c r="J302" s="8">
        <f t="shared" si="62"/>
        <v>0</v>
      </c>
      <c r="K302" s="8">
        <f t="shared" si="63"/>
        <v>0</v>
      </c>
      <c r="L302" s="8">
        <f t="shared" si="64"/>
        <v>0</v>
      </c>
      <c r="M302" s="8">
        <f t="shared" ca="1" si="58"/>
        <v>-7.0542380437790805E-2</v>
      </c>
      <c r="N302" s="8">
        <f t="shared" ca="1" si="65"/>
        <v>0</v>
      </c>
      <c r="O302" s="57">
        <f t="shared" ca="1" si="66"/>
        <v>0</v>
      </c>
      <c r="P302" s="8">
        <f t="shared" ca="1" si="67"/>
        <v>0</v>
      </c>
      <c r="Q302" s="8">
        <f t="shared" ca="1" si="68"/>
        <v>0</v>
      </c>
      <c r="R302" s="5">
        <f t="shared" ca="1" si="59"/>
        <v>7.0542380437790805E-2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54"/>
      <c r="B303" s="54"/>
      <c r="C303" s="54"/>
      <c r="D303" s="56">
        <f t="shared" si="56"/>
        <v>0</v>
      </c>
      <c r="E303" s="56">
        <f t="shared" si="56"/>
        <v>0</v>
      </c>
      <c r="F303" s="8">
        <f t="shared" si="57"/>
        <v>0</v>
      </c>
      <c r="G303" s="8">
        <f t="shared" si="57"/>
        <v>0</v>
      </c>
      <c r="H303" s="8">
        <f t="shared" si="60"/>
        <v>0</v>
      </c>
      <c r="I303" s="8">
        <f t="shared" si="61"/>
        <v>0</v>
      </c>
      <c r="J303" s="8">
        <f t="shared" si="62"/>
        <v>0</v>
      </c>
      <c r="K303" s="8">
        <f t="shared" si="63"/>
        <v>0</v>
      </c>
      <c r="L303" s="8">
        <f t="shared" si="64"/>
        <v>0</v>
      </c>
      <c r="M303" s="8">
        <f t="shared" ca="1" si="58"/>
        <v>-7.0542380437790805E-2</v>
      </c>
      <c r="N303" s="8">
        <f t="shared" ca="1" si="65"/>
        <v>0</v>
      </c>
      <c r="O303" s="57">
        <f t="shared" ca="1" si="66"/>
        <v>0</v>
      </c>
      <c r="P303" s="8">
        <f t="shared" ca="1" si="67"/>
        <v>0</v>
      </c>
      <c r="Q303" s="8">
        <f t="shared" ca="1" si="68"/>
        <v>0</v>
      </c>
      <c r="R303" s="5">
        <f t="shared" ca="1" si="59"/>
        <v>7.0542380437790805E-2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54"/>
      <c r="B304" s="54"/>
      <c r="C304" s="54"/>
      <c r="D304" s="56">
        <f t="shared" si="56"/>
        <v>0</v>
      </c>
      <c r="E304" s="56">
        <f t="shared" si="56"/>
        <v>0</v>
      </c>
      <c r="F304" s="8">
        <f t="shared" si="57"/>
        <v>0</v>
      </c>
      <c r="G304" s="8">
        <f t="shared" si="57"/>
        <v>0</v>
      </c>
      <c r="H304" s="8">
        <f t="shared" si="60"/>
        <v>0</v>
      </c>
      <c r="I304" s="8">
        <f t="shared" si="61"/>
        <v>0</v>
      </c>
      <c r="J304" s="8">
        <f t="shared" si="62"/>
        <v>0</v>
      </c>
      <c r="K304" s="8">
        <f t="shared" si="63"/>
        <v>0</v>
      </c>
      <c r="L304" s="8">
        <f t="shared" si="64"/>
        <v>0</v>
      </c>
      <c r="M304" s="8">
        <f t="shared" ca="1" si="58"/>
        <v>-7.0542380437790805E-2</v>
      </c>
      <c r="N304" s="8">
        <f t="shared" ca="1" si="65"/>
        <v>0</v>
      </c>
      <c r="O304" s="57">
        <f t="shared" ca="1" si="66"/>
        <v>0</v>
      </c>
      <c r="P304" s="8">
        <f t="shared" ca="1" si="67"/>
        <v>0</v>
      </c>
      <c r="Q304" s="8">
        <f t="shared" ca="1" si="68"/>
        <v>0</v>
      </c>
      <c r="R304" s="5">
        <f t="shared" ca="1" si="59"/>
        <v>7.0542380437790805E-2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54"/>
      <c r="B305" s="54"/>
      <c r="C305" s="54"/>
      <c r="D305" s="56">
        <f t="shared" si="56"/>
        <v>0</v>
      </c>
      <c r="E305" s="56">
        <f t="shared" si="56"/>
        <v>0</v>
      </c>
      <c r="F305" s="8">
        <f t="shared" si="57"/>
        <v>0</v>
      </c>
      <c r="G305" s="8">
        <f t="shared" si="57"/>
        <v>0</v>
      </c>
      <c r="H305" s="8">
        <f t="shared" si="60"/>
        <v>0</v>
      </c>
      <c r="I305" s="8">
        <f t="shared" si="61"/>
        <v>0</v>
      </c>
      <c r="J305" s="8">
        <f t="shared" si="62"/>
        <v>0</v>
      </c>
      <c r="K305" s="8">
        <f t="shared" si="63"/>
        <v>0</v>
      </c>
      <c r="L305" s="8">
        <f t="shared" si="64"/>
        <v>0</v>
      </c>
      <c r="M305" s="8">
        <f t="shared" ca="1" si="58"/>
        <v>-7.0542380437790805E-2</v>
      </c>
      <c r="N305" s="8">
        <f t="shared" ca="1" si="65"/>
        <v>0</v>
      </c>
      <c r="O305" s="57">
        <f t="shared" ca="1" si="66"/>
        <v>0</v>
      </c>
      <c r="P305" s="8">
        <f t="shared" ca="1" si="67"/>
        <v>0</v>
      </c>
      <c r="Q305" s="8">
        <f t="shared" ca="1" si="68"/>
        <v>0</v>
      </c>
      <c r="R305" s="5">
        <f t="shared" ca="1" si="59"/>
        <v>7.0542380437790805E-2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54"/>
      <c r="B306" s="54"/>
      <c r="C306" s="54"/>
      <c r="D306" s="56">
        <f t="shared" si="56"/>
        <v>0</v>
      </c>
      <c r="E306" s="56">
        <f t="shared" si="56"/>
        <v>0</v>
      </c>
      <c r="F306" s="8">
        <f t="shared" si="57"/>
        <v>0</v>
      </c>
      <c r="G306" s="8">
        <f t="shared" si="57"/>
        <v>0</v>
      </c>
      <c r="H306" s="8">
        <f t="shared" si="60"/>
        <v>0</v>
      </c>
      <c r="I306" s="8">
        <f t="shared" si="61"/>
        <v>0</v>
      </c>
      <c r="J306" s="8">
        <f t="shared" si="62"/>
        <v>0</v>
      </c>
      <c r="K306" s="8">
        <f t="shared" si="63"/>
        <v>0</v>
      </c>
      <c r="L306" s="8">
        <f t="shared" si="64"/>
        <v>0</v>
      </c>
      <c r="M306" s="8">
        <f t="shared" ca="1" si="58"/>
        <v>-7.0542380437790805E-2</v>
      </c>
      <c r="N306" s="8">
        <f t="shared" ca="1" si="65"/>
        <v>0</v>
      </c>
      <c r="O306" s="57">
        <f t="shared" ca="1" si="66"/>
        <v>0</v>
      </c>
      <c r="P306" s="8">
        <f t="shared" ca="1" si="67"/>
        <v>0</v>
      </c>
      <c r="Q306" s="8">
        <f t="shared" ca="1" si="68"/>
        <v>0</v>
      </c>
      <c r="R306" s="5">
        <f t="shared" ca="1" si="59"/>
        <v>7.0542380437790805E-2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54"/>
      <c r="B307" s="54"/>
      <c r="C307" s="54"/>
      <c r="D307" s="56">
        <f t="shared" si="56"/>
        <v>0</v>
      </c>
      <c r="E307" s="56">
        <f t="shared" si="56"/>
        <v>0</v>
      </c>
      <c r="F307" s="8">
        <f t="shared" si="57"/>
        <v>0</v>
      </c>
      <c r="G307" s="8">
        <f t="shared" si="57"/>
        <v>0</v>
      </c>
      <c r="H307" s="8">
        <f t="shared" si="60"/>
        <v>0</v>
      </c>
      <c r="I307" s="8">
        <f t="shared" si="61"/>
        <v>0</v>
      </c>
      <c r="J307" s="8">
        <f t="shared" si="62"/>
        <v>0</v>
      </c>
      <c r="K307" s="8">
        <f t="shared" si="63"/>
        <v>0</v>
      </c>
      <c r="L307" s="8">
        <f t="shared" si="64"/>
        <v>0</v>
      </c>
      <c r="M307" s="8">
        <f t="shared" ca="1" si="58"/>
        <v>-7.0542380437790805E-2</v>
      </c>
      <c r="N307" s="8">
        <f t="shared" ca="1" si="65"/>
        <v>0</v>
      </c>
      <c r="O307" s="57">
        <f t="shared" ca="1" si="66"/>
        <v>0</v>
      </c>
      <c r="P307" s="8">
        <f t="shared" ca="1" si="67"/>
        <v>0</v>
      </c>
      <c r="Q307" s="8">
        <f t="shared" ca="1" si="68"/>
        <v>0</v>
      </c>
      <c r="R307" s="5">
        <f t="shared" ca="1" si="59"/>
        <v>7.0542380437790805E-2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54"/>
      <c r="B308" s="54"/>
      <c r="C308" s="54"/>
      <c r="D308" s="56">
        <f t="shared" si="56"/>
        <v>0</v>
      </c>
      <c r="E308" s="56">
        <f t="shared" si="56"/>
        <v>0</v>
      </c>
      <c r="F308" s="8">
        <f t="shared" si="57"/>
        <v>0</v>
      </c>
      <c r="G308" s="8">
        <f t="shared" si="57"/>
        <v>0</v>
      </c>
      <c r="H308" s="8">
        <f t="shared" si="60"/>
        <v>0</v>
      </c>
      <c r="I308" s="8">
        <f t="shared" si="61"/>
        <v>0</v>
      </c>
      <c r="J308" s="8">
        <f t="shared" si="62"/>
        <v>0</v>
      </c>
      <c r="K308" s="8">
        <f t="shared" si="63"/>
        <v>0</v>
      </c>
      <c r="L308" s="8">
        <f t="shared" si="64"/>
        <v>0</v>
      </c>
      <c r="M308" s="8">
        <f t="shared" ca="1" si="58"/>
        <v>-7.0542380437790805E-2</v>
      </c>
      <c r="N308" s="8">
        <f t="shared" ca="1" si="65"/>
        <v>0</v>
      </c>
      <c r="O308" s="57">
        <f t="shared" ca="1" si="66"/>
        <v>0</v>
      </c>
      <c r="P308" s="8">
        <f t="shared" ca="1" si="67"/>
        <v>0</v>
      </c>
      <c r="Q308" s="8">
        <f t="shared" ca="1" si="68"/>
        <v>0</v>
      </c>
      <c r="R308" s="5">
        <f t="shared" ca="1" si="59"/>
        <v>7.0542380437790805E-2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54"/>
      <c r="B309" s="54"/>
      <c r="C309" s="54"/>
      <c r="D309" s="56">
        <f t="shared" si="56"/>
        <v>0</v>
      </c>
      <c r="E309" s="56">
        <f t="shared" si="56"/>
        <v>0</v>
      </c>
      <c r="F309" s="8">
        <f t="shared" si="57"/>
        <v>0</v>
      </c>
      <c r="G309" s="8">
        <f t="shared" si="57"/>
        <v>0</v>
      </c>
      <c r="H309" s="8">
        <f t="shared" si="60"/>
        <v>0</v>
      </c>
      <c r="I309" s="8">
        <f t="shared" si="61"/>
        <v>0</v>
      </c>
      <c r="J309" s="8">
        <f t="shared" si="62"/>
        <v>0</v>
      </c>
      <c r="K309" s="8">
        <f t="shared" si="63"/>
        <v>0</v>
      </c>
      <c r="L309" s="8">
        <f t="shared" si="64"/>
        <v>0</v>
      </c>
      <c r="M309" s="8">
        <f t="shared" ca="1" si="58"/>
        <v>-7.0542380437790805E-2</v>
      </c>
      <c r="N309" s="8">
        <f t="shared" ca="1" si="65"/>
        <v>0</v>
      </c>
      <c r="O309" s="57">
        <f t="shared" ca="1" si="66"/>
        <v>0</v>
      </c>
      <c r="P309" s="8">
        <f t="shared" ca="1" si="67"/>
        <v>0</v>
      </c>
      <c r="Q309" s="8">
        <f t="shared" ca="1" si="68"/>
        <v>0</v>
      </c>
      <c r="R309" s="5">
        <f t="shared" ca="1" si="59"/>
        <v>7.0542380437790805E-2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54"/>
      <c r="B310" s="54"/>
      <c r="C310" s="54"/>
      <c r="D310" s="56">
        <f t="shared" si="56"/>
        <v>0</v>
      </c>
      <c r="E310" s="56">
        <f t="shared" si="56"/>
        <v>0</v>
      </c>
      <c r="F310" s="8">
        <f t="shared" si="57"/>
        <v>0</v>
      </c>
      <c r="G310" s="8">
        <f t="shared" si="57"/>
        <v>0</v>
      </c>
      <c r="H310" s="8">
        <f t="shared" si="60"/>
        <v>0</v>
      </c>
      <c r="I310" s="8">
        <f t="shared" si="61"/>
        <v>0</v>
      </c>
      <c r="J310" s="8">
        <f t="shared" si="62"/>
        <v>0</v>
      </c>
      <c r="K310" s="8">
        <f t="shared" si="63"/>
        <v>0</v>
      </c>
      <c r="L310" s="8">
        <f t="shared" si="64"/>
        <v>0</v>
      </c>
      <c r="M310" s="8">
        <f t="shared" ca="1" si="58"/>
        <v>-7.0542380437790805E-2</v>
      </c>
      <c r="N310" s="8">
        <f t="shared" ca="1" si="65"/>
        <v>0</v>
      </c>
      <c r="O310" s="57">
        <f t="shared" ca="1" si="66"/>
        <v>0</v>
      </c>
      <c r="P310" s="8">
        <f t="shared" ca="1" si="67"/>
        <v>0</v>
      </c>
      <c r="Q310" s="8">
        <f t="shared" ca="1" si="68"/>
        <v>0</v>
      </c>
      <c r="R310" s="5">
        <f t="shared" ca="1" si="59"/>
        <v>7.0542380437790805E-2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54"/>
      <c r="B311" s="54"/>
      <c r="C311" s="54"/>
      <c r="D311" s="56">
        <f t="shared" si="56"/>
        <v>0</v>
      </c>
      <c r="E311" s="56">
        <f t="shared" si="56"/>
        <v>0</v>
      </c>
      <c r="F311" s="8">
        <f t="shared" si="57"/>
        <v>0</v>
      </c>
      <c r="G311" s="8">
        <f t="shared" si="57"/>
        <v>0</v>
      </c>
      <c r="H311" s="8">
        <f t="shared" si="60"/>
        <v>0</v>
      </c>
      <c r="I311" s="8">
        <f t="shared" si="61"/>
        <v>0</v>
      </c>
      <c r="J311" s="8">
        <f t="shared" si="62"/>
        <v>0</v>
      </c>
      <c r="K311" s="8">
        <f t="shared" si="63"/>
        <v>0</v>
      </c>
      <c r="L311" s="8">
        <f t="shared" si="64"/>
        <v>0</v>
      </c>
      <c r="M311" s="8">
        <f t="shared" ca="1" si="58"/>
        <v>-7.0542380437790805E-2</v>
      </c>
      <c r="N311" s="8">
        <f t="shared" ca="1" si="65"/>
        <v>0</v>
      </c>
      <c r="O311" s="57">
        <f t="shared" ca="1" si="66"/>
        <v>0</v>
      </c>
      <c r="P311" s="8">
        <f t="shared" ca="1" si="67"/>
        <v>0</v>
      </c>
      <c r="Q311" s="8">
        <f t="shared" ca="1" si="68"/>
        <v>0</v>
      </c>
      <c r="R311" s="5">
        <f t="shared" ca="1" si="59"/>
        <v>7.0542380437790805E-2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54"/>
      <c r="B312" s="54"/>
      <c r="C312" s="54"/>
      <c r="D312" s="56">
        <f t="shared" si="56"/>
        <v>0</v>
      </c>
      <c r="E312" s="56">
        <f t="shared" si="56"/>
        <v>0</v>
      </c>
      <c r="F312" s="8">
        <f t="shared" si="57"/>
        <v>0</v>
      </c>
      <c r="G312" s="8">
        <f t="shared" si="57"/>
        <v>0</v>
      </c>
      <c r="H312" s="8">
        <f t="shared" si="60"/>
        <v>0</v>
      </c>
      <c r="I312" s="8">
        <f t="shared" si="61"/>
        <v>0</v>
      </c>
      <c r="J312" s="8">
        <f t="shared" si="62"/>
        <v>0</v>
      </c>
      <c r="K312" s="8">
        <f t="shared" si="63"/>
        <v>0</v>
      </c>
      <c r="L312" s="8">
        <f t="shared" si="64"/>
        <v>0</v>
      </c>
      <c r="M312" s="8">
        <f t="shared" ca="1" si="58"/>
        <v>-7.0542380437790805E-2</v>
      </c>
      <c r="N312" s="8">
        <f t="shared" ca="1" si="65"/>
        <v>0</v>
      </c>
      <c r="O312" s="57">
        <f t="shared" ca="1" si="66"/>
        <v>0</v>
      </c>
      <c r="P312" s="8">
        <f t="shared" ca="1" si="67"/>
        <v>0</v>
      </c>
      <c r="Q312" s="8">
        <f t="shared" ca="1" si="68"/>
        <v>0</v>
      </c>
      <c r="R312" s="5">
        <f t="shared" ca="1" si="59"/>
        <v>7.0542380437790805E-2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54"/>
      <c r="B313" s="54"/>
      <c r="C313" s="54"/>
      <c r="D313" s="56">
        <f t="shared" si="56"/>
        <v>0</v>
      </c>
      <c r="E313" s="56">
        <f t="shared" si="56"/>
        <v>0</v>
      </c>
      <c r="F313" s="8">
        <f t="shared" si="57"/>
        <v>0</v>
      </c>
      <c r="G313" s="8">
        <f t="shared" si="57"/>
        <v>0</v>
      </c>
      <c r="H313" s="8">
        <f t="shared" si="60"/>
        <v>0</v>
      </c>
      <c r="I313" s="8">
        <f t="shared" si="61"/>
        <v>0</v>
      </c>
      <c r="J313" s="8">
        <f t="shared" si="62"/>
        <v>0</v>
      </c>
      <c r="K313" s="8">
        <f t="shared" si="63"/>
        <v>0</v>
      </c>
      <c r="L313" s="8">
        <f t="shared" si="64"/>
        <v>0</v>
      </c>
      <c r="M313" s="8">
        <f t="shared" ca="1" si="58"/>
        <v>-7.0542380437790805E-2</v>
      </c>
      <c r="N313" s="8">
        <f t="shared" ca="1" si="65"/>
        <v>0</v>
      </c>
      <c r="O313" s="57">
        <f t="shared" ca="1" si="66"/>
        <v>0</v>
      </c>
      <c r="P313" s="8">
        <f t="shared" ca="1" si="67"/>
        <v>0</v>
      </c>
      <c r="Q313" s="8">
        <f t="shared" ca="1" si="68"/>
        <v>0</v>
      </c>
      <c r="R313" s="5">
        <f t="shared" ca="1" si="59"/>
        <v>7.0542380437790805E-2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54"/>
      <c r="B314" s="54"/>
      <c r="C314" s="54"/>
      <c r="D314" s="56">
        <f t="shared" si="56"/>
        <v>0</v>
      </c>
      <c r="E314" s="56">
        <f t="shared" si="56"/>
        <v>0</v>
      </c>
      <c r="F314" s="8">
        <f t="shared" si="57"/>
        <v>0</v>
      </c>
      <c r="G314" s="8">
        <f t="shared" si="57"/>
        <v>0</v>
      </c>
      <c r="H314" s="8">
        <f t="shared" si="60"/>
        <v>0</v>
      </c>
      <c r="I314" s="8">
        <f t="shared" si="61"/>
        <v>0</v>
      </c>
      <c r="J314" s="8">
        <f t="shared" si="62"/>
        <v>0</v>
      </c>
      <c r="K314" s="8">
        <f t="shared" si="63"/>
        <v>0</v>
      </c>
      <c r="L314" s="8">
        <f t="shared" si="64"/>
        <v>0</v>
      </c>
      <c r="M314" s="8">
        <f t="shared" ca="1" si="58"/>
        <v>-7.0542380437790805E-2</v>
      </c>
      <c r="N314" s="8">
        <f t="shared" ca="1" si="65"/>
        <v>0</v>
      </c>
      <c r="O314" s="57">
        <f t="shared" ca="1" si="66"/>
        <v>0</v>
      </c>
      <c r="P314" s="8">
        <f t="shared" ca="1" si="67"/>
        <v>0</v>
      </c>
      <c r="Q314" s="8">
        <f t="shared" ca="1" si="68"/>
        <v>0</v>
      </c>
      <c r="R314" s="5">
        <f t="shared" ca="1" si="59"/>
        <v>7.0542380437790805E-2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54"/>
      <c r="B315" s="54"/>
      <c r="C315" s="54"/>
      <c r="D315" s="56">
        <f t="shared" si="56"/>
        <v>0</v>
      </c>
      <c r="E315" s="56">
        <f t="shared" si="56"/>
        <v>0</v>
      </c>
      <c r="F315" s="8">
        <f t="shared" si="57"/>
        <v>0</v>
      </c>
      <c r="G315" s="8">
        <f t="shared" si="57"/>
        <v>0</v>
      </c>
      <c r="H315" s="8">
        <f t="shared" si="60"/>
        <v>0</v>
      </c>
      <c r="I315" s="8">
        <f t="shared" si="61"/>
        <v>0</v>
      </c>
      <c r="J315" s="8">
        <f t="shared" si="62"/>
        <v>0</v>
      </c>
      <c r="K315" s="8">
        <f t="shared" si="63"/>
        <v>0</v>
      </c>
      <c r="L315" s="8">
        <f t="shared" si="64"/>
        <v>0</v>
      </c>
      <c r="M315" s="8">
        <f t="shared" ca="1" si="58"/>
        <v>-7.0542380437790805E-2</v>
      </c>
      <c r="N315" s="8">
        <f t="shared" ca="1" si="65"/>
        <v>0</v>
      </c>
      <c r="O315" s="57">
        <f t="shared" ca="1" si="66"/>
        <v>0</v>
      </c>
      <c r="P315" s="8">
        <f t="shared" ca="1" si="67"/>
        <v>0</v>
      </c>
      <c r="Q315" s="8">
        <f t="shared" ca="1" si="68"/>
        <v>0</v>
      </c>
      <c r="R315" s="5">
        <f t="shared" ca="1" si="59"/>
        <v>7.0542380437790805E-2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54"/>
      <c r="B316" s="54"/>
      <c r="C316" s="54"/>
      <c r="D316" s="56">
        <f t="shared" si="56"/>
        <v>0</v>
      </c>
      <c r="E316" s="56">
        <f t="shared" si="56"/>
        <v>0</v>
      </c>
      <c r="F316" s="8">
        <f t="shared" si="57"/>
        <v>0</v>
      </c>
      <c r="G316" s="8">
        <f t="shared" si="57"/>
        <v>0</v>
      </c>
      <c r="H316" s="8">
        <f t="shared" si="60"/>
        <v>0</v>
      </c>
      <c r="I316" s="8">
        <f t="shared" si="61"/>
        <v>0</v>
      </c>
      <c r="J316" s="8">
        <f t="shared" si="62"/>
        <v>0</v>
      </c>
      <c r="K316" s="8">
        <f t="shared" si="63"/>
        <v>0</v>
      </c>
      <c r="L316" s="8">
        <f t="shared" si="64"/>
        <v>0</v>
      </c>
      <c r="M316" s="8">
        <f t="shared" ca="1" si="58"/>
        <v>-7.0542380437790805E-2</v>
      </c>
      <c r="N316" s="8">
        <f t="shared" ca="1" si="65"/>
        <v>0</v>
      </c>
      <c r="O316" s="57">
        <f t="shared" ca="1" si="66"/>
        <v>0</v>
      </c>
      <c r="P316" s="8">
        <f t="shared" ca="1" si="67"/>
        <v>0</v>
      </c>
      <c r="Q316" s="8">
        <f t="shared" ca="1" si="68"/>
        <v>0</v>
      </c>
      <c r="R316" s="5">
        <f t="shared" ca="1" si="59"/>
        <v>7.0542380437790805E-2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54"/>
      <c r="B317" s="54"/>
      <c r="C317" s="54"/>
      <c r="D317" s="56">
        <f t="shared" si="56"/>
        <v>0</v>
      </c>
      <c r="E317" s="56">
        <f t="shared" si="56"/>
        <v>0</v>
      </c>
      <c r="F317" s="8">
        <f t="shared" si="57"/>
        <v>0</v>
      </c>
      <c r="G317" s="8">
        <f t="shared" si="57"/>
        <v>0</v>
      </c>
      <c r="H317" s="8">
        <f t="shared" si="60"/>
        <v>0</v>
      </c>
      <c r="I317" s="8">
        <f t="shared" si="61"/>
        <v>0</v>
      </c>
      <c r="J317" s="8">
        <f t="shared" si="62"/>
        <v>0</v>
      </c>
      <c r="K317" s="8">
        <f t="shared" si="63"/>
        <v>0</v>
      </c>
      <c r="L317" s="8">
        <f t="shared" si="64"/>
        <v>0</v>
      </c>
      <c r="M317" s="8">
        <f t="shared" ca="1" si="58"/>
        <v>-7.0542380437790805E-2</v>
      </c>
      <c r="N317" s="8">
        <f t="shared" ca="1" si="65"/>
        <v>0</v>
      </c>
      <c r="O317" s="57">
        <f t="shared" ca="1" si="66"/>
        <v>0</v>
      </c>
      <c r="P317" s="8">
        <f t="shared" ca="1" si="67"/>
        <v>0</v>
      </c>
      <c r="Q317" s="8">
        <f t="shared" ca="1" si="68"/>
        <v>0</v>
      </c>
      <c r="R317" s="5">
        <f t="shared" ca="1" si="59"/>
        <v>7.0542380437790805E-2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54"/>
      <c r="B318" s="54"/>
      <c r="C318" s="54"/>
      <c r="D318" s="56">
        <f t="shared" si="56"/>
        <v>0</v>
      </c>
      <c r="E318" s="56">
        <f t="shared" si="56"/>
        <v>0</v>
      </c>
      <c r="F318" s="8">
        <f t="shared" si="57"/>
        <v>0</v>
      </c>
      <c r="G318" s="8">
        <f t="shared" si="57"/>
        <v>0</v>
      </c>
      <c r="H318" s="8">
        <f t="shared" si="60"/>
        <v>0</v>
      </c>
      <c r="I318" s="8">
        <f t="shared" si="61"/>
        <v>0</v>
      </c>
      <c r="J318" s="8">
        <f t="shared" si="62"/>
        <v>0</v>
      </c>
      <c r="K318" s="8">
        <f t="shared" si="63"/>
        <v>0</v>
      </c>
      <c r="L318" s="8">
        <f t="shared" si="64"/>
        <v>0</v>
      </c>
      <c r="M318" s="8">
        <f t="shared" ca="1" si="58"/>
        <v>-7.0542380437790805E-2</v>
      </c>
      <c r="N318" s="8">
        <f t="shared" ca="1" si="65"/>
        <v>0</v>
      </c>
      <c r="O318" s="57">
        <f t="shared" ca="1" si="66"/>
        <v>0</v>
      </c>
      <c r="P318" s="8">
        <f t="shared" ca="1" si="67"/>
        <v>0</v>
      </c>
      <c r="Q318" s="8">
        <f t="shared" ca="1" si="68"/>
        <v>0</v>
      </c>
      <c r="R318" s="5">
        <f t="shared" ca="1" si="59"/>
        <v>7.0542380437790805E-2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54"/>
      <c r="B319" s="54"/>
      <c r="C319" s="54"/>
      <c r="D319" s="56">
        <f t="shared" si="56"/>
        <v>0</v>
      </c>
      <c r="E319" s="56">
        <f t="shared" si="56"/>
        <v>0</v>
      </c>
      <c r="F319" s="8">
        <f t="shared" si="57"/>
        <v>0</v>
      </c>
      <c r="G319" s="8">
        <f t="shared" si="57"/>
        <v>0</v>
      </c>
      <c r="H319" s="8">
        <f t="shared" si="60"/>
        <v>0</v>
      </c>
      <c r="I319" s="8">
        <f t="shared" si="61"/>
        <v>0</v>
      </c>
      <c r="J319" s="8">
        <f t="shared" si="62"/>
        <v>0</v>
      </c>
      <c r="K319" s="8">
        <f t="shared" si="63"/>
        <v>0</v>
      </c>
      <c r="L319" s="8">
        <f t="shared" si="64"/>
        <v>0</v>
      </c>
      <c r="M319" s="8">
        <f t="shared" ca="1" si="58"/>
        <v>-7.0542380437790805E-2</v>
      </c>
      <c r="N319" s="8">
        <f t="shared" ca="1" si="65"/>
        <v>0</v>
      </c>
      <c r="O319" s="57">
        <f t="shared" ca="1" si="66"/>
        <v>0</v>
      </c>
      <c r="P319" s="8">
        <f t="shared" ca="1" si="67"/>
        <v>0</v>
      </c>
      <c r="Q319" s="8">
        <f t="shared" ca="1" si="68"/>
        <v>0</v>
      </c>
      <c r="R319" s="5">
        <f t="shared" ca="1" si="59"/>
        <v>7.0542380437790805E-2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54"/>
      <c r="B320" s="54"/>
      <c r="C320" s="54"/>
      <c r="D320" s="56">
        <f t="shared" si="56"/>
        <v>0</v>
      </c>
      <c r="E320" s="56">
        <f t="shared" si="56"/>
        <v>0</v>
      </c>
      <c r="F320" s="8">
        <f t="shared" si="57"/>
        <v>0</v>
      </c>
      <c r="G320" s="8">
        <f t="shared" si="57"/>
        <v>0</v>
      </c>
      <c r="H320" s="8">
        <f t="shared" si="60"/>
        <v>0</v>
      </c>
      <c r="I320" s="8">
        <f t="shared" si="61"/>
        <v>0</v>
      </c>
      <c r="J320" s="8">
        <f t="shared" si="62"/>
        <v>0</v>
      </c>
      <c r="K320" s="8">
        <f t="shared" si="63"/>
        <v>0</v>
      </c>
      <c r="L320" s="8">
        <f t="shared" si="64"/>
        <v>0</v>
      </c>
      <c r="M320" s="8">
        <f t="shared" ca="1" si="58"/>
        <v>-7.0542380437790805E-2</v>
      </c>
      <c r="N320" s="8">
        <f t="shared" ca="1" si="65"/>
        <v>0</v>
      </c>
      <c r="O320" s="57">
        <f t="shared" ca="1" si="66"/>
        <v>0</v>
      </c>
      <c r="P320" s="8">
        <f t="shared" ca="1" si="67"/>
        <v>0</v>
      </c>
      <c r="Q320" s="8">
        <f t="shared" ca="1" si="68"/>
        <v>0</v>
      </c>
      <c r="R320" s="5">
        <f t="shared" ca="1" si="59"/>
        <v>7.0542380437790805E-2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54"/>
      <c r="B321" s="54"/>
      <c r="C321" s="54"/>
      <c r="D321" s="56">
        <f t="shared" si="56"/>
        <v>0</v>
      </c>
      <c r="E321" s="56">
        <f t="shared" si="56"/>
        <v>0</v>
      </c>
      <c r="F321" s="8">
        <f t="shared" si="57"/>
        <v>0</v>
      </c>
      <c r="G321" s="8">
        <f t="shared" si="57"/>
        <v>0</v>
      </c>
      <c r="H321" s="8">
        <f t="shared" si="60"/>
        <v>0</v>
      </c>
      <c r="I321" s="8">
        <f t="shared" si="61"/>
        <v>0</v>
      </c>
      <c r="J321" s="8">
        <f t="shared" si="62"/>
        <v>0</v>
      </c>
      <c r="K321" s="8">
        <f t="shared" si="63"/>
        <v>0</v>
      </c>
      <c r="L321" s="8">
        <f t="shared" si="64"/>
        <v>0</v>
      </c>
      <c r="M321" s="8">
        <f t="shared" ca="1" si="58"/>
        <v>-7.0542380437790805E-2</v>
      </c>
      <c r="N321" s="8">
        <f t="shared" ca="1" si="65"/>
        <v>0</v>
      </c>
      <c r="O321" s="57">
        <f t="shared" ca="1" si="66"/>
        <v>0</v>
      </c>
      <c r="P321" s="8">
        <f t="shared" ca="1" si="67"/>
        <v>0</v>
      </c>
      <c r="Q321" s="8">
        <f t="shared" ca="1" si="68"/>
        <v>0</v>
      </c>
      <c r="R321" s="5">
        <f t="shared" ca="1" si="59"/>
        <v>7.0542380437790805E-2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54"/>
      <c r="B322" s="54"/>
      <c r="C322" s="54"/>
      <c r="D322" s="56">
        <f t="shared" si="56"/>
        <v>0</v>
      </c>
      <c r="E322" s="56">
        <f t="shared" si="56"/>
        <v>0</v>
      </c>
      <c r="F322" s="8">
        <f t="shared" si="57"/>
        <v>0</v>
      </c>
      <c r="G322" s="8">
        <f t="shared" si="57"/>
        <v>0</v>
      </c>
      <c r="H322" s="8">
        <f t="shared" si="60"/>
        <v>0</v>
      </c>
      <c r="I322" s="8">
        <f t="shared" si="61"/>
        <v>0</v>
      </c>
      <c r="J322" s="8">
        <f t="shared" si="62"/>
        <v>0</v>
      </c>
      <c r="K322" s="8">
        <f t="shared" si="63"/>
        <v>0</v>
      </c>
      <c r="L322" s="8">
        <f t="shared" si="64"/>
        <v>0</v>
      </c>
      <c r="M322" s="8">
        <f t="shared" ca="1" si="58"/>
        <v>-7.0542380437790805E-2</v>
      </c>
      <c r="N322" s="8">
        <f t="shared" ca="1" si="65"/>
        <v>0</v>
      </c>
      <c r="O322" s="57">
        <f t="shared" ca="1" si="66"/>
        <v>0</v>
      </c>
      <c r="P322" s="8">
        <f t="shared" ca="1" si="67"/>
        <v>0</v>
      </c>
      <c r="Q322" s="8">
        <f t="shared" ca="1" si="68"/>
        <v>0</v>
      </c>
      <c r="R322" s="5">
        <f t="shared" ca="1" si="59"/>
        <v>7.0542380437790805E-2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54"/>
      <c r="B323" s="54"/>
      <c r="C323" s="54"/>
      <c r="D323" s="56">
        <f t="shared" si="56"/>
        <v>0</v>
      </c>
      <c r="E323" s="56">
        <f t="shared" si="56"/>
        <v>0</v>
      </c>
      <c r="F323" s="8">
        <f t="shared" si="57"/>
        <v>0</v>
      </c>
      <c r="G323" s="8">
        <f t="shared" si="57"/>
        <v>0</v>
      </c>
      <c r="H323" s="8">
        <f t="shared" si="60"/>
        <v>0</v>
      </c>
      <c r="I323" s="8">
        <f t="shared" si="61"/>
        <v>0</v>
      </c>
      <c r="J323" s="8">
        <f t="shared" si="62"/>
        <v>0</v>
      </c>
      <c r="K323" s="8">
        <f t="shared" si="63"/>
        <v>0</v>
      </c>
      <c r="L323" s="8">
        <f t="shared" si="64"/>
        <v>0</v>
      </c>
      <c r="M323" s="8">
        <f t="shared" ca="1" si="58"/>
        <v>-7.0542380437790805E-2</v>
      </c>
      <c r="N323" s="8">
        <f t="shared" ca="1" si="65"/>
        <v>0</v>
      </c>
      <c r="O323" s="57">
        <f t="shared" ca="1" si="66"/>
        <v>0</v>
      </c>
      <c r="P323" s="8">
        <f t="shared" ca="1" si="67"/>
        <v>0</v>
      </c>
      <c r="Q323" s="8">
        <f t="shared" ca="1" si="68"/>
        <v>0</v>
      </c>
      <c r="R323" s="5">
        <f t="shared" ca="1" si="59"/>
        <v>7.0542380437790805E-2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54"/>
      <c r="B324" s="54"/>
      <c r="C324" s="54"/>
      <c r="D324" s="56">
        <f t="shared" si="56"/>
        <v>0</v>
      </c>
      <c r="E324" s="56">
        <f t="shared" si="56"/>
        <v>0</v>
      </c>
      <c r="F324" s="8">
        <f t="shared" si="57"/>
        <v>0</v>
      </c>
      <c r="G324" s="8">
        <f t="shared" si="57"/>
        <v>0</v>
      </c>
      <c r="H324" s="8">
        <f t="shared" si="60"/>
        <v>0</v>
      </c>
      <c r="I324" s="8">
        <f t="shared" si="61"/>
        <v>0</v>
      </c>
      <c r="J324" s="8">
        <f t="shared" si="62"/>
        <v>0</v>
      </c>
      <c r="K324" s="8">
        <f t="shared" si="63"/>
        <v>0</v>
      </c>
      <c r="L324" s="8">
        <f t="shared" si="64"/>
        <v>0</v>
      </c>
      <c r="M324" s="8">
        <f t="shared" ca="1" si="58"/>
        <v>-7.0542380437790805E-2</v>
      </c>
      <c r="N324" s="8">
        <f t="shared" ca="1" si="65"/>
        <v>0</v>
      </c>
      <c r="O324" s="57">
        <f t="shared" ca="1" si="66"/>
        <v>0</v>
      </c>
      <c r="P324" s="8">
        <f t="shared" ca="1" si="67"/>
        <v>0</v>
      </c>
      <c r="Q324" s="8">
        <f t="shared" ca="1" si="68"/>
        <v>0</v>
      </c>
      <c r="R324" s="5">
        <f t="shared" ca="1" si="59"/>
        <v>7.0542380437790805E-2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54"/>
      <c r="B325" s="54"/>
      <c r="C325" s="54"/>
      <c r="D325" s="56">
        <f t="shared" si="56"/>
        <v>0</v>
      </c>
      <c r="E325" s="56">
        <f t="shared" si="56"/>
        <v>0</v>
      </c>
      <c r="F325" s="8">
        <f t="shared" si="57"/>
        <v>0</v>
      </c>
      <c r="G325" s="8">
        <f t="shared" si="57"/>
        <v>0</v>
      </c>
      <c r="H325" s="8">
        <f t="shared" si="60"/>
        <v>0</v>
      </c>
      <c r="I325" s="8">
        <f t="shared" si="61"/>
        <v>0</v>
      </c>
      <c r="J325" s="8">
        <f t="shared" si="62"/>
        <v>0</v>
      </c>
      <c r="K325" s="8">
        <f t="shared" si="63"/>
        <v>0</v>
      </c>
      <c r="L325" s="8">
        <f t="shared" si="64"/>
        <v>0</v>
      </c>
      <c r="M325" s="8">
        <f t="shared" ca="1" si="58"/>
        <v>-7.0542380437790805E-2</v>
      </c>
      <c r="N325" s="8">
        <f t="shared" ca="1" si="65"/>
        <v>0</v>
      </c>
      <c r="O325" s="57">
        <f t="shared" ca="1" si="66"/>
        <v>0</v>
      </c>
      <c r="P325" s="8">
        <f t="shared" ca="1" si="67"/>
        <v>0</v>
      </c>
      <c r="Q325" s="8">
        <f t="shared" ca="1" si="68"/>
        <v>0</v>
      </c>
      <c r="R325" s="5">
        <f t="shared" ca="1" si="59"/>
        <v>7.0542380437790805E-2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54"/>
      <c r="B326" s="54"/>
      <c r="C326" s="54"/>
      <c r="D326" s="56">
        <f t="shared" si="56"/>
        <v>0</v>
      </c>
      <c r="E326" s="56">
        <f t="shared" si="56"/>
        <v>0</v>
      </c>
      <c r="F326" s="8">
        <f t="shared" si="57"/>
        <v>0</v>
      </c>
      <c r="G326" s="8">
        <f t="shared" si="57"/>
        <v>0</v>
      </c>
      <c r="H326" s="8">
        <f t="shared" si="60"/>
        <v>0</v>
      </c>
      <c r="I326" s="8">
        <f t="shared" si="61"/>
        <v>0</v>
      </c>
      <c r="J326" s="8">
        <f t="shared" si="62"/>
        <v>0</v>
      </c>
      <c r="K326" s="8">
        <f t="shared" si="63"/>
        <v>0</v>
      </c>
      <c r="L326" s="8">
        <f t="shared" si="64"/>
        <v>0</v>
      </c>
      <c r="M326" s="8">
        <f t="shared" ca="1" si="58"/>
        <v>-7.0542380437790805E-2</v>
      </c>
      <c r="N326" s="8">
        <f t="shared" ca="1" si="65"/>
        <v>0</v>
      </c>
      <c r="O326" s="57">
        <f t="shared" ca="1" si="66"/>
        <v>0</v>
      </c>
      <c r="P326" s="8">
        <f t="shared" ca="1" si="67"/>
        <v>0</v>
      </c>
      <c r="Q326" s="8">
        <f t="shared" ca="1" si="68"/>
        <v>0</v>
      </c>
      <c r="R326" s="5">
        <f t="shared" ca="1" si="59"/>
        <v>7.0542380437790805E-2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54"/>
      <c r="B327" s="54"/>
      <c r="C327" s="54"/>
      <c r="D327" s="56">
        <f t="shared" si="56"/>
        <v>0</v>
      </c>
      <c r="E327" s="56">
        <f t="shared" si="56"/>
        <v>0</v>
      </c>
      <c r="F327" s="8">
        <f t="shared" si="57"/>
        <v>0</v>
      </c>
      <c r="G327" s="8">
        <f t="shared" si="57"/>
        <v>0</v>
      </c>
      <c r="H327" s="8">
        <f t="shared" si="60"/>
        <v>0</v>
      </c>
      <c r="I327" s="8">
        <f t="shared" si="61"/>
        <v>0</v>
      </c>
      <c r="J327" s="8">
        <f t="shared" si="62"/>
        <v>0</v>
      </c>
      <c r="K327" s="8">
        <f t="shared" si="63"/>
        <v>0</v>
      </c>
      <c r="L327" s="8">
        <f t="shared" si="64"/>
        <v>0</v>
      </c>
      <c r="M327" s="8">
        <f t="shared" ca="1" si="58"/>
        <v>-7.0542380437790805E-2</v>
      </c>
      <c r="N327" s="8">
        <f t="shared" ca="1" si="65"/>
        <v>0</v>
      </c>
      <c r="O327" s="57">
        <f t="shared" ca="1" si="66"/>
        <v>0</v>
      </c>
      <c r="P327" s="8">
        <f t="shared" ca="1" si="67"/>
        <v>0</v>
      </c>
      <c r="Q327" s="8">
        <f t="shared" ca="1" si="68"/>
        <v>0</v>
      </c>
      <c r="R327" s="5">
        <f t="shared" ca="1" si="59"/>
        <v>7.0542380437790805E-2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54"/>
      <c r="B328" s="54"/>
      <c r="C328" s="54"/>
      <c r="D328" s="56">
        <f t="shared" si="56"/>
        <v>0</v>
      </c>
      <c r="E328" s="56">
        <f t="shared" si="56"/>
        <v>0</v>
      </c>
      <c r="F328" s="8">
        <f t="shared" si="57"/>
        <v>0</v>
      </c>
      <c r="G328" s="8">
        <f t="shared" si="57"/>
        <v>0</v>
      </c>
      <c r="H328" s="8">
        <f t="shared" si="60"/>
        <v>0</v>
      </c>
      <c r="I328" s="8">
        <f t="shared" si="61"/>
        <v>0</v>
      </c>
      <c r="J328" s="8">
        <f t="shared" si="62"/>
        <v>0</v>
      </c>
      <c r="K328" s="8">
        <f t="shared" si="63"/>
        <v>0</v>
      </c>
      <c r="L328" s="8">
        <f t="shared" si="64"/>
        <v>0</v>
      </c>
      <c r="M328" s="8">
        <f t="shared" ca="1" si="58"/>
        <v>-7.0542380437790805E-2</v>
      </c>
      <c r="N328" s="8">
        <f t="shared" ca="1" si="65"/>
        <v>0</v>
      </c>
      <c r="O328" s="57">
        <f t="shared" ca="1" si="66"/>
        <v>0</v>
      </c>
      <c r="P328" s="8">
        <f t="shared" ca="1" si="67"/>
        <v>0</v>
      </c>
      <c r="Q328" s="8">
        <f t="shared" ca="1" si="68"/>
        <v>0</v>
      </c>
      <c r="R328" s="5">
        <f t="shared" ca="1" si="59"/>
        <v>7.0542380437790805E-2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54"/>
      <c r="B329" s="54"/>
      <c r="C329" s="54"/>
      <c r="D329" s="56">
        <f t="shared" si="56"/>
        <v>0</v>
      </c>
      <c r="E329" s="56">
        <f t="shared" si="56"/>
        <v>0</v>
      </c>
      <c r="F329" s="8">
        <f t="shared" si="57"/>
        <v>0</v>
      </c>
      <c r="G329" s="8">
        <f t="shared" si="57"/>
        <v>0</v>
      </c>
      <c r="H329" s="8">
        <f t="shared" si="60"/>
        <v>0</v>
      </c>
      <c r="I329" s="8">
        <f t="shared" si="61"/>
        <v>0</v>
      </c>
      <c r="J329" s="8">
        <f t="shared" si="62"/>
        <v>0</v>
      </c>
      <c r="K329" s="8">
        <f t="shared" si="63"/>
        <v>0</v>
      </c>
      <c r="L329" s="8">
        <f t="shared" si="64"/>
        <v>0</v>
      </c>
      <c r="M329" s="8">
        <f t="shared" ca="1" si="58"/>
        <v>-7.0542380437790805E-2</v>
      </c>
      <c r="N329" s="8">
        <f t="shared" ca="1" si="65"/>
        <v>0</v>
      </c>
      <c r="O329" s="57">
        <f t="shared" ca="1" si="66"/>
        <v>0</v>
      </c>
      <c r="P329" s="8">
        <f t="shared" ca="1" si="67"/>
        <v>0</v>
      </c>
      <c r="Q329" s="8">
        <f t="shared" ca="1" si="68"/>
        <v>0</v>
      </c>
      <c r="R329" s="5">
        <f t="shared" ca="1" si="59"/>
        <v>7.0542380437790805E-2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54"/>
      <c r="B330" s="54"/>
      <c r="C330" s="54"/>
      <c r="D330" s="56">
        <f t="shared" si="56"/>
        <v>0</v>
      </c>
      <c r="E330" s="56">
        <f t="shared" si="56"/>
        <v>0</v>
      </c>
      <c r="F330" s="8">
        <f t="shared" si="57"/>
        <v>0</v>
      </c>
      <c r="G330" s="8">
        <f t="shared" si="57"/>
        <v>0</v>
      </c>
      <c r="H330" s="8">
        <f t="shared" si="60"/>
        <v>0</v>
      </c>
      <c r="I330" s="8">
        <f t="shared" si="61"/>
        <v>0</v>
      </c>
      <c r="J330" s="8">
        <f t="shared" si="62"/>
        <v>0</v>
      </c>
      <c r="K330" s="8">
        <f t="shared" si="63"/>
        <v>0</v>
      </c>
      <c r="L330" s="8">
        <f t="shared" si="64"/>
        <v>0</v>
      </c>
      <c r="M330" s="8">
        <f t="shared" ca="1" si="58"/>
        <v>-7.0542380437790805E-2</v>
      </c>
      <c r="N330" s="8">
        <f t="shared" ca="1" si="65"/>
        <v>0</v>
      </c>
      <c r="O330" s="57">
        <f t="shared" ca="1" si="66"/>
        <v>0</v>
      </c>
      <c r="P330" s="8">
        <f t="shared" ca="1" si="67"/>
        <v>0</v>
      </c>
      <c r="Q330" s="8">
        <f t="shared" ca="1" si="68"/>
        <v>0</v>
      </c>
      <c r="R330" s="5">
        <f t="shared" ca="1" si="59"/>
        <v>7.0542380437790805E-2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54"/>
      <c r="B331" s="54"/>
      <c r="C331" s="54"/>
      <c r="D331" s="56">
        <f t="shared" si="56"/>
        <v>0</v>
      </c>
      <c r="E331" s="56">
        <f t="shared" si="56"/>
        <v>0</v>
      </c>
      <c r="F331" s="8">
        <f t="shared" si="57"/>
        <v>0</v>
      </c>
      <c r="G331" s="8">
        <f t="shared" si="57"/>
        <v>0</v>
      </c>
      <c r="H331" s="8">
        <f t="shared" si="60"/>
        <v>0</v>
      </c>
      <c r="I331" s="8">
        <f t="shared" si="61"/>
        <v>0</v>
      </c>
      <c r="J331" s="8">
        <f t="shared" si="62"/>
        <v>0</v>
      </c>
      <c r="K331" s="8">
        <f t="shared" si="63"/>
        <v>0</v>
      </c>
      <c r="L331" s="8">
        <f t="shared" si="64"/>
        <v>0</v>
      </c>
      <c r="M331" s="8">
        <f t="shared" ca="1" si="58"/>
        <v>-7.0542380437790805E-2</v>
      </c>
      <c r="N331" s="8">
        <f t="shared" ca="1" si="65"/>
        <v>0</v>
      </c>
      <c r="O331" s="57">
        <f t="shared" ca="1" si="66"/>
        <v>0</v>
      </c>
      <c r="P331" s="8">
        <f t="shared" ca="1" si="67"/>
        <v>0</v>
      </c>
      <c r="Q331" s="8">
        <f t="shared" ca="1" si="68"/>
        <v>0</v>
      </c>
      <c r="R331" s="5">
        <f t="shared" ca="1" si="59"/>
        <v>7.0542380437790805E-2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54"/>
      <c r="B332" s="54"/>
      <c r="C332" s="54"/>
      <c r="D332" s="56">
        <f t="shared" si="56"/>
        <v>0</v>
      </c>
      <c r="E332" s="56">
        <f t="shared" si="56"/>
        <v>0</v>
      </c>
      <c r="F332" s="8">
        <f t="shared" si="57"/>
        <v>0</v>
      </c>
      <c r="G332" s="8">
        <f t="shared" si="57"/>
        <v>0</v>
      </c>
      <c r="H332" s="8">
        <f t="shared" si="60"/>
        <v>0</v>
      </c>
      <c r="I332" s="8">
        <f t="shared" si="61"/>
        <v>0</v>
      </c>
      <c r="J332" s="8">
        <f t="shared" si="62"/>
        <v>0</v>
      </c>
      <c r="K332" s="8">
        <f t="shared" si="63"/>
        <v>0</v>
      </c>
      <c r="L332" s="8">
        <f t="shared" si="64"/>
        <v>0</v>
      </c>
      <c r="M332" s="8">
        <f t="shared" ca="1" si="58"/>
        <v>-7.0542380437790805E-2</v>
      </c>
      <c r="N332" s="8">
        <f t="shared" ca="1" si="65"/>
        <v>0</v>
      </c>
      <c r="O332" s="57">
        <f t="shared" ca="1" si="66"/>
        <v>0</v>
      </c>
      <c r="P332" s="8">
        <f t="shared" ca="1" si="67"/>
        <v>0</v>
      </c>
      <c r="Q332" s="8">
        <f t="shared" ca="1" si="68"/>
        <v>0</v>
      </c>
      <c r="R332" s="5">
        <f t="shared" ca="1" si="59"/>
        <v>7.0542380437790805E-2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54"/>
      <c r="B333" s="54"/>
      <c r="C333" s="54"/>
      <c r="D333" s="56">
        <f t="shared" si="56"/>
        <v>0</v>
      </c>
      <c r="E333" s="56">
        <f t="shared" si="56"/>
        <v>0</v>
      </c>
      <c r="F333" s="8">
        <f t="shared" si="57"/>
        <v>0</v>
      </c>
      <c r="G333" s="8">
        <f t="shared" si="57"/>
        <v>0</v>
      </c>
      <c r="H333" s="8">
        <f t="shared" si="60"/>
        <v>0</v>
      </c>
      <c r="I333" s="8">
        <f t="shared" si="61"/>
        <v>0</v>
      </c>
      <c r="J333" s="8">
        <f t="shared" si="62"/>
        <v>0</v>
      </c>
      <c r="K333" s="8">
        <f t="shared" si="63"/>
        <v>0</v>
      </c>
      <c r="L333" s="8">
        <f t="shared" si="64"/>
        <v>0</v>
      </c>
      <c r="M333" s="8">
        <f t="shared" ca="1" si="58"/>
        <v>-7.0542380437790805E-2</v>
      </c>
      <c r="N333" s="8">
        <f t="shared" ca="1" si="65"/>
        <v>0</v>
      </c>
      <c r="O333" s="57">
        <f t="shared" ca="1" si="66"/>
        <v>0</v>
      </c>
      <c r="P333" s="8">
        <f t="shared" ca="1" si="67"/>
        <v>0</v>
      </c>
      <c r="Q333" s="8">
        <f t="shared" ca="1" si="68"/>
        <v>0</v>
      </c>
      <c r="R333" s="5">
        <f t="shared" ca="1" si="59"/>
        <v>7.0542380437790805E-2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54"/>
      <c r="B334" s="54"/>
      <c r="C334" s="54"/>
      <c r="D334" s="56">
        <f t="shared" si="56"/>
        <v>0</v>
      </c>
      <c r="E334" s="56">
        <f t="shared" si="56"/>
        <v>0</v>
      </c>
      <c r="F334" s="8">
        <f t="shared" si="57"/>
        <v>0</v>
      </c>
      <c r="G334" s="8">
        <f t="shared" si="57"/>
        <v>0</v>
      </c>
      <c r="H334" s="8">
        <f t="shared" si="60"/>
        <v>0</v>
      </c>
      <c r="I334" s="8">
        <f t="shared" si="61"/>
        <v>0</v>
      </c>
      <c r="J334" s="8">
        <f t="shared" si="62"/>
        <v>0</v>
      </c>
      <c r="K334" s="8">
        <f t="shared" si="63"/>
        <v>0</v>
      </c>
      <c r="L334" s="8">
        <f t="shared" si="64"/>
        <v>0</v>
      </c>
      <c r="M334" s="8">
        <f t="shared" ca="1" si="58"/>
        <v>-7.0542380437790805E-2</v>
      </c>
      <c r="N334" s="8">
        <f t="shared" ca="1" si="65"/>
        <v>0</v>
      </c>
      <c r="O334" s="57">
        <f t="shared" ca="1" si="66"/>
        <v>0</v>
      </c>
      <c r="P334" s="8">
        <f t="shared" ca="1" si="67"/>
        <v>0</v>
      </c>
      <c r="Q334" s="8">
        <f t="shared" ca="1" si="68"/>
        <v>0</v>
      </c>
      <c r="R334" s="5">
        <f t="shared" ca="1" si="59"/>
        <v>7.0542380437790805E-2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54"/>
      <c r="B335" s="54"/>
      <c r="C335" s="54"/>
      <c r="D335" s="56">
        <f>A335/A$18</f>
        <v>0</v>
      </c>
      <c r="E335" s="56">
        <f>B335/B$18</f>
        <v>0</v>
      </c>
      <c r="F335" s="8">
        <f>$C335*D335</f>
        <v>0</v>
      </c>
      <c r="G335" s="8">
        <f>$C335*E335</f>
        <v>0</v>
      </c>
      <c r="H335" s="8">
        <f>C335*D335*D335</f>
        <v>0</v>
      </c>
      <c r="I335" s="8">
        <f>C335*D335*D335*D335</f>
        <v>0</v>
      </c>
      <c r="J335" s="8">
        <f>C335*D335*D335*D335*D335</f>
        <v>0</v>
      </c>
      <c r="K335" s="8">
        <f>C335*E335*D335</f>
        <v>0</v>
      </c>
      <c r="L335" s="8">
        <f>C335*E335*D335*D335</f>
        <v>0</v>
      </c>
      <c r="M335" s="8">
        <f t="shared" ca="1" si="58"/>
        <v>-7.0542380437790805E-2</v>
      </c>
      <c r="N335" s="8">
        <f ca="1">C335*(M335-E335)^2</f>
        <v>0</v>
      </c>
      <c r="O335" s="57">
        <f ca="1">(C335*O$1-O$2*F335+O$3*H335)^2</f>
        <v>0</v>
      </c>
      <c r="P335" s="8">
        <f ca="1">(-C335*O$2+O$4*F335-O$5*H335)^2</f>
        <v>0</v>
      </c>
      <c r="Q335" s="8">
        <f ca="1">+(C335*O$3-F335*O$5+H335*O$6)^2</f>
        <v>0</v>
      </c>
      <c r="R335" s="5">
        <f t="shared" ca="1" si="59"/>
        <v>7.0542380437790805E-2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5"/>
      <c r="B336" s="5"/>
      <c r="C336" s="54"/>
      <c r="D336" s="56">
        <f t="shared" ref="D336:E399" si="69">A336/A$18</f>
        <v>0</v>
      </c>
      <c r="E336" s="56">
        <f t="shared" si="69"/>
        <v>0</v>
      </c>
      <c r="F336" s="8">
        <f t="shared" ref="F336:G399" si="70">$C336*D336</f>
        <v>0</v>
      </c>
      <c r="G336" s="8">
        <f t="shared" si="70"/>
        <v>0</v>
      </c>
      <c r="H336" s="8">
        <f t="shared" ref="H336:H399" si="71">C336*D336*D336</f>
        <v>0</v>
      </c>
      <c r="I336" s="8">
        <f t="shared" ref="I336:I399" si="72">C336*D336*D336*D336</f>
        <v>0</v>
      </c>
      <c r="J336" s="8">
        <f t="shared" ref="J336:J399" si="73">C336*D336*D336*D336*D336</f>
        <v>0</v>
      </c>
      <c r="K336" s="8">
        <f t="shared" ref="K336:K399" si="74">C336*E336*D336</f>
        <v>0</v>
      </c>
      <c r="L336" s="8">
        <f t="shared" ref="L336:L399" si="75">C336*E336*D336*D336</f>
        <v>0</v>
      </c>
      <c r="M336" s="8">
        <f t="shared" ca="1" si="58"/>
        <v>-7.0542380437790805E-2</v>
      </c>
      <c r="N336" s="8">
        <f t="shared" ref="N336:N399" ca="1" si="76">C336*(M336-E336)^2</f>
        <v>0</v>
      </c>
      <c r="O336" s="57">
        <f t="shared" ref="O336:O399" ca="1" si="77">(C336*O$1-O$2*F336+O$3*H336)^2</f>
        <v>0</v>
      </c>
      <c r="P336" s="8">
        <f t="shared" ref="P336:P399" ca="1" si="78">(-C336*O$2+O$4*F336-O$5*H336)^2</f>
        <v>0</v>
      </c>
      <c r="Q336" s="8">
        <f t="shared" ref="Q336:Q399" ca="1" si="79">+(C336*O$3-F336*O$5+H336*O$6)^2</f>
        <v>0</v>
      </c>
      <c r="R336" s="5">
        <f t="shared" ca="1" si="59"/>
        <v>7.0542380437790805E-2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5"/>
      <c r="B337" s="5"/>
      <c r="C337" s="54"/>
      <c r="D337" s="56">
        <f t="shared" si="69"/>
        <v>0</v>
      </c>
      <c r="E337" s="56">
        <f t="shared" si="69"/>
        <v>0</v>
      </c>
      <c r="F337" s="8">
        <f t="shared" si="70"/>
        <v>0</v>
      </c>
      <c r="G337" s="8">
        <f t="shared" si="70"/>
        <v>0</v>
      </c>
      <c r="H337" s="8">
        <f t="shared" si="71"/>
        <v>0</v>
      </c>
      <c r="I337" s="8">
        <f t="shared" si="72"/>
        <v>0</v>
      </c>
      <c r="J337" s="8">
        <f t="shared" si="73"/>
        <v>0</v>
      </c>
      <c r="K337" s="8">
        <f t="shared" si="74"/>
        <v>0</v>
      </c>
      <c r="L337" s="8">
        <f t="shared" si="75"/>
        <v>0</v>
      </c>
      <c r="M337" s="8">
        <f t="shared" ca="1" si="58"/>
        <v>-7.0542380437790805E-2</v>
      </c>
      <c r="N337" s="8">
        <f t="shared" ca="1" si="76"/>
        <v>0</v>
      </c>
      <c r="O337" s="57">
        <f t="shared" ca="1" si="77"/>
        <v>0</v>
      </c>
      <c r="P337" s="8">
        <f t="shared" ca="1" si="78"/>
        <v>0</v>
      </c>
      <c r="Q337" s="8">
        <f t="shared" ca="1" si="79"/>
        <v>0</v>
      </c>
      <c r="R337" s="5">
        <f t="shared" ca="1" si="59"/>
        <v>7.0542380437790805E-2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4"/>
      <c r="D338" s="56">
        <f t="shared" si="69"/>
        <v>0</v>
      </c>
      <c r="E338" s="56">
        <f t="shared" si="69"/>
        <v>0</v>
      </c>
      <c r="F338" s="8">
        <f t="shared" si="70"/>
        <v>0</v>
      </c>
      <c r="G338" s="8">
        <f t="shared" si="70"/>
        <v>0</v>
      </c>
      <c r="H338" s="8">
        <f t="shared" si="71"/>
        <v>0</v>
      </c>
      <c r="I338" s="8">
        <f t="shared" si="72"/>
        <v>0</v>
      </c>
      <c r="J338" s="8">
        <f t="shared" si="73"/>
        <v>0</v>
      </c>
      <c r="K338" s="8">
        <f t="shared" si="74"/>
        <v>0</v>
      </c>
      <c r="L338" s="8">
        <f t="shared" si="75"/>
        <v>0</v>
      </c>
      <c r="M338" s="8">
        <f t="shared" ca="1" si="58"/>
        <v>-7.0542380437790805E-2</v>
      </c>
      <c r="N338" s="8">
        <f t="shared" ca="1" si="76"/>
        <v>0</v>
      </c>
      <c r="O338" s="57">
        <f t="shared" ca="1" si="77"/>
        <v>0</v>
      </c>
      <c r="P338" s="8">
        <f t="shared" ca="1" si="78"/>
        <v>0</v>
      </c>
      <c r="Q338" s="8">
        <f t="shared" ca="1" si="79"/>
        <v>0</v>
      </c>
      <c r="R338" s="5">
        <f t="shared" ca="1" si="59"/>
        <v>7.0542380437790805E-2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4"/>
      <c r="D339" s="56">
        <f t="shared" si="69"/>
        <v>0</v>
      </c>
      <c r="E339" s="56">
        <f t="shared" si="69"/>
        <v>0</v>
      </c>
      <c r="F339" s="8">
        <f t="shared" si="70"/>
        <v>0</v>
      </c>
      <c r="G339" s="8">
        <f t="shared" si="70"/>
        <v>0</v>
      </c>
      <c r="H339" s="8">
        <f t="shared" si="71"/>
        <v>0</v>
      </c>
      <c r="I339" s="8">
        <f t="shared" si="72"/>
        <v>0</v>
      </c>
      <c r="J339" s="8">
        <f t="shared" si="73"/>
        <v>0</v>
      </c>
      <c r="K339" s="8">
        <f t="shared" si="74"/>
        <v>0</v>
      </c>
      <c r="L339" s="8">
        <f t="shared" si="75"/>
        <v>0</v>
      </c>
      <c r="M339" s="8">
        <f t="shared" ca="1" si="58"/>
        <v>-7.0542380437790805E-2</v>
      </c>
      <c r="N339" s="8">
        <f t="shared" ca="1" si="76"/>
        <v>0</v>
      </c>
      <c r="O339" s="57">
        <f t="shared" ca="1" si="77"/>
        <v>0</v>
      </c>
      <c r="P339" s="8">
        <f t="shared" ca="1" si="78"/>
        <v>0</v>
      </c>
      <c r="Q339" s="8">
        <f t="shared" ca="1" si="79"/>
        <v>0</v>
      </c>
      <c r="R339" s="5">
        <f t="shared" ca="1" si="59"/>
        <v>7.0542380437790805E-2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4"/>
      <c r="D340" s="56">
        <f t="shared" si="69"/>
        <v>0</v>
      </c>
      <c r="E340" s="56">
        <f t="shared" si="69"/>
        <v>0</v>
      </c>
      <c r="F340" s="8">
        <f t="shared" si="70"/>
        <v>0</v>
      </c>
      <c r="G340" s="8">
        <f t="shared" si="70"/>
        <v>0</v>
      </c>
      <c r="H340" s="8">
        <f t="shared" si="71"/>
        <v>0</v>
      </c>
      <c r="I340" s="8">
        <f t="shared" si="72"/>
        <v>0</v>
      </c>
      <c r="J340" s="8">
        <f t="shared" si="73"/>
        <v>0</v>
      </c>
      <c r="K340" s="8">
        <f t="shared" si="74"/>
        <v>0</v>
      </c>
      <c r="L340" s="8">
        <f t="shared" si="75"/>
        <v>0</v>
      </c>
      <c r="M340" s="8">
        <f t="shared" ca="1" si="58"/>
        <v>-7.0542380437790805E-2</v>
      </c>
      <c r="N340" s="8">
        <f t="shared" ca="1" si="76"/>
        <v>0</v>
      </c>
      <c r="O340" s="57">
        <f t="shared" ca="1" si="77"/>
        <v>0</v>
      </c>
      <c r="P340" s="8">
        <f t="shared" ca="1" si="78"/>
        <v>0</v>
      </c>
      <c r="Q340" s="8">
        <f t="shared" ca="1" si="79"/>
        <v>0</v>
      </c>
      <c r="R340" s="5">
        <f t="shared" ca="1" si="59"/>
        <v>7.0542380437790805E-2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4"/>
      <c r="D341" s="56">
        <f t="shared" si="69"/>
        <v>0</v>
      </c>
      <c r="E341" s="56">
        <f t="shared" si="69"/>
        <v>0</v>
      </c>
      <c r="F341" s="8">
        <f t="shared" si="70"/>
        <v>0</v>
      </c>
      <c r="G341" s="8">
        <f t="shared" si="70"/>
        <v>0</v>
      </c>
      <c r="H341" s="8">
        <f t="shared" si="71"/>
        <v>0</v>
      </c>
      <c r="I341" s="8">
        <f t="shared" si="72"/>
        <v>0</v>
      </c>
      <c r="J341" s="8">
        <f t="shared" si="73"/>
        <v>0</v>
      </c>
      <c r="K341" s="8">
        <f t="shared" si="74"/>
        <v>0</v>
      </c>
      <c r="L341" s="8">
        <f t="shared" si="75"/>
        <v>0</v>
      </c>
      <c r="M341" s="8">
        <f t="shared" ref="M341:M404" ca="1" si="80">+E$4+E$5*D341+E$6*D341^2</f>
        <v>-7.0542380437790805E-2</v>
      </c>
      <c r="N341" s="8">
        <f t="shared" ca="1" si="76"/>
        <v>0</v>
      </c>
      <c r="O341" s="57">
        <f t="shared" ca="1" si="77"/>
        <v>0</v>
      </c>
      <c r="P341" s="8">
        <f t="shared" ca="1" si="78"/>
        <v>0</v>
      </c>
      <c r="Q341" s="8">
        <f t="shared" ca="1" si="79"/>
        <v>0</v>
      </c>
      <c r="R341" s="5">
        <f t="shared" ref="R341:R404" ca="1" si="81">+E341-M341</f>
        <v>7.0542380437790805E-2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4"/>
      <c r="D342" s="56">
        <f t="shared" si="69"/>
        <v>0</v>
      </c>
      <c r="E342" s="56">
        <f t="shared" si="69"/>
        <v>0</v>
      </c>
      <c r="F342" s="8">
        <f t="shared" si="70"/>
        <v>0</v>
      </c>
      <c r="G342" s="8">
        <f t="shared" si="70"/>
        <v>0</v>
      </c>
      <c r="H342" s="8">
        <f t="shared" si="71"/>
        <v>0</v>
      </c>
      <c r="I342" s="8">
        <f t="shared" si="72"/>
        <v>0</v>
      </c>
      <c r="J342" s="8">
        <f t="shared" si="73"/>
        <v>0</v>
      </c>
      <c r="K342" s="8">
        <f t="shared" si="74"/>
        <v>0</v>
      </c>
      <c r="L342" s="8">
        <f t="shared" si="75"/>
        <v>0</v>
      </c>
      <c r="M342" s="8">
        <f t="shared" ca="1" si="80"/>
        <v>-7.0542380437790805E-2</v>
      </c>
      <c r="N342" s="8">
        <f t="shared" ca="1" si="76"/>
        <v>0</v>
      </c>
      <c r="O342" s="57">
        <f t="shared" ca="1" si="77"/>
        <v>0</v>
      </c>
      <c r="P342" s="8">
        <f t="shared" ca="1" si="78"/>
        <v>0</v>
      </c>
      <c r="Q342" s="8">
        <f t="shared" ca="1" si="79"/>
        <v>0</v>
      </c>
      <c r="R342" s="5">
        <f t="shared" ca="1" si="81"/>
        <v>7.0542380437790805E-2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4"/>
      <c r="D343" s="56">
        <f t="shared" si="69"/>
        <v>0</v>
      </c>
      <c r="E343" s="56">
        <f t="shared" si="69"/>
        <v>0</v>
      </c>
      <c r="F343" s="8">
        <f t="shared" si="70"/>
        <v>0</v>
      </c>
      <c r="G343" s="8">
        <f t="shared" si="70"/>
        <v>0</v>
      </c>
      <c r="H343" s="8">
        <f t="shared" si="71"/>
        <v>0</v>
      </c>
      <c r="I343" s="8">
        <f t="shared" si="72"/>
        <v>0</v>
      </c>
      <c r="J343" s="8">
        <f t="shared" si="73"/>
        <v>0</v>
      </c>
      <c r="K343" s="8">
        <f t="shared" si="74"/>
        <v>0</v>
      </c>
      <c r="L343" s="8">
        <f t="shared" si="75"/>
        <v>0</v>
      </c>
      <c r="M343" s="8">
        <f t="shared" ca="1" si="80"/>
        <v>-7.0542380437790805E-2</v>
      </c>
      <c r="N343" s="8">
        <f t="shared" ca="1" si="76"/>
        <v>0</v>
      </c>
      <c r="O343" s="57">
        <f t="shared" ca="1" si="77"/>
        <v>0</v>
      </c>
      <c r="P343" s="8">
        <f t="shared" ca="1" si="78"/>
        <v>0</v>
      </c>
      <c r="Q343" s="8">
        <f t="shared" ca="1" si="79"/>
        <v>0</v>
      </c>
      <c r="R343" s="5">
        <f t="shared" ca="1" si="81"/>
        <v>7.0542380437790805E-2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4"/>
      <c r="D344" s="56">
        <f t="shared" si="69"/>
        <v>0</v>
      </c>
      <c r="E344" s="56">
        <f t="shared" si="69"/>
        <v>0</v>
      </c>
      <c r="F344" s="8">
        <f t="shared" si="70"/>
        <v>0</v>
      </c>
      <c r="G344" s="8">
        <f t="shared" si="70"/>
        <v>0</v>
      </c>
      <c r="H344" s="8">
        <f t="shared" si="71"/>
        <v>0</v>
      </c>
      <c r="I344" s="8">
        <f t="shared" si="72"/>
        <v>0</v>
      </c>
      <c r="J344" s="8">
        <f t="shared" si="73"/>
        <v>0</v>
      </c>
      <c r="K344" s="8">
        <f t="shared" si="74"/>
        <v>0</v>
      </c>
      <c r="L344" s="8">
        <f t="shared" si="75"/>
        <v>0</v>
      </c>
      <c r="M344" s="8">
        <f t="shared" ca="1" si="80"/>
        <v>-7.0542380437790805E-2</v>
      </c>
      <c r="N344" s="8">
        <f t="shared" ca="1" si="76"/>
        <v>0</v>
      </c>
      <c r="O344" s="57">
        <f t="shared" ca="1" si="77"/>
        <v>0</v>
      </c>
      <c r="P344" s="8">
        <f t="shared" ca="1" si="78"/>
        <v>0</v>
      </c>
      <c r="Q344" s="8">
        <f t="shared" ca="1" si="79"/>
        <v>0</v>
      </c>
      <c r="R344" s="5">
        <f t="shared" ca="1" si="81"/>
        <v>7.0542380437790805E-2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4"/>
      <c r="D345" s="56">
        <f t="shared" si="69"/>
        <v>0</v>
      </c>
      <c r="E345" s="56">
        <f t="shared" si="69"/>
        <v>0</v>
      </c>
      <c r="F345" s="8">
        <f t="shared" si="70"/>
        <v>0</v>
      </c>
      <c r="G345" s="8">
        <f t="shared" si="70"/>
        <v>0</v>
      </c>
      <c r="H345" s="8">
        <f t="shared" si="71"/>
        <v>0</v>
      </c>
      <c r="I345" s="8">
        <f t="shared" si="72"/>
        <v>0</v>
      </c>
      <c r="J345" s="8">
        <f t="shared" si="73"/>
        <v>0</v>
      </c>
      <c r="K345" s="8">
        <f t="shared" si="74"/>
        <v>0</v>
      </c>
      <c r="L345" s="8">
        <f t="shared" si="75"/>
        <v>0</v>
      </c>
      <c r="M345" s="8">
        <f t="shared" ca="1" si="80"/>
        <v>-7.0542380437790805E-2</v>
      </c>
      <c r="N345" s="8">
        <f t="shared" ca="1" si="76"/>
        <v>0</v>
      </c>
      <c r="O345" s="57">
        <f t="shared" ca="1" si="77"/>
        <v>0</v>
      </c>
      <c r="P345" s="8">
        <f t="shared" ca="1" si="78"/>
        <v>0</v>
      </c>
      <c r="Q345" s="8">
        <f t="shared" ca="1" si="79"/>
        <v>0</v>
      </c>
      <c r="R345" s="5">
        <f t="shared" ca="1" si="81"/>
        <v>7.0542380437790805E-2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4"/>
      <c r="D346" s="56">
        <f t="shared" si="69"/>
        <v>0</v>
      </c>
      <c r="E346" s="56">
        <f t="shared" si="69"/>
        <v>0</v>
      </c>
      <c r="F346" s="8">
        <f t="shared" si="70"/>
        <v>0</v>
      </c>
      <c r="G346" s="8">
        <f t="shared" si="70"/>
        <v>0</v>
      </c>
      <c r="H346" s="8">
        <f t="shared" si="71"/>
        <v>0</v>
      </c>
      <c r="I346" s="8">
        <f t="shared" si="72"/>
        <v>0</v>
      </c>
      <c r="J346" s="8">
        <f t="shared" si="73"/>
        <v>0</v>
      </c>
      <c r="K346" s="8">
        <f t="shared" si="74"/>
        <v>0</v>
      </c>
      <c r="L346" s="8">
        <f t="shared" si="75"/>
        <v>0</v>
      </c>
      <c r="M346" s="8">
        <f t="shared" ca="1" si="80"/>
        <v>-7.0542380437790805E-2</v>
      </c>
      <c r="N346" s="8">
        <f t="shared" ca="1" si="76"/>
        <v>0</v>
      </c>
      <c r="O346" s="57">
        <f t="shared" ca="1" si="77"/>
        <v>0</v>
      </c>
      <c r="P346" s="8">
        <f t="shared" ca="1" si="78"/>
        <v>0</v>
      </c>
      <c r="Q346" s="8">
        <f t="shared" ca="1" si="79"/>
        <v>0</v>
      </c>
      <c r="R346" s="5">
        <f t="shared" ca="1" si="81"/>
        <v>7.0542380437790805E-2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4"/>
      <c r="D347" s="56">
        <f t="shared" si="69"/>
        <v>0</v>
      </c>
      <c r="E347" s="56">
        <f t="shared" si="69"/>
        <v>0</v>
      </c>
      <c r="F347" s="8">
        <f t="shared" si="70"/>
        <v>0</v>
      </c>
      <c r="G347" s="8">
        <f t="shared" si="70"/>
        <v>0</v>
      </c>
      <c r="H347" s="8">
        <f t="shared" si="71"/>
        <v>0</v>
      </c>
      <c r="I347" s="8">
        <f t="shared" si="72"/>
        <v>0</v>
      </c>
      <c r="J347" s="8">
        <f t="shared" si="73"/>
        <v>0</v>
      </c>
      <c r="K347" s="8">
        <f t="shared" si="74"/>
        <v>0</v>
      </c>
      <c r="L347" s="8">
        <f t="shared" si="75"/>
        <v>0</v>
      </c>
      <c r="M347" s="8">
        <f t="shared" ca="1" si="80"/>
        <v>-7.0542380437790805E-2</v>
      </c>
      <c r="N347" s="8">
        <f t="shared" ca="1" si="76"/>
        <v>0</v>
      </c>
      <c r="O347" s="57">
        <f t="shared" ca="1" si="77"/>
        <v>0</v>
      </c>
      <c r="P347" s="8">
        <f t="shared" ca="1" si="78"/>
        <v>0</v>
      </c>
      <c r="Q347" s="8">
        <f t="shared" ca="1" si="79"/>
        <v>0</v>
      </c>
      <c r="R347" s="5">
        <f t="shared" ca="1" si="81"/>
        <v>7.0542380437790805E-2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4"/>
      <c r="D348" s="56">
        <f t="shared" si="69"/>
        <v>0</v>
      </c>
      <c r="E348" s="56">
        <f t="shared" si="69"/>
        <v>0</v>
      </c>
      <c r="F348" s="8">
        <f t="shared" si="70"/>
        <v>0</v>
      </c>
      <c r="G348" s="8">
        <f t="shared" si="70"/>
        <v>0</v>
      </c>
      <c r="H348" s="8">
        <f t="shared" si="71"/>
        <v>0</v>
      </c>
      <c r="I348" s="8">
        <f t="shared" si="72"/>
        <v>0</v>
      </c>
      <c r="J348" s="8">
        <f t="shared" si="73"/>
        <v>0</v>
      </c>
      <c r="K348" s="8">
        <f t="shared" si="74"/>
        <v>0</v>
      </c>
      <c r="L348" s="8">
        <f t="shared" si="75"/>
        <v>0</v>
      </c>
      <c r="M348" s="8">
        <f t="shared" ca="1" si="80"/>
        <v>-7.0542380437790805E-2</v>
      </c>
      <c r="N348" s="8">
        <f t="shared" ca="1" si="76"/>
        <v>0</v>
      </c>
      <c r="O348" s="57">
        <f t="shared" ca="1" si="77"/>
        <v>0</v>
      </c>
      <c r="P348" s="8">
        <f t="shared" ca="1" si="78"/>
        <v>0</v>
      </c>
      <c r="Q348" s="8">
        <f t="shared" ca="1" si="79"/>
        <v>0</v>
      </c>
      <c r="R348" s="5">
        <f t="shared" ca="1" si="81"/>
        <v>7.0542380437790805E-2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4"/>
      <c r="D349" s="56">
        <f t="shared" si="69"/>
        <v>0</v>
      </c>
      <c r="E349" s="56">
        <f t="shared" si="69"/>
        <v>0</v>
      </c>
      <c r="F349" s="8">
        <f t="shared" si="70"/>
        <v>0</v>
      </c>
      <c r="G349" s="8">
        <f t="shared" si="70"/>
        <v>0</v>
      </c>
      <c r="H349" s="8">
        <f t="shared" si="71"/>
        <v>0</v>
      </c>
      <c r="I349" s="8">
        <f t="shared" si="72"/>
        <v>0</v>
      </c>
      <c r="J349" s="8">
        <f t="shared" si="73"/>
        <v>0</v>
      </c>
      <c r="K349" s="8">
        <f t="shared" si="74"/>
        <v>0</v>
      </c>
      <c r="L349" s="8">
        <f t="shared" si="75"/>
        <v>0</v>
      </c>
      <c r="M349" s="8">
        <f t="shared" ca="1" si="80"/>
        <v>-7.0542380437790805E-2</v>
      </c>
      <c r="N349" s="8">
        <f t="shared" ca="1" si="76"/>
        <v>0</v>
      </c>
      <c r="O349" s="57">
        <f t="shared" ca="1" si="77"/>
        <v>0</v>
      </c>
      <c r="P349" s="8">
        <f t="shared" ca="1" si="78"/>
        <v>0</v>
      </c>
      <c r="Q349" s="8">
        <f t="shared" ca="1" si="79"/>
        <v>0</v>
      </c>
      <c r="R349" s="5">
        <f t="shared" ca="1" si="81"/>
        <v>7.0542380437790805E-2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4"/>
      <c r="D350" s="56">
        <f t="shared" si="69"/>
        <v>0</v>
      </c>
      <c r="E350" s="56">
        <f t="shared" si="69"/>
        <v>0</v>
      </c>
      <c r="F350" s="8">
        <f t="shared" si="70"/>
        <v>0</v>
      </c>
      <c r="G350" s="8">
        <f t="shared" si="70"/>
        <v>0</v>
      </c>
      <c r="H350" s="8">
        <f t="shared" si="71"/>
        <v>0</v>
      </c>
      <c r="I350" s="8">
        <f t="shared" si="72"/>
        <v>0</v>
      </c>
      <c r="J350" s="8">
        <f t="shared" si="73"/>
        <v>0</v>
      </c>
      <c r="K350" s="8">
        <f t="shared" si="74"/>
        <v>0</v>
      </c>
      <c r="L350" s="8">
        <f t="shared" si="75"/>
        <v>0</v>
      </c>
      <c r="M350" s="8">
        <f t="shared" ca="1" si="80"/>
        <v>-7.0542380437790805E-2</v>
      </c>
      <c r="N350" s="8">
        <f t="shared" ca="1" si="76"/>
        <v>0</v>
      </c>
      <c r="O350" s="57">
        <f t="shared" ca="1" si="77"/>
        <v>0</v>
      </c>
      <c r="P350" s="8">
        <f t="shared" ca="1" si="78"/>
        <v>0</v>
      </c>
      <c r="Q350" s="8">
        <f t="shared" ca="1" si="79"/>
        <v>0</v>
      </c>
      <c r="R350" s="5">
        <f t="shared" ca="1" si="81"/>
        <v>7.0542380437790805E-2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4"/>
      <c r="D351" s="56">
        <f t="shared" si="69"/>
        <v>0</v>
      </c>
      <c r="E351" s="56">
        <f t="shared" si="69"/>
        <v>0</v>
      </c>
      <c r="F351" s="8">
        <f t="shared" si="70"/>
        <v>0</v>
      </c>
      <c r="G351" s="8">
        <f t="shared" si="70"/>
        <v>0</v>
      </c>
      <c r="H351" s="8">
        <f t="shared" si="71"/>
        <v>0</v>
      </c>
      <c r="I351" s="8">
        <f t="shared" si="72"/>
        <v>0</v>
      </c>
      <c r="J351" s="8">
        <f t="shared" si="73"/>
        <v>0</v>
      </c>
      <c r="K351" s="8">
        <f t="shared" si="74"/>
        <v>0</v>
      </c>
      <c r="L351" s="8">
        <f t="shared" si="75"/>
        <v>0</v>
      </c>
      <c r="M351" s="8">
        <f t="shared" ca="1" si="80"/>
        <v>-7.0542380437790805E-2</v>
      </c>
      <c r="N351" s="8">
        <f t="shared" ca="1" si="76"/>
        <v>0</v>
      </c>
      <c r="O351" s="57">
        <f t="shared" ca="1" si="77"/>
        <v>0</v>
      </c>
      <c r="P351" s="8">
        <f t="shared" ca="1" si="78"/>
        <v>0</v>
      </c>
      <c r="Q351" s="8">
        <f t="shared" ca="1" si="79"/>
        <v>0</v>
      </c>
      <c r="R351" s="5">
        <f t="shared" ca="1" si="81"/>
        <v>7.0542380437790805E-2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4"/>
      <c r="D352" s="56">
        <f t="shared" si="69"/>
        <v>0</v>
      </c>
      <c r="E352" s="56">
        <f t="shared" si="69"/>
        <v>0</v>
      </c>
      <c r="F352" s="8">
        <f t="shared" si="70"/>
        <v>0</v>
      </c>
      <c r="G352" s="8">
        <f t="shared" si="70"/>
        <v>0</v>
      </c>
      <c r="H352" s="8">
        <f t="shared" si="71"/>
        <v>0</v>
      </c>
      <c r="I352" s="8">
        <f t="shared" si="72"/>
        <v>0</v>
      </c>
      <c r="J352" s="8">
        <f t="shared" si="73"/>
        <v>0</v>
      </c>
      <c r="K352" s="8">
        <f t="shared" si="74"/>
        <v>0</v>
      </c>
      <c r="L352" s="8">
        <f t="shared" si="75"/>
        <v>0</v>
      </c>
      <c r="M352" s="8">
        <f t="shared" ca="1" si="80"/>
        <v>-7.0542380437790805E-2</v>
      </c>
      <c r="N352" s="8">
        <f t="shared" ca="1" si="76"/>
        <v>0</v>
      </c>
      <c r="O352" s="57">
        <f t="shared" ca="1" si="77"/>
        <v>0</v>
      </c>
      <c r="P352" s="8">
        <f t="shared" ca="1" si="78"/>
        <v>0</v>
      </c>
      <c r="Q352" s="8">
        <f t="shared" ca="1" si="79"/>
        <v>0</v>
      </c>
      <c r="R352" s="5">
        <f t="shared" ca="1" si="81"/>
        <v>7.0542380437790805E-2</v>
      </c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4"/>
      <c r="D353" s="56">
        <f t="shared" si="69"/>
        <v>0</v>
      </c>
      <c r="E353" s="56">
        <f t="shared" si="69"/>
        <v>0</v>
      </c>
      <c r="F353" s="8">
        <f t="shared" si="70"/>
        <v>0</v>
      </c>
      <c r="G353" s="8">
        <f t="shared" si="70"/>
        <v>0</v>
      </c>
      <c r="H353" s="8">
        <f t="shared" si="71"/>
        <v>0</v>
      </c>
      <c r="I353" s="8">
        <f t="shared" si="72"/>
        <v>0</v>
      </c>
      <c r="J353" s="8">
        <f t="shared" si="73"/>
        <v>0</v>
      </c>
      <c r="K353" s="8">
        <f t="shared" si="74"/>
        <v>0</v>
      </c>
      <c r="L353" s="8">
        <f t="shared" si="75"/>
        <v>0</v>
      </c>
      <c r="M353" s="8">
        <f t="shared" ca="1" si="80"/>
        <v>-7.0542380437790805E-2</v>
      </c>
      <c r="N353" s="8">
        <f t="shared" ca="1" si="76"/>
        <v>0</v>
      </c>
      <c r="O353" s="57">
        <f t="shared" ca="1" si="77"/>
        <v>0</v>
      </c>
      <c r="P353" s="8">
        <f t="shared" ca="1" si="78"/>
        <v>0</v>
      </c>
      <c r="Q353" s="8">
        <f t="shared" ca="1" si="79"/>
        <v>0</v>
      </c>
      <c r="R353" s="5">
        <f t="shared" ca="1" si="81"/>
        <v>7.0542380437790805E-2</v>
      </c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4"/>
      <c r="D354" s="56">
        <f t="shared" si="69"/>
        <v>0</v>
      </c>
      <c r="E354" s="56">
        <f t="shared" si="69"/>
        <v>0</v>
      </c>
      <c r="F354" s="8">
        <f t="shared" si="70"/>
        <v>0</v>
      </c>
      <c r="G354" s="8">
        <f t="shared" si="70"/>
        <v>0</v>
      </c>
      <c r="H354" s="8">
        <f t="shared" si="71"/>
        <v>0</v>
      </c>
      <c r="I354" s="8">
        <f t="shared" si="72"/>
        <v>0</v>
      </c>
      <c r="J354" s="8">
        <f t="shared" si="73"/>
        <v>0</v>
      </c>
      <c r="K354" s="8">
        <f t="shared" si="74"/>
        <v>0</v>
      </c>
      <c r="L354" s="8">
        <f t="shared" si="75"/>
        <v>0</v>
      </c>
      <c r="M354" s="8">
        <f t="shared" ca="1" si="80"/>
        <v>-7.0542380437790805E-2</v>
      </c>
      <c r="N354" s="8">
        <f t="shared" ca="1" si="76"/>
        <v>0</v>
      </c>
      <c r="O354" s="57">
        <f t="shared" ca="1" si="77"/>
        <v>0</v>
      </c>
      <c r="P354" s="8">
        <f t="shared" ca="1" si="78"/>
        <v>0</v>
      </c>
      <c r="Q354" s="8">
        <f t="shared" ca="1" si="79"/>
        <v>0</v>
      </c>
      <c r="R354" s="5">
        <f t="shared" ca="1" si="81"/>
        <v>7.0542380437790805E-2</v>
      </c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4"/>
      <c r="D355" s="56">
        <f t="shared" si="69"/>
        <v>0</v>
      </c>
      <c r="E355" s="56">
        <f t="shared" si="69"/>
        <v>0</v>
      </c>
      <c r="F355" s="8">
        <f t="shared" si="70"/>
        <v>0</v>
      </c>
      <c r="G355" s="8">
        <f t="shared" si="70"/>
        <v>0</v>
      </c>
      <c r="H355" s="8">
        <f t="shared" si="71"/>
        <v>0</v>
      </c>
      <c r="I355" s="8">
        <f t="shared" si="72"/>
        <v>0</v>
      </c>
      <c r="J355" s="8">
        <f t="shared" si="73"/>
        <v>0</v>
      </c>
      <c r="K355" s="8">
        <f t="shared" si="74"/>
        <v>0</v>
      </c>
      <c r="L355" s="8">
        <f t="shared" si="75"/>
        <v>0</v>
      </c>
      <c r="M355" s="8">
        <f t="shared" ca="1" si="80"/>
        <v>-7.0542380437790805E-2</v>
      </c>
      <c r="N355" s="8">
        <f t="shared" ca="1" si="76"/>
        <v>0</v>
      </c>
      <c r="O355" s="57">
        <f t="shared" ca="1" si="77"/>
        <v>0</v>
      </c>
      <c r="P355" s="8">
        <f t="shared" ca="1" si="78"/>
        <v>0</v>
      </c>
      <c r="Q355" s="8">
        <f t="shared" ca="1" si="79"/>
        <v>0</v>
      </c>
      <c r="R355" s="5">
        <f t="shared" ca="1" si="81"/>
        <v>7.0542380437790805E-2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4"/>
      <c r="D356" s="56">
        <f t="shared" si="69"/>
        <v>0</v>
      </c>
      <c r="E356" s="56">
        <f t="shared" si="69"/>
        <v>0</v>
      </c>
      <c r="F356" s="8">
        <f t="shared" si="70"/>
        <v>0</v>
      </c>
      <c r="G356" s="8">
        <f t="shared" si="70"/>
        <v>0</v>
      </c>
      <c r="H356" s="8">
        <f t="shared" si="71"/>
        <v>0</v>
      </c>
      <c r="I356" s="8">
        <f t="shared" si="72"/>
        <v>0</v>
      </c>
      <c r="J356" s="8">
        <f t="shared" si="73"/>
        <v>0</v>
      </c>
      <c r="K356" s="8">
        <f t="shared" si="74"/>
        <v>0</v>
      </c>
      <c r="L356" s="8">
        <f t="shared" si="75"/>
        <v>0</v>
      </c>
      <c r="M356" s="8">
        <f t="shared" ca="1" si="80"/>
        <v>-7.0542380437790805E-2</v>
      </c>
      <c r="N356" s="8">
        <f t="shared" ca="1" si="76"/>
        <v>0</v>
      </c>
      <c r="O356" s="57">
        <f t="shared" ca="1" si="77"/>
        <v>0</v>
      </c>
      <c r="P356" s="8">
        <f t="shared" ca="1" si="78"/>
        <v>0</v>
      </c>
      <c r="Q356" s="8">
        <f t="shared" ca="1" si="79"/>
        <v>0</v>
      </c>
      <c r="R356" s="5">
        <f t="shared" ca="1" si="81"/>
        <v>7.0542380437790805E-2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4"/>
      <c r="D357" s="56">
        <f t="shared" si="69"/>
        <v>0</v>
      </c>
      <c r="E357" s="56">
        <f t="shared" si="69"/>
        <v>0</v>
      </c>
      <c r="F357" s="8">
        <f t="shared" si="70"/>
        <v>0</v>
      </c>
      <c r="G357" s="8">
        <f t="shared" si="70"/>
        <v>0</v>
      </c>
      <c r="H357" s="8">
        <f t="shared" si="71"/>
        <v>0</v>
      </c>
      <c r="I357" s="8">
        <f t="shared" si="72"/>
        <v>0</v>
      </c>
      <c r="J357" s="8">
        <f t="shared" si="73"/>
        <v>0</v>
      </c>
      <c r="K357" s="8">
        <f t="shared" si="74"/>
        <v>0</v>
      </c>
      <c r="L357" s="8">
        <f t="shared" si="75"/>
        <v>0</v>
      </c>
      <c r="M357" s="8">
        <f t="shared" ca="1" si="80"/>
        <v>-7.0542380437790805E-2</v>
      </c>
      <c r="N357" s="8">
        <f t="shared" ca="1" si="76"/>
        <v>0</v>
      </c>
      <c r="O357" s="57">
        <f t="shared" ca="1" si="77"/>
        <v>0</v>
      </c>
      <c r="P357" s="8">
        <f t="shared" ca="1" si="78"/>
        <v>0</v>
      </c>
      <c r="Q357" s="8">
        <f t="shared" ca="1" si="79"/>
        <v>0</v>
      </c>
      <c r="R357" s="5">
        <f t="shared" ca="1" si="81"/>
        <v>7.0542380437790805E-2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4"/>
      <c r="D358" s="56">
        <f t="shared" si="69"/>
        <v>0</v>
      </c>
      <c r="E358" s="56">
        <f t="shared" si="69"/>
        <v>0</v>
      </c>
      <c r="F358" s="8">
        <f t="shared" si="70"/>
        <v>0</v>
      </c>
      <c r="G358" s="8">
        <f t="shared" si="70"/>
        <v>0</v>
      </c>
      <c r="H358" s="8">
        <f t="shared" si="71"/>
        <v>0</v>
      </c>
      <c r="I358" s="8">
        <f t="shared" si="72"/>
        <v>0</v>
      </c>
      <c r="J358" s="8">
        <f t="shared" si="73"/>
        <v>0</v>
      </c>
      <c r="K358" s="8">
        <f t="shared" si="74"/>
        <v>0</v>
      </c>
      <c r="L358" s="8">
        <f t="shared" si="75"/>
        <v>0</v>
      </c>
      <c r="M358" s="8">
        <f t="shared" ca="1" si="80"/>
        <v>-7.0542380437790805E-2</v>
      </c>
      <c r="N358" s="8">
        <f t="shared" ca="1" si="76"/>
        <v>0</v>
      </c>
      <c r="O358" s="57">
        <f t="shared" ca="1" si="77"/>
        <v>0</v>
      </c>
      <c r="P358" s="8">
        <f t="shared" ca="1" si="78"/>
        <v>0</v>
      </c>
      <c r="Q358" s="8">
        <f t="shared" ca="1" si="79"/>
        <v>0</v>
      </c>
      <c r="R358" s="5">
        <f t="shared" ca="1" si="81"/>
        <v>7.0542380437790805E-2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4"/>
      <c r="D359" s="56">
        <f t="shared" si="69"/>
        <v>0</v>
      </c>
      <c r="E359" s="56">
        <f t="shared" si="69"/>
        <v>0</v>
      </c>
      <c r="F359" s="8">
        <f t="shared" si="70"/>
        <v>0</v>
      </c>
      <c r="G359" s="8">
        <f t="shared" si="70"/>
        <v>0</v>
      </c>
      <c r="H359" s="8">
        <f t="shared" si="71"/>
        <v>0</v>
      </c>
      <c r="I359" s="8">
        <f t="shared" si="72"/>
        <v>0</v>
      </c>
      <c r="J359" s="8">
        <f t="shared" si="73"/>
        <v>0</v>
      </c>
      <c r="K359" s="8">
        <f t="shared" si="74"/>
        <v>0</v>
      </c>
      <c r="L359" s="8">
        <f t="shared" si="75"/>
        <v>0</v>
      </c>
      <c r="M359" s="8">
        <f t="shared" ca="1" si="80"/>
        <v>-7.0542380437790805E-2</v>
      </c>
      <c r="N359" s="8">
        <f t="shared" ca="1" si="76"/>
        <v>0</v>
      </c>
      <c r="O359" s="57">
        <f t="shared" ca="1" si="77"/>
        <v>0</v>
      </c>
      <c r="P359" s="8">
        <f t="shared" ca="1" si="78"/>
        <v>0</v>
      </c>
      <c r="Q359" s="8">
        <f t="shared" ca="1" si="79"/>
        <v>0</v>
      </c>
      <c r="R359" s="5">
        <f t="shared" ca="1" si="81"/>
        <v>7.0542380437790805E-2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4"/>
      <c r="D360" s="56">
        <f t="shared" si="69"/>
        <v>0</v>
      </c>
      <c r="E360" s="56">
        <f t="shared" si="69"/>
        <v>0</v>
      </c>
      <c r="F360" s="8">
        <f t="shared" si="70"/>
        <v>0</v>
      </c>
      <c r="G360" s="8">
        <f t="shared" si="70"/>
        <v>0</v>
      </c>
      <c r="H360" s="8">
        <f t="shared" si="71"/>
        <v>0</v>
      </c>
      <c r="I360" s="8">
        <f t="shared" si="72"/>
        <v>0</v>
      </c>
      <c r="J360" s="8">
        <f t="shared" si="73"/>
        <v>0</v>
      </c>
      <c r="K360" s="8">
        <f t="shared" si="74"/>
        <v>0</v>
      </c>
      <c r="L360" s="8">
        <f t="shared" si="75"/>
        <v>0</v>
      </c>
      <c r="M360" s="8">
        <f t="shared" ca="1" si="80"/>
        <v>-7.0542380437790805E-2</v>
      </c>
      <c r="N360" s="8">
        <f t="shared" ca="1" si="76"/>
        <v>0</v>
      </c>
      <c r="O360" s="57">
        <f t="shared" ca="1" si="77"/>
        <v>0</v>
      </c>
      <c r="P360" s="8">
        <f t="shared" ca="1" si="78"/>
        <v>0</v>
      </c>
      <c r="Q360" s="8">
        <f t="shared" ca="1" si="79"/>
        <v>0</v>
      </c>
      <c r="R360" s="5">
        <f t="shared" ca="1" si="81"/>
        <v>7.0542380437790805E-2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4"/>
      <c r="D361" s="56">
        <f t="shared" si="69"/>
        <v>0</v>
      </c>
      <c r="E361" s="56">
        <f t="shared" si="69"/>
        <v>0</v>
      </c>
      <c r="F361" s="8">
        <f t="shared" si="70"/>
        <v>0</v>
      </c>
      <c r="G361" s="8">
        <f t="shared" si="70"/>
        <v>0</v>
      </c>
      <c r="H361" s="8">
        <f t="shared" si="71"/>
        <v>0</v>
      </c>
      <c r="I361" s="8">
        <f t="shared" si="72"/>
        <v>0</v>
      </c>
      <c r="J361" s="8">
        <f t="shared" si="73"/>
        <v>0</v>
      </c>
      <c r="K361" s="8">
        <f t="shared" si="74"/>
        <v>0</v>
      </c>
      <c r="L361" s="8">
        <f t="shared" si="75"/>
        <v>0</v>
      </c>
      <c r="M361" s="8">
        <f t="shared" ca="1" si="80"/>
        <v>-7.0542380437790805E-2</v>
      </c>
      <c r="N361" s="8">
        <f t="shared" ca="1" si="76"/>
        <v>0</v>
      </c>
      <c r="O361" s="57">
        <f t="shared" ca="1" si="77"/>
        <v>0</v>
      </c>
      <c r="P361" s="8">
        <f t="shared" ca="1" si="78"/>
        <v>0</v>
      </c>
      <c r="Q361" s="8">
        <f t="shared" ca="1" si="79"/>
        <v>0</v>
      </c>
      <c r="R361" s="5">
        <f t="shared" ca="1" si="81"/>
        <v>7.0542380437790805E-2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4"/>
      <c r="D362" s="56">
        <f t="shared" si="69"/>
        <v>0</v>
      </c>
      <c r="E362" s="56">
        <f t="shared" si="69"/>
        <v>0</v>
      </c>
      <c r="F362" s="8">
        <f t="shared" si="70"/>
        <v>0</v>
      </c>
      <c r="G362" s="8">
        <f t="shared" si="70"/>
        <v>0</v>
      </c>
      <c r="H362" s="8">
        <f t="shared" si="71"/>
        <v>0</v>
      </c>
      <c r="I362" s="8">
        <f t="shared" si="72"/>
        <v>0</v>
      </c>
      <c r="J362" s="8">
        <f t="shared" si="73"/>
        <v>0</v>
      </c>
      <c r="K362" s="8">
        <f t="shared" si="74"/>
        <v>0</v>
      </c>
      <c r="L362" s="8">
        <f t="shared" si="75"/>
        <v>0</v>
      </c>
      <c r="M362" s="8">
        <f t="shared" ca="1" si="80"/>
        <v>-7.0542380437790805E-2</v>
      </c>
      <c r="N362" s="8">
        <f t="shared" ca="1" si="76"/>
        <v>0</v>
      </c>
      <c r="O362" s="57">
        <f t="shared" ca="1" si="77"/>
        <v>0</v>
      </c>
      <c r="P362" s="8">
        <f t="shared" ca="1" si="78"/>
        <v>0</v>
      </c>
      <c r="Q362" s="8">
        <f t="shared" ca="1" si="79"/>
        <v>0</v>
      </c>
      <c r="R362" s="5">
        <f t="shared" ca="1" si="81"/>
        <v>7.0542380437790805E-2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4"/>
      <c r="D363" s="56">
        <f t="shared" si="69"/>
        <v>0</v>
      </c>
      <c r="E363" s="56">
        <f t="shared" si="69"/>
        <v>0</v>
      </c>
      <c r="F363" s="8">
        <f t="shared" si="70"/>
        <v>0</v>
      </c>
      <c r="G363" s="8">
        <f t="shared" si="70"/>
        <v>0</v>
      </c>
      <c r="H363" s="8">
        <f t="shared" si="71"/>
        <v>0</v>
      </c>
      <c r="I363" s="8">
        <f t="shared" si="72"/>
        <v>0</v>
      </c>
      <c r="J363" s="8">
        <f t="shared" si="73"/>
        <v>0</v>
      </c>
      <c r="K363" s="8">
        <f t="shared" si="74"/>
        <v>0</v>
      </c>
      <c r="L363" s="8">
        <f t="shared" si="75"/>
        <v>0</v>
      </c>
      <c r="M363" s="8">
        <f t="shared" ca="1" si="80"/>
        <v>-7.0542380437790805E-2</v>
      </c>
      <c r="N363" s="8">
        <f t="shared" ca="1" si="76"/>
        <v>0</v>
      </c>
      <c r="O363" s="57">
        <f t="shared" ca="1" si="77"/>
        <v>0</v>
      </c>
      <c r="P363" s="8">
        <f t="shared" ca="1" si="78"/>
        <v>0</v>
      </c>
      <c r="Q363" s="8">
        <f t="shared" ca="1" si="79"/>
        <v>0</v>
      </c>
      <c r="R363" s="5">
        <f t="shared" ca="1" si="81"/>
        <v>7.0542380437790805E-2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4"/>
      <c r="D364" s="56">
        <f t="shared" si="69"/>
        <v>0</v>
      </c>
      <c r="E364" s="56">
        <f t="shared" si="69"/>
        <v>0</v>
      </c>
      <c r="F364" s="8">
        <f t="shared" si="70"/>
        <v>0</v>
      </c>
      <c r="G364" s="8">
        <f t="shared" si="70"/>
        <v>0</v>
      </c>
      <c r="H364" s="8">
        <f t="shared" si="71"/>
        <v>0</v>
      </c>
      <c r="I364" s="8">
        <f t="shared" si="72"/>
        <v>0</v>
      </c>
      <c r="J364" s="8">
        <f t="shared" si="73"/>
        <v>0</v>
      </c>
      <c r="K364" s="8">
        <f t="shared" si="74"/>
        <v>0</v>
      </c>
      <c r="L364" s="8">
        <f t="shared" si="75"/>
        <v>0</v>
      </c>
      <c r="M364" s="8">
        <f t="shared" ca="1" si="80"/>
        <v>-7.0542380437790805E-2</v>
      </c>
      <c r="N364" s="8">
        <f t="shared" ca="1" si="76"/>
        <v>0</v>
      </c>
      <c r="O364" s="57">
        <f t="shared" ca="1" si="77"/>
        <v>0</v>
      </c>
      <c r="P364" s="8">
        <f t="shared" ca="1" si="78"/>
        <v>0</v>
      </c>
      <c r="Q364" s="8">
        <f t="shared" ca="1" si="79"/>
        <v>0</v>
      </c>
      <c r="R364" s="5">
        <f t="shared" ca="1" si="81"/>
        <v>7.0542380437790805E-2</v>
      </c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4"/>
      <c r="D365" s="56">
        <f t="shared" si="69"/>
        <v>0</v>
      </c>
      <c r="E365" s="56">
        <f t="shared" si="69"/>
        <v>0</v>
      </c>
      <c r="F365" s="8">
        <f t="shared" si="70"/>
        <v>0</v>
      </c>
      <c r="G365" s="8">
        <f t="shared" si="70"/>
        <v>0</v>
      </c>
      <c r="H365" s="8">
        <f t="shared" si="71"/>
        <v>0</v>
      </c>
      <c r="I365" s="8">
        <f t="shared" si="72"/>
        <v>0</v>
      </c>
      <c r="J365" s="8">
        <f t="shared" si="73"/>
        <v>0</v>
      </c>
      <c r="K365" s="8">
        <f t="shared" si="74"/>
        <v>0</v>
      </c>
      <c r="L365" s="8">
        <f t="shared" si="75"/>
        <v>0</v>
      </c>
      <c r="M365" s="8">
        <f t="shared" ca="1" si="80"/>
        <v>-7.0542380437790805E-2</v>
      </c>
      <c r="N365" s="8">
        <f t="shared" ca="1" si="76"/>
        <v>0</v>
      </c>
      <c r="O365" s="57">
        <f t="shared" ca="1" si="77"/>
        <v>0</v>
      </c>
      <c r="P365" s="8">
        <f t="shared" ca="1" si="78"/>
        <v>0</v>
      </c>
      <c r="Q365" s="8">
        <f t="shared" ca="1" si="79"/>
        <v>0</v>
      </c>
      <c r="R365" s="5">
        <f t="shared" ca="1" si="81"/>
        <v>7.0542380437790805E-2</v>
      </c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4"/>
      <c r="D366" s="56">
        <f t="shared" si="69"/>
        <v>0</v>
      </c>
      <c r="E366" s="56">
        <f t="shared" si="69"/>
        <v>0</v>
      </c>
      <c r="F366" s="8">
        <f t="shared" si="70"/>
        <v>0</v>
      </c>
      <c r="G366" s="8">
        <f t="shared" si="70"/>
        <v>0</v>
      </c>
      <c r="H366" s="8">
        <f t="shared" si="71"/>
        <v>0</v>
      </c>
      <c r="I366" s="8">
        <f t="shared" si="72"/>
        <v>0</v>
      </c>
      <c r="J366" s="8">
        <f t="shared" si="73"/>
        <v>0</v>
      </c>
      <c r="K366" s="8">
        <f t="shared" si="74"/>
        <v>0</v>
      </c>
      <c r="L366" s="8">
        <f t="shared" si="75"/>
        <v>0</v>
      </c>
      <c r="M366" s="8">
        <f t="shared" ca="1" si="80"/>
        <v>-7.0542380437790805E-2</v>
      </c>
      <c r="N366" s="8">
        <f t="shared" ca="1" si="76"/>
        <v>0</v>
      </c>
      <c r="O366" s="57">
        <f t="shared" ca="1" si="77"/>
        <v>0</v>
      </c>
      <c r="P366" s="8">
        <f t="shared" ca="1" si="78"/>
        <v>0</v>
      </c>
      <c r="Q366" s="8">
        <f t="shared" ca="1" si="79"/>
        <v>0</v>
      </c>
      <c r="R366" s="5">
        <f t="shared" ca="1" si="81"/>
        <v>7.0542380437790805E-2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4"/>
      <c r="D367" s="56">
        <f t="shared" si="69"/>
        <v>0</v>
      </c>
      <c r="E367" s="56">
        <f t="shared" si="69"/>
        <v>0</v>
      </c>
      <c r="F367" s="8">
        <f t="shared" si="70"/>
        <v>0</v>
      </c>
      <c r="G367" s="8">
        <f t="shared" si="70"/>
        <v>0</v>
      </c>
      <c r="H367" s="8">
        <f t="shared" si="71"/>
        <v>0</v>
      </c>
      <c r="I367" s="8">
        <f t="shared" si="72"/>
        <v>0</v>
      </c>
      <c r="J367" s="8">
        <f t="shared" si="73"/>
        <v>0</v>
      </c>
      <c r="K367" s="8">
        <f t="shared" si="74"/>
        <v>0</v>
      </c>
      <c r="L367" s="8">
        <f t="shared" si="75"/>
        <v>0</v>
      </c>
      <c r="M367" s="8">
        <f t="shared" ca="1" si="80"/>
        <v>-7.0542380437790805E-2</v>
      </c>
      <c r="N367" s="8">
        <f t="shared" ca="1" si="76"/>
        <v>0</v>
      </c>
      <c r="O367" s="57">
        <f t="shared" ca="1" si="77"/>
        <v>0</v>
      </c>
      <c r="P367" s="8">
        <f t="shared" ca="1" si="78"/>
        <v>0</v>
      </c>
      <c r="Q367" s="8">
        <f t="shared" ca="1" si="79"/>
        <v>0</v>
      </c>
      <c r="R367" s="5">
        <f t="shared" ca="1" si="81"/>
        <v>7.0542380437790805E-2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4"/>
      <c r="D368" s="56">
        <f t="shared" si="69"/>
        <v>0</v>
      </c>
      <c r="E368" s="56">
        <f t="shared" si="69"/>
        <v>0</v>
      </c>
      <c r="F368" s="8">
        <f t="shared" si="70"/>
        <v>0</v>
      </c>
      <c r="G368" s="8">
        <f t="shared" si="70"/>
        <v>0</v>
      </c>
      <c r="H368" s="8">
        <f t="shared" si="71"/>
        <v>0</v>
      </c>
      <c r="I368" s="8">
        <f t="shared" si="72"/>
        <v>0</v>
      </c>
      <c r="J368" s="8">
        <f t="shared" si="73"/>
        <v>0</v>
      </c>
      <c r="K368" s="8">
        <f t="shared" si="74"/>
        <v>0</v>
      </c>
      <c r="L368" s="8">
        <f t="shared" si="75"/>
        <v>0</v>
      </c>
      <c r="M368" s="8">
        <f t="shared" ca="1" si="80"/>
        <v>-7.0542380437790805E-2</v>
      </c>
      <c r="N368" s="8">
        <f t="shared" ca="1" si="76"/>
        <v>0</v>
      </c>
      <c r="O368" s="57">
        <f t="shared" ca="1" si="77"/>
        <v>0</v>
      </c>
      <c r="P368" s="8">
        <f t="shared" ca="1" si="78"/>
        <v>0</v>
      </c>
      <c r="Q368" s="8">
        <f t="shared" ca="1" si="79"/>
        <v>0</v>
      </c>
      <c r="R368" s="5">
        <f t="shared" ca="1" si="81"/>
        <v>7.0542380437790805E-2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4"/>
      <c r="D369" s="56">
        <f t="shared" si="69"/>
        <v>0</v>
      </c>
      <c r="E369" s="56">
        <f t="shared" si="69"/>
        <v>0</v>
      </c>
      <c r="F369" s="8">
        <f t="shared" si="70"/>
        <v>0</v>
      </c>
      <c r="G369" s="8">
        <f t="shared" si="70"/>
        <v>0</v>
      </c>
      <c r="H369" s="8">
        <f t="shared" si="71"/>
        <v>0</v>
      </c>
      <c r="I369" s="8">
        <f t="shared" si="72"/>
        <v>0</v>
      </c>
      <c r="J369" s="8">
        <f t="shared" si="73"/>
        <v>0</v>
      </c>
      <c r="K369" s="8">
        <f t="shared" si="74"/>
        <v>0</v>
      </c>
      <c r="L369" s="8">
        <f t="shared" si="75"/>
        <v>0</v>
      </c>
      <c r="M369" s="8">
        <f t="shared" ca="1" si="80"/>
        <v>-7.0542380437790805E-2</v>
      </c>
      <c r="N369" s="8">
        <f t="shared" ca="1" si="76"/>
        <v>0</v>
      </c>
      <c r="O369" s="57">
        <f t="shared" ca="1" si="77"/>
        <v>0</v>
      </c>
      <c r="P369" s="8">
        <f t="shared" ca="1" si="78"/>
        <v>0</v>
      </c>
      <c r="Q369" s="8">
        <f t="shared" ca="1" si="79"/>
        <v>0</v>
      </c>
      <c r="R369" s="5">
        <f t="shared" ca="1" si="81"/>
        <v>7.0542380437790805E-2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4"/>
      <c r="D370" s="56">
        <f t="shared" si="69"/>
        <v>0</v>
      </c>
      <c r="E370" s="56">
        <f t="shared" si="69"/>
        <v>0</v>
      </c>
      <c r="F370" s="8">
        <f t="shared" si="70"/>
        <v>0</v>
      </c>
      <c r="G370" s="8">
        <f t="shared" si="70"/>
        <v>0</v>
      </c>
      <c r="H370" s="8">
        <f t="shared" si="71"/>
        <v>0</v>
      </c>
      <c r="I370" s="8">
        <f t="shared" si="72"/>
        <v>0</v>
      </c>
      <c r="J370" s="8">
        <f t="shared" si="73"/>
        <v>0</v>
      </c>
      <c r="K370" s="8">
        <f t="shared" si="74"/>
        <v>0</v>
      </c>
      <c r="L370" s="8">
        <f t="shared" si="75"/>
        <v>0</v>
      </c>
      <c r="M370" s="8">
        <f t="shared" ca="1" si="80"/>
        <v>-7.0542380437790805E-2</v>
      </c>
      <c r="N370" s="8">
        <f t="shared" ca="1" si="76"/>
        <v>0</v>
      </c>
      <c r="O370" s="57">
        <f t="shared" ca="1" si="77"/>
        <v>0</v>
      </c>
      <c r="P370" s="8">
        <f t="shared" ca="1" si="78"/>
        <v>0</v>
      </c>
      <c r="Q370" s="8">
        <f t="shared" ca="1" si="79"/>
        <v>0</v>
      </c>
      <c r="R370" s="5">
        <f t="shared" ca="1" si="81"/>
        <v>7.0542380437790805E-2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4"/>
      <c r="D371" s="56">
        <f t="shared" si="69"/>
        <v>0</v>
      </c>
      <c r="E371" s="56">
        <f t="shared" si="69"/>
        <v>0</v>
      </c>
      <c r="F371" s="8">
        <f t="shared" si="70"/>
        <v>0</v>
      </c>
      <c r="G371" s="8">
        <f t="shared" si="70"/>
        <v>0</v>
      </c>
      <c r="H371" s="8">
        <f t="shared" si="71"/>
        <v>0</v>
      </c>
      <c r="I371" s="8">
        <f t="shared" si="72"/>
        <v>0</v>
      </c>
      <c r="J371" s="8">
        <f t="shared" si="73"/>
        <v>0</v>
      </c>
      <c r="K371" s="8">
        <f t="shared" si="74"/>
        <v>0</v>
      </c>
      <c r="L371" s="8">
        <f t="shared" si="75"/>
        <v>0</v>
      </c>
      <c r="M371" s="8">
        <f t="shared" ca="1" si="80"/>
        <v>-7.0542380437790805E-2</v>
      </c>
      <c r="N371" s="8">
        <f t="shared" ca="1" si="76"/>
        <v>0</v>
      </c>
      <c r="O371" s="57">
        <f t="shared" ca="1" si="77"/>
        <v>0</v>
      </c>
      <c r="P371" s="8">
        <f t="shared" ca="1" si="78"/>
        <v>0</v>
      </c>
      <c r="Q371" s="8">
        <f t="shared" ca="1" si="79"/>
        <v>0</v>
      </c>
      <c r="R371" s="5">
        <f t="shared" ca="1" si="81"/>
        <v>7.0542380437790805E-2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4"/>
      <c r="D372" s="56">
        <f t="shared" si="69"/>
        <v>0</v>
      </c>
      <c r="E372" s="56">
        <f t="shared" si="69"/>
        <v>0</v>
      </c>
      <c r="F372" s="8">
        <f t="shared" si="70"/>
        <v>0</v>
      </c>
      <c r="G372" s="8">
        <f t="shared" si="70"/>
        <v>0</v>
      </c>
      <c r="H372" s="8">
        <f t="shared" si="71"/>
        <v>0</v>
      </c>
      <c r="I372" s="8">
        <f t="shared" si="72"/>
        <v>0</v>
      </c>
      <c r="J372" s="8">
        <f t="shared" si="73"/>
        <v>0</v>
      </c>
      <c r="K372" s="8">
        <f t="shared" si="74"/>
        <v>0</v>
      </c>
      <c r="L372" s="8">
        <f t="shared" si="75"/>
        <v>0</v>
      </c>
      <c r="M372" s="8">
        <f t="shared" ca="1" si="80"/>
        <v>-7.0542380437790805E-2</v>
      </c>
      <c r="N372" s="8">
        <f t="shared" ca="1" si="76"/>
        <v>0</v>
      </c>
      <c r="O372" s="57">
        <f t="shared" ca="1" si="77"/>
        <v>0</v>
      </c>
      <c r="P372" s="8">
        <f t="shared" ca="1" si="78"/>
        <v>0</v>
      </c>
      <c r="Q372" s="8">
        <f t="shared" ca="1" si="79"/>
        <v>0</v>
      </c>
      <c r="R372" s="5">
        <f t="shared" ca="1" si="81"/>
        <v>7.0542380437790805E-2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4"/>
      <c r="D373" s="56">
        <f t="shared" si="69"/>
        <v>0</v>
      </c>
      <c r="E373" s="56">
        <f t="shared" si="69"/>
        <v>0</v>
      </c>
      <c r="F373" s="8">
        <f t="shared" si="70"/>
        <v>0</v>
      </c>
      <c r="G373" s="8">
        <f t="shared" si="70"/>
        <v>0</v>
      </c>
      <c r="H373" s="8">
        <f t="shared" si="71"/>
        <v>0</v>
      </c>
      <c r="I373" s="8">
        <f t="shared" si="72"/>
        <v>0</v>
      </c>
      <c r="J373" s="8">
        <f t="shared" si="73"/>
        <v>0</v>
      </c>
      <c r="K373" s="8">
        <f t="shared" si="74"/>
        <v>0</v>
      </c>
      <c r="L373" s="8">
        <f t="shared" si="75"/>
        <v>0</v>
      </c>
      <c r="M373" s="8">
        <f t="shared" ca="1" si="80"/>
        <v>-7.0542380437790805E-2</v>
      </c>
      <c r="N373" s="8">
        <f t="shared" ca="1" si="76"/>
        <v>0</v>
      </c>
      <c r="O373" s="57">
        <f t="shared" ca="1" si="77"/>
        <v>0</v>
      </c>
      <c r="P373" s="8">
        <f t="shared" ca="1" si="78"/>
        <v>0</v>
      </c>
      <c r="Q373" s="8">
        <f t="shared" ca="1" si="79"/>
        <v>0</v>
      </c>
      <c r="R373" s="5">
        <f t="shared" ca="1" si="81"/>
        <v>7.0542380437790805E-2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4"/>
      <c r="D374" s="56">
        <f t="shared" si="69"/>
        <v>0</v>
      </c>
      <c r="E374" s="56">
        <f t="shared" si="69"/>
        <v>0</v>
      </c>
      <c r="F374" s="8">
        <f t="shared" si="70"/>
        <v>0</v>
      </c>
      <c r="G374" s="8">
        <f t="shared" si="70"/>
        <v>0</v>
      </c>
      <c r="H374" s="8">
        <f t="shared" si="71"/>
        <v>0</v>
      </c>
      <c r="I374" s="8">
        <f t="shared" si="72"/>
        <v>0</v>
      </c>
      <c r="J374" s="8">
        <f t="shared" si="73"/>
        <v>0</v>
      </c>
      <c r="K374" s="8">
        <f t="shared" si="74"/>
        <v>0</v>
      </c>
      <c r="L374" s="8">
        <f t="shared" si="75"/>
        <v>0</v>
      </c>
      <c r="M374" s="8">
        <f t="shared" ca="1" si="80"/>
        <v>-7.0542380437790805E-2</v>
      </c>
      <c r="N374" s="8">
        <f t="shared" ca="1" si="76"/>
        <v>0</v>
      </c>
      <c r="O374" s="57">
        <f t="shared" ca="1" si="77"/>
        <v>0</v>
      </c>
      <c r="P374" s="8">
        <f t="shared" ca="1" si="78"/>
        <v>0</v>
      </c>
      <c r="Q374" s="8">
        <f t="shared" ca="1" si="79"/>
        <v>0</v>
      </c>
      <c r="R374" s="5">
        <f t="shared" ca="1" si="81"/>
        <v>7.0542380437790805E-2</v>
      </c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4"/>
      <c r="D375" s="56">
        <f t="shared" si="69"/>
        <v>0</v>
      </c>
      <c r="E375" s="56">
        <f t="shared" si="69"/>
        <v>0</v>
      </c>
      <c r="F375" s="8">
        <f t="shared" si="70"/>
        <v>0</v>
      </c>
      <c r="G375" s="8">
        <f t="shared" si="70"/>
        <v>0</v>
      </c>
      <c r="H375" s="8">
        <f t="shared" si="71"/>
        <v>0</v>
      </c>
      <c r="I375" s="8">
        <f t="shared" si="72"/>
        <v>0</v>
      </c>
      <c r="J375" s="8">
        <f t="shared" si="73"/>
        <v>0</v>
      </c>
      <c r="K375" s="8">
        <f t="shared" si="74"/>
        <v>0</v>
      </c>
      <c r="L375" s="8">
        <f t="shared" si="75"/>
        <v>0</v>
      </c>
      <c r="M375" s="8">
        <f t="shared" ca="1" si="80"/>
        <v>-7.0542380437790805E-2</v>
      </c>
      <c r="N375" s="8">
        <f t="shared" ca="1" si="76"/>
        <v>0</v>
      </c>
      <c r="O375" s="57">
        <f t="shared" ca="1" si="77"/>
        <v>0</v>
      </c>
      <c r="P375" s="8">
        <f t="shared" ca="1" si="78"/>
        <v>0</v>
      </c>
      <c r="Q375" s="8">
        <f t="shared" ca="1" si="79"/>
        <v>0</v>
      </c>
      <c r="R375" s="5">
        <f t="shared" ca="1" si="81"/>
        <v>7.0542380437790805E-2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4"/>
      <c r="D376" s="56">
        <f t="shared" si="69"/>
        <v>0</v>
      </c>
      <c r="E376" s="56">
        <f t="shared" si="69"/>
        <v>0</v>
      </c>
      <c r="F376" s="8">
        <f t="shared" si="70"/>
        <v>0</v>
      </c>
      <c r="G376" s="8">
        <f t="shared" si="70"/>
        <v>0</v>
      </c>
      <c r="H376" s="8">
        <f t="shared" si="71"/>
        <v>0</v>
      </c>
      <c r="I376" s="8">
        <f t="shared" si="72"/>
        <v>0</v>
      </c>
      <c r="J376" s="8">
        <f t="shared" si="73"/>
        <v>0</v>
      </c>
      <c r="K376" s="8">
        <f t="shared" si="74"/>
        <v>0</v>
      </c>
      <c r="L376" s="8">
        <f t="shared" si="75"/>
        <v>0</v>
      </c>
      <c r="M376" s="8">
        <f t="shared" ca="1" si="80"/>
        <v>-7.0542380437790805E-2</v>
      </c>
      <c r="N376" s="8">
        <f t="shared" ca="1" si="76"/>
        <v>0</v>
      </c>
      <c r="O376" s="57">
        <f t="shared" ca="1" si="77"/>
        <v>0</v>
      </c>
      <c r="P376" s="8">
        <f t="shared" ca="1" si="78"/>
        <v>0</v>
      </c>
      <c r="Q376" s="8">
        <f t="shared" ca="1" si="79"/>
        <v>0</v>
      </c>
      <c r="R376" s="5">
        <f t="shared" ca="1" si="81"/>
        <v>7.0542380437790805E-2</v>
      </c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4"/>
      <c r="D377" s="56">
        <f t="shared" si="69"/>
        <v>0</v>
      </c>
      <c r="E377" s="56">
        <f t="shared" si="69"/>
        <v>0</v>
      </c>
      <c r="F377" s="8">
        <f t="shared" si="70"/>
        <v>0</v>
      </c>
      <c r="G377" s="8">
        <f t="shared" si="70"/>
        <v>0</v>
      </c>
      <c r="H377" s="8">
        <f t="shared" si="71"/>
        <v>0</v>
      </c>
      <c r="I377" s="8">
        <f t="shared" si="72"/>
        <v>0</v>
      </c>
      <c r="J377" s="8">
        <f t="shared" si="73"/>
        <v>0</v>
      </c>
      <c r="K377" s="8">
        <f t="shared" si="74"/>
        <v>0</v>
      </c>
      <c r="L377" s="8">
        <f t="shared" si="75"/>
        <v>0</v>
      </c>
      <c r="M377" s="8">
        <f t="shared" ca="1" si="80"/>
        <v>-7.0542380437790805E-2</v>
      </c>
      <c r="N377" s="8">
        <f t="shared" ca="1" si="76"/>
        <v>0</v>
      </c>
      <c r="O377" s="57">
        <f t="shared" ca="1" si="77"/>
        <v>0</v>
      </c>
      <c r="P377" s="8">
        <f t="shared" ca="1" si="78"/>
        <v>0</v>
      </c>
      <c r="Q377" s="8">
        <f t="shared" ca="1" si="79"/>
        <v>0</v>
      </c>
      <c r="R377" s="5">
        <f t="shared" ca="1" si="81"/>
        <v>7.0542380437790805E-2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4"/>
      <c r="D378" s="56">
        <f t="shared" si="69"/>
        <v>0</v>
      </c>
      <c r="E378" s="56">
        <f t="shared" si="69"/>
        <v>0</v>
      </c>
      <c r="F378" s="8">
        <f t="shared" si="70"/>
        <v>0</v>
      </c>
      <c r="G378" s="8">
        <f t="shared" si="70"/>
        <v>0</v>
      </c>
      <c r="H378" s="8">
        <f t="shared" si="71"/>
        <v>0</v>
      </c>
      <c r="I378" s="8">
        <f t="shared" si="72"/>
        <v>0</v>
      </c>
      <c r="J378" s="8">
        <f t="shared" si="73"/>
        <v>0</v>
      </c>
      <c r="K378" s="8">
        <f t="shared" si="74"/>
        <v>0</v>
      </c>
      <c r="L378" s="8">
        <f t="shared" si="75"/>
        <v>0</v>
      </c>
      <c r="M378" s="8">
        <f t="shared" ca="1" si="80"/>
        <v>-7.0542380437790805E-2</v>
      </c>
      <c r="N378" s="8">
        <f t="shared" ca="1" si="76"/>
        <v>0</v>
      </c>
      <c r="O378" s="57">
        <f t="shared" ca="1" si="77"/>
        <v>0</v>
      </c>
      <c r="P378" s="8">
        <f t="shared" ca="1" si="78"/>
        <v>0</v>
      </c>
      <c r="Q378" s="8">
        <f t="shared" ca="1" si="79"/>
        <v>0</v>
      </c>
      <c r="R378" s="5">
        <f t="shared" ca="1" si="81"/>
        <v>7.0542380437790805E-2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4"/>
      <c r="D379" s="56">
        <f t="shared" si="69"/>
        <v>0</v>
      </c>
      <c r="E379" s="56">
        <f t="shared" si="69"/>
        <v>0</v>
      </c>
      <c r="F379" s="8">
        <f t="shared" si="70"/>
        <v>0</v>
      </c>
      <c r="G379" s="8">
        <f t="shared" si="70"/>
        <v>0</v>
      </c>
      <c r="H379" s="8">
        <f t="shared" si="71"/>
        <v>0</v>
      </c>
      <c r="I379" s="8">
        <f t="shared" si="72"/>
        <v>0</v>
      </c>
      <c r="J379" s="8">
        <f t="shared" si="73"/>
        <v>0</v>
      </c>
      <c r="K379" s="8">
        <f t="shared" si="74"/>
        <v>0</v>
      </c>
      <c r="L379" s="8">
        <f t="shared" si="75"/>
        <v>0</v>
      </c>
      <c r="M379" s="8">
        <f t="shared" ca="1" si="80"/>
        <v>-7.0542380437790805E-2</v>
      </c>
      <c r="N379" s="8">
        <f t="shared" ca="1" si="76"/>
        <v>0</v>
      </c>
      <c r="O379" s="57">
        <f t="shared" ca="1" si="77"/>
        <v>0</v>
      </c>
      <c r="P379" s="8">
        <f t="shared" ca="1" si="78"/>
        <v>0</v>
      </c>
      <c r="Q379" s="8">
        <f t="shared" ca="1" si="79"/>
        <v>0</v>
      </c>
      <c r="R379" s="5">
        <f t="shared" ca="1" si="81"/>
        <v>7.0542380437790805E-2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4"/>
      <c r="D380" s="56">
        <f t="shared" si="69"/>
        <v>0</v>
      </c>
      <c r="E380" s="56">
        <f t="shared" si="69"/>
        <v>0</v>
      </c>
      <c r="F380" s="8">
        <f t="shared" si="70"/>
        <v>0</v>
      </c>
      <c r="G380" s="8">
        <f t="shared" si="70"/>
        <v>0</v>
      </c>
      <c r="H380" s="8">
        <f t="shared" si="71"/>
        <v>0</v>
      </c>
      <c r="I380" s="8">
        <f t="shared" si="72"/>
        <v>0</v>
      </c>
      <c r="J380" s="8">
        <f t="shared" si="73"/>
        <v>0</v>
      </c>
      <c r="K380" s="8">
        <f t="shared" si="74"/>
        <v>0</v>
      </c>
      <c r="L380" s="8">
        <f t="shared" si="75"/>
        <v>0</v>
      </c>
      <c r="M380" s="8">
        <f t="shared" ca="1" si="80"/>
        <v>-7.0542380437790805E-2</v>
      </c>
      <c r="N380" s="8">
        <f t="shared" ca="1" si="76"/>
        <v>0</v>
      </c>
      <c r="O380" s="57">
        <f t="shared" ca="1" si="77"/>
        <v>0</v>
      </c>
      <c r="P380" s="8">
        <f t="shared" ca="1" si="78"/>
        <v>0</v>
      </c>
      <c r="Q380" s="8">
        <f t="shared" ca="1" si="79"/>
        <v>0</v>
      </c>
      <c r="R380" s="5">
        <f t="shared" ca="1" si="81"/>
        <v>7.0542380437790805E-2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4"/>
      <c r="D381" s="56">
        <f t="shared" si="69"/>
        <v>0</v>
      </c>
      <c r="E381" s="56">
        <f t="shared" si="69"/>
        <v>0</v>
      </c>
      <c r="F381" s="8">
        <f t="shared" si="70"/>
        <v>0</v>
      </c>
      <c r="G381" s="8">
        <f t="shared" si="70"/>
        <v>0</v>
      </c>
      <c r="H381" s="8">
        <f t="shared" si="71"/>
        <v>0</v>
      </c>
      <c r="I381" s="8">
        <f t="shared" si="72"/>
        <v>0</v>
      </c>
      <c r="J381" s="8">
        <f t="shared" si="73"/>
        <v>0</v>
      </c>
      <c r="K381" s="8">
        <f t="shared" si="74"/>
        <v>0</v>
      </c>
      <c r="L381" s="8">
        <f t="shared" si="75"/>
        <v>0</v>
      </c>
      <c r="M381" s="8">
        <f t="shared" ca="1" si="80"/>
        <v>-7.0542380437790805E-2</v>
      </c>
      <c r="N381" s="8">
        <f t="shared" ca="1" si="76"/>
        <v>0</v>
      </c>
      <c r="O381" s="57">
        <f t="shared" ca="1" si="77"/>
        <v>0</v>
      </c>
      <c r="P381" s="8">
        <f t="shared" ca="1" si="78"/>
        <v>0</v>
      </c>
      <c r="Q381" s="8">
        <f t="shared" ca="1" si="79"/>
        <v>0</v>
      </c>
      <c r="R381" s="5">
        <f t="shared" ca="1" si="81"/>
        <v>7.0542380437790805E-2</v>
      </c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4"/>
      <c r="D382" s="56">
        <f t="shared" si="69"/>
        <v>0</v>
      </c>
      <c r="E382" s="56">
        <f t="shared" si="69"/>
        <v>0</v>
      </c>
      <c r="F382" s="8">
        <f t="shared" si="70"/>
        <v>0</v>
      </c>
      <c r="G382" s="8">
        <f t="shared" si="70"/>
        <v>0</v>
      </c>
      <c r="H382" s="8">
        <f t="shared" si="71"/>
        <v>0</v>
      </c>
      <c r="I382" s="8">
        <f t="shared" si="72"/>
        <v>0</v>
      </c>
      <c r="J382" s="8">
        <f t="shared" si="73"/>
        <v>0</v>
      </c>
      <c r="K382" s="8">
        <f t="shared" si="74"/>
        <v>0</v>
      </c>
      <c r="L382" s="8">
        <f t="shared" si="75"/>
        <v>0</v>
      </c>
      <c r="M382" s="8">
        <f t="shared" ca="1" si="80"/>
        <v>-7.0542380437790805E-2</v>
      </c>
      <c r="N382" s="8">
        <f t="shared" ca="1" si="76"/>
        <v>0</v>
      </c>
      <c r="O382" s="57">
        <f t="shared" ca="1" si="77"/>
        <v>0</v>
      </c>
      <c r="P382" s="8">
        <f t="shared" ca="1" si="78"/>
        <v>0</v>
      </c>
      <c r="Q382" s="8">
        <f t="shared" ca="1" si="79"/>
        <v>0</v>
      </c>
      <c r="R382" s="5">
        <f t="shared" ca="1" si="81"/>
        <v>7.0542380437790805E-2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4"/>
      <c r="D383" s="56">
        <f t="shared" si="69"/>
        <v>0</v>
      </c>
      <c r="E383" s="56">
        <f t="shared" si="69"/>
        <v>0</v>
      </c>
      <c r="F383" s="8">
        <f t="shared" si="70"/>
        <v>0</v>
      </c>
      <c r="G383" s="8">
        <f t="shared" si="70"/>
        <v>0</v>
      </c>
      <c r="H383" s="8">
        <f t="shared" si="71"/>
        <v>0</v>
      </c>
      <c r="I383" s="8">
        <f t="shared" si="72"/>
        <v>0</v>
      </c>
      <c r="J383" s="8">
        <f t="shared" si="73"/>
        <v>0</v>
      </c>
      <c r="K383" s="8">
        <f t="shared" si="74"/>
        <v>0</v>
      </c>
      <c r="L383" s="8">
        <f t="shared" si="75"/>
        <v>0</v>
      </c>
      <c r="M383" s="8">
        <f t="shared" ca="1" si="80"/>
        <v>-7.0542380437790805E-2</v>
      </c>
      <c r="N383" s="8">
        <f t="shared" ca="1" si="76"/>
        <v>0</v>
      </c>
      <c r="O383" s="57">
        <f t="shared" ca="1" si="77"/>
        <v>0</v>
      </c>
      <c r="P383" s="8">
        <f t="shared" ca="1" si="78"/>
        <v>0</v>
      </c>
      <c r="Q383" s="8">
        <f t="shared" ca="1" si="79"/>
        <v>0</v>
      </c>
      <c r="R383" s="5">
        <f t="shared" ca="1" si="81"/>
        <v>7.0542380437790805E-2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4"/>
      <c r="D384" s="56">
        <f t="shared" si="69"/>
        <v>0</v>
      </c>
      <c r="E384" s="56">
        <f t="shared" si="69"/>
        <v>0</v>
      </c>
      <c r="F384" s="8">
        <f t="shared" si="70"/>
        <v>0</v>
      </c>
      <c r="G384" s="8">
        <f t="shared" si="70"/>
        <v>0</v>
      </c>
      <c r="H384" s="8">
        <f t="shared" si="71"/>
        <v>0</v>
      </c>
      <c r="I384" s="8">
        <f t="shared" si="72"/>
        <v>0</v>
      </c>
      <c r="J384" s="8">
        <f t="shared" si="73"/>
        <v>0</v>
      </c>
      <c r="K384" s="8">
        <f t="shared" si="74"/>
        <v>0</v>
      </c>
      <c r="L384" s="8">
        <f t="shared" si="75"/>
        <v>0</v>
      </c>
      <c r="M384" s="8">
        <f t="shared" ca="1" si="80"/>
        <v>-7.0542380437790805E-2</v>
      </c>
      <c r="N384" s="8">
        <f t="shared" ca="1" si="76"/>
        <v>0</v>
      </c>
      <c r="O384" s="57">
        <f t="shared" ca="1" si="77"/>
        <v>0</v>
      </c>
      <c r="P384" s="8">
        <f t="shared" ca="1" si="78"/>
        <v>0</v>
      </c>
      <c r="Q384" s="8">
        <f t="shared" ca="1" si="79"/>
        <v>0</v>
      </c>
      <c r="R384" s="5">
        <f t="shared" ca="1" si="81"/>
        <v>7.0542380437790805E-2</v>
      </c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4"/>
      <c r="D385" s="56">
        <f t="shared" si="69"/>
        <v>0</v>
      </c>
      <c r="E385" s="56">
        <f t="shared" si="69"/>
        <v>0</v>
      </c>
      <c r="F385" s="8">
        <f t="shared" si="70"/>
        <v>0</v>
      </c>
      <c r="G385" s="8">
        <f t="shared" si="70"/>
        <v>0</v>
      </c>
      <c r="H385" s="8">
        <f t="shared" si="71"/>
        <v>0</v>
      </c>
      <c r="I385" s="8">
        <f t="shared" si="72"/>
        <v>0</v>
      </c>
      <c r="J385" s="8">
        <f t="shared" si="73"/>
        <v>0</v>
      </c>
      <c r="K385" s="8">
        <f t="shared" si="74"/>
        <v>0</v>
      </c>
      <c r="L385" s="8">
        <f t="shared" si="75"/>
        <v>0</v>
      </c>
      <c r="M385" s="8">
        <f t="shared" ca="1" si="80"/>
        <v>-7.0542380437790805E-2</v>
      </c>
      <c r="N385" s="8">
        <f t="shared" ca="1" si="76"/>
        <v>0</v>
      </c>
      <c r="O385" s="57">
        <f t="shared" ca="1" si="77"/>
        <v>0</v>
      </c>
      <c r="P385" s="8">
        <f t="shared" ca="1" si="78"/>
        <v>0</v>
      </c>
      <c r="Q385" s="8">
        <f t="shared" ca="1" si="79"/>
        <v>0</v>
      </c>
      <c r="R385" s="5">
        <f t="shared" ca="1" si="81"/>
        <v>7.0542380437790805E-2</v>
      </c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4"/>
      <c r="D386" s="56">
        <f t="shared" si="69"/>
        <v>0</v>
      </c>
      <c r="E386" s="56">
        <f t="shared" si="69"/>
        <v>0</v>
      </c>
      <c r="F386" s="8">
        <f t="shared" si="70"/>
        <v>0</v>
      </c>
      <c r="G386" s="8">
        <f t="shared" si="70"/>
        <v>0</v>
      </c>
      <c r="H386" s="8">
        <f t="shared" si="71"/>
        <v>0</v>
      </c>
      <c r="I386" s="8">
        <f t="shared" si="72"/>
        <v>0</v>
      </c>
      <c r="J386" s="8">
        <f t="shared" si="73"/>
        <v>0</v>
      </c>
      <c r="K386" s="8">
        <f t="shared" si="74"/>
        <v>0</v>
      </c>
      <c r="L386" s="8">
        <f t="shared" si="75"/>
        <v>0</v>
      </c>
      <c r="M386" s="8">
        <f t="shared" ca="1" si="80"/>
        <v>-7.0542380437790805E-2</v>
      </c>
      <c r="N386" s="8">
        <f t="shared" ca="1" si="76"/>
        <v>0</v>
      </c>
      <c r="O386" s="57">
        <f t="shared" ca="1" si="77"/>
        <v>0</v>
      </c>
      <c r="P386" s="8">
        <f t="shared" ca="1" si="78"/>
        <v>0</v>
      </c>
      <c r="Q386" s="8">
        <f t="shared" ca="1" si="79"/>
        <v>0</v>
      </c>
      <c r="R386" s="5">
        <f t="shared" ca="1" si="81"/>
        <v>7.0542380437790805E-2</v>
      </c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4"/>
      <c r="D387" s="56">
        <f t="shared" si="69"/>
        <v>0</v>
      </c>
      <c r="E387" s="56">
        <f t="shared" si="69"/>
        <v>0</v>
      </c>
      <c r="F387" s="8">
        <f t="shared" si="70"/>
        <v>0</v>
      </c>
      <c r="G387" s="8">
        <f t="shared" si="70"/>
        <v>0</v>
      </c>
      <c r="H387" s="8">
        <f t="shared" si="71"/>
        <v>0</v>
      </c>
      <c r="I387" s="8">
        <f t="shared" si="72"/>
        <v>0</v>
      </c>
      <c r="J387" s="8">
        <f t="shared" si="73"/>
        <v>0</v>
      </c>
      <c r="K387" s="8">
        <f t="shared" si="74"/>
        <v>0</v>
      </c>
      <c r="L387" s="8">
        <f t="shared" si="75"/>
        <v>0</v>
      </c>
      <c r="M387" s="8">
        <f t="shared" ca="1" si="80"/>
        <v>-7.0542380437790805E-2</v>
      </c>
      <c r="N387" s="8">
        <f t="shared" ca="1" si="76"/>
        <v>0</v>
      </c>
      <c r="O387" s="57">
        <f t="shared" ca="1" si="77"/>
        <v>0</v>
      </c>
      <c r="P387" s="8">
        <f t="shared" ca="1" si="78"/>
        <v>0</v>
      </c>
      <c r="Q387" s="8">
        <f t="shared" ca="1" si="79"/>
        <v>0</v>
      </c>
      <c r="R387" s="5">
        <f t="shared" ca="1" si="81"/>
        <v>7.0542380437790805E-2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4"/>
      <c r="D388" s="56">
        <f t="shared" si="69"/>
        <v>0</v>
      </c>
      <c r="E388" s="56">
        <f t="shared" si="69"/>
        <v>0</v>
      </c>
      <c r="F388" s="8">
        <f t="shared" si="70"/>
        <v>0</v>
      </c>
      <c r="G388" s="8">
        <f t="shared" si="70"/>
        <v>0</v>
      </c>
      <c r="H388" s="8">
        <f t="shared" si="71"/>
        <v>0</v>
      </c>
      <c r="I388" s="8">
        <f t="shared" si="72"/>
        <v>0</v>
      </c>
      <c r="J388" s="8">
        <f t="shared" si="73"/>
        <v>0</v>
      </c>
      <c r="K388" s="8">
        <f t="shared" si="74"/>
        <v>0</v>
      </c>
      <c r="L388" s="8">
        <f t="shared" si="75"/>
        <v>0</v>
      </c>
      <c r="M388" s="8">
        <f t="shared" ca="1" si="80"/>
        <v>-7.0542380437790805E-2</v>
      </c>
      <c r="N388" s="8">
        <f t="shared" ca="1" si="76"/>
        <v>0</v>
      </c>
      <c r="O388" s="57">
        <f t="shared" ca="1" si="77"/>
        <v>0</v>
      </c>
      <c r="P388" s="8">
        <f t="shared" ca="1" si="78"/>
        <v>0</v>
      </c>
      <c r="Q388" s="8">
        <f t="shared" ca="1" si="79"/>
        <v>0</v>
      </c>
      <c r="R388" s="5">
        <f t="shared" ca="1" si="81"/>
        <v>7.0542380437790805E-2</v>
      </c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4"/>
      <c r="D389" s="56">
        <f t="shared" si="69"/>
        <v>0</v>
      </c>
      <c r="E389" s="56">
        <f t="shared" si="69"/>
        <v>0</v>
      </c>
      <c r="F389" s="8">
        <f t="shared" si="70"/>
        <v>0</v>
      </c>
      <c r="G389" s="8">
        <f t="shared" si="70"/>
        <v>0</v>
      </c>
      <c r="H389" s="8">
        <f t="shared" si="71"/>
        <v>0</v>
      </c>
      <c r="I389" s="8">
        <f t="shared" si="72"/>
        <v>0</v>
      </c>
      <c r="J389" s="8">
        <f t="shared" si="73"/>
        <v>0</v>
      </c>
      <c r="K389" s="8">
        <f t="shared" si="74"/>
        <v>0</v>
      </c>
      <c r="L389" s="8">
        <f t="shared" si="75"/>
        <v>0</v>
      </c>
      <c r="M389" s="8">
        <f t="shared" ca="1" si="80"/>
        <v>-7.0542380437790805E-2</v>
      </c>
      <c r="N389" s="8">
        <f t="shared" ca="1" si="76"/>
        <v>0</v>
      </c>
      <c r="O389" s="57">
        <f t="shared" ca="1" si="77"/>
        <v>0</v>
      </c>
      <c r="P389" s="8">
        <f t="shared" ca="1" si="78"/>
        <v>0</v>
      </c>
      <c r="Q389" s="8">
        <f t="shared" ca="1" si="79"/>
        <v>0</v>
      </c>
      <c r="R389" s="5">
        <f t="shared" ca="1" si="81"/>
        <v>7.0542380437790805E-2</v>
      </c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4"/>
      <c r="D390" s="56">
        <f t="shared" si="69"/>
        <v>0</v>
      </c>
      <c r="E390" s="56">
        <f t="shared" si="69"/>
        <v>0</v>
      </c>
      <c r="F390" s="8">
        <f t="shared" si="70"/>
        <v>0</v>
      </c>
      <c r="G390" s="8">
        <f t="shared" si="70"/>
        <v>0</v>
      </c>
      <c r="H390" s="8">
        <f t="shared" si="71"/>
        <v>0</v>
      </c>
      <c r="I390" s="8">
        <f t="shared" si="72"/>
        <v>0</v>
      </c>
      <c r="J390" s="8">
        <f t="shared" si="73"/>
        <v>0</v>
      </c>
      <c r="K390" s="8">
        <f t="shared" si="74"/>
        <v>0</v>
      </c>
      <c r="L390" s="8">
        <f t="shared" si="75"/>
        <v>0</v>
      </c>
      <c r="M390" s="8">
        <f t="shared" ca="1" si="80"/>
        <v>-7.0542380437790805E-2</v>
      </c>
      <c r="N390" s="8">
        <f t="shared" ca="1" si="76"/>
        <v>0</v>
      </c>
      <c r="O390" s="57">
        <f t="shared" ca="1" si="77"/>
        <v>0</v>
      </c>
      <c r="P390" s="8">
        <f t="shared" ca="1" si="78"/>
        <v>0</v>
      </c>
      <c r="Q390" s="8">
        <f t="shared" ca="1" si="79"/>
        <v>0</v>
      </c>
      <c r="R390" s="5">
        <f t="shared" ca="1" si="81"/>
        <v>7.0542380437790805E-2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4"/>
      <c r="D391" s="56">
        <f t="shared" si="69"/>
        <v>0</v>
      </c>
      <c r="E391" s="56">
        <f t="shared" si="69"/>
        <v>0</v>
      </c>
      <c r="F391" s="8">
        <f t="shared" si="70"/>
        <v>0</v>
      </c>
      <c r="G391" s="8">
        <f t="shared" si="70"/>
        <v>0</v>
      </c>
      <c r="H391" s="8">
        <f t="shared" si="71"/>
        <v>0</v>
      </c>
      <c r="I391" s="8">
        <f t="shared" si="72"/>
        <v>0</v>
      </c>
      <c r="J391" s="8">
        <f t="shared" si="73"/>
        <v>0</v>
      </c>
      <c r="K391" s="8">
        <f t="shared" si="74"/>
        <v>0</v>
      </c>
      <c r="L391" s="8">
        <f t="shared" si="75"/>
        <v>0</v>
      </c>
      <c r="M391" s="8">
        <f t="shared" ca="1" si="80"/>
        <v>-7.0542380437790805E-2</v>
      </c>
      <c r="N391" s="8">
        <f t="shared" ca="1" si="76"/>
        <v>0</v>
      </c>
      <c r="O391" s="57">
        <f t="shared" ca="1" si="77"/>
        <v>0</v>
      </c>
      <c r="P391" s="8">
        <f t="shared" ca="1" si="78"/>
        <v>0</v>
      </c>
      <c r="Q391" s="8">
        <f t="shared" ca="1" si="79"/>
        <v>0</v>
      </c>
      <c r="R391" s="5">
        <f t="shared" ca="1" si="81"/>
        <v>7.0542380437790805E-2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4"/>
      <c r="D392" s="56">
        <f t="shared" si="69"/>
        <v>0</v>
      </c>
      <c r="E392" s="56">
        <f t="shared" si="69"/>
        <v>0</v>
      </c>
      <c r="F392" s="8">
        <f t="shared" si="70"/>
        <v>0</v>
      </c>
      <c r="G392" s="8">
        <f t="shared" si="70"/>
        <v>0</v>
      </c>
      <c r="H392" s="8">
        <f t="shared" si="71"/>
        <v>0</v>
      </c>
      <c r="I392" s="8">
        <f t="shared" si="72"/>
        <v>0</v>
      </c>
      <c r="J392" s="8">
        <f t="shared" si="73"/>
        <v>0</v>
      </c>
      <c r="K392" s="8">
        <f t="shared" si="74"/>
        <v>0</v>
      </c>
      <c r="L392" s="8">
        <f t="shared" si="75"/>
        <v>0</v>
      </c>
      <c r="M392" s="8">
        <f t="shared" ca="1" si="80"/>
        <v>-7.0542380437790805E-2</v>
      </c>
      <c r="N392" s="8">
        <f t="shared" ca="1" si="76"/>
        <v>0</v>
      </c>
      <c r="O392" s="57">
        <f t="shared" ca="1" si="77"/>
        <v>0</v>
      </c>
      <c r="P392" s="8">
        <f t="shared" ca="1" si="78"/>
        <v>0</v>
      </c>
      <c r="Q392" s="8">
        <f t="shared" ca="1" si="79"/>
        <v>0</v>
      </c>
      <c r="R392" s="5">
        <f t="shared" ca="1" si="81"/>
        <v>7.0542380437790805E-2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4"/>
      <c r="D393" s="56">
        <f t="shared" si="69"/>
        <v>0</v>
      </c>
      <c r="E393" s="56">
        <f t="shared" si="69"/>
        <v>0</v>
      </c>
      <c r="F393" s="8">
        <f t="shared" si="70"/>
        <v>0</v>
      </c>
      <c r="G393" s="8">
        <f t="shared" si="70"/>
        <v>0</v>
      </c>
      <c r="H393" s="8">
        <f t="shared" si="71"/>
        <v>0</v>
      </c>
      <c r="I393" s="8">
        <f t="shared" si="72"/>
        <v>0</v>
      </c>
      <c r="J393" s="8">
        <f t="shared" si="73"/>
        <v>0</v>
      </c>
      <c r="K393" s="8">
        <f t="shared" si="74"/>
        <v>0</v>
      </c>
      <c r="L393" s="8">
        <f t="shared" si="75"/>
        <v>0</v>
      </c>
      <c r="M393" s="8">
        <f t="shared" ca="1" si="80"/>
        <v>-7.0542380437790805E-2</v>
      </c>
      <c r="N393" s="8">
        <f t="shared" ca="1" si="76"/>
        <v>0</v>
      </c>
      <c r="O393" s="57">
        <f t="shared" ca="1" si="77"/>
        <v>0</v>
      </c>
      <c r="P393" s="8">
        <f t="shared" ca="1" si="78"/>
        <v>0</v>
      </c>
      <c r="Q393" s="8">
        <f t="shared" ca="1" si="79"/>
        <v>0</v>
      </c>
      <c r="R393" s="5">
        <f t="shared" ca="1" si="81"/>
        <v>7.0542380437790805E-2</v>
      </c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4"/>
      <c r="D394" s="56">
        <f t="shared" si="69"/>
        <v>0</v>
      </c>
      <c r="E394" s="56">
        <f t="shared" si="69"/>
        <v>0</v>
      </c>
      <c r="F394" s="8">
        <f t="shared" si="70"/>
        <v>0</v>
      </c>
      <c r="G394" s="8">
        <f t="shared" si="70"/>
        <v>0</v>
      </c>
      <c r="H394" s="8">
        <f t="shared" si="71"/>
        <v>0</v>
      </c>
      <c r="I394" s="8">
        <f t="shared" si="72"/>
        <v>0</v>
      </c>
      <c r="J394" s="8">
        <f t="shared" si="73"/>
        <v>0</v>
      </c>
      <c r="K394" s="8">
        <f t="shared" si="74"/>
        <v>0</v>
      </c>
      <c r="L394" s="8">
        <f t="shared" si="75"/>
        <v>0</v>
      </c>
      <c r="M394" s="8">
        <f t="shared" ca="1" si="80"/>
        <v>-7.0542380437790805E-2</v>
      </c>
      <c r="N394" s="8">
        <f t="shared" ca="1" si="76"/>
        <v>0</v>
      </c>
      <c r="O394" s="57">
        <f t="shared" ca="1" si="77"/>
        <v>0</v>
      </c>
      <c r="P394" s="8">
        <f t="shared" ca="1" si="78"/>
        <v>0</v>
      </c>
      <c r="Q394" s="8">
        <f t="shared" ca="1" si="79"/>
        <v>0</v>
      </c>
      <c r="R394" s="5">
        <f t="shared" ca="1" si="81"/>
        <v>7.0542380437790805E-2</v>
      </c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4"/>
      <c r="D395" s="56">
        <f t="shared" si="69"/>
        <v>0</v>
      </c>
      <c r="E395" s="56">
        <f t="shared" si="69"/>
        <v>0</v>
      </c>
      <c r="F395" s="8">
        <f t="shared" si="70"/>
        <v>0</v>
      </c>
      <c r="G395" s="8">
        <f t="shared" si="70"/>
        <v>0</v>
      </c>
      <c r="H395" s="8">
        <f t="shared" si="71"/>
        <v>0</v>
      </c>
      <c r="I395" s="8">
        <f t="shared" si="72"/>
        <v>0</v>
      </c>
      <c r="J395" s="8">
        <f t="shared" si="73"/>
        <v>0</v>
      </c>
      <c r="K395" s="8">
        <f t="shared" si="74"/>
        <v>0</v>
      </c>
      <c r="L395" s="8">
        <f t="shared" si="75"/>
        <v>0</v>
      </c>
      <c r="M395" s="8">
        <f t="shared" ca="1" si="80"/>
        <v>-7.0542380437790805E-2</v>
      </c>
      <c r="N395" s="8">
        <f t="shared" ca="1" si="76"/>
        <v>0</v>
      </c>
      <c r="O395" s="57">
        <f t="shared" ca="1" si="77"/>
        <v>0</v>
      </c>
      <c r="P395" s="8">
        <f t="shared" ca="1" si="78"/>
        <v>0</v>
      </c>
      <c r="Q395" s="8">
        <f t="shared" ca="1" si="79"/>
        <v>0</v>
      </c>
      <c r="R395" s="5">
        <f t="shared" ca="1" si="81"/>
        <v>7.0542380437790805E-2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4"/>
      <c r="D396" s="56">
        <f t="shared" si="69"/>
        <v>0</v>
      </c>
      <c r="E396" s="56">
        <f t="shared" si="69"/>
        <v>0</v>
      </c>
      <c r="F396" s="8">
        <f t="shared" si="70"/>
        <v>0</v>
      </c>
      <c r="G396" s="8">
        <f t="shared" si="70"/>
        <v>0</v>
      </c>
      <c r="H396" s="8">
        <f t="shared" si="71"/>
        <v>0</v>
      </c>
      <c r="I396" s="8">
        <f t="shared" si="72"/>
        <v>0</v>
      </c>
      <c r="J396" s="8">
        <f t="shared" si="73"/>
        <v>0</v>
      </c>
      <c r="K396" s="8">
        <f t="shared" si="74"/>
        <v>0</v>
      </c>
      <c r="L396" s="8">
        <f t="shared" si="75"/>
        <v>0</v>
      </c>
      <c r="M396" s="8">
        <f t="shared" ca="1" si="80"/>
        <v>-7.0542380437790805E-2</v>
      </c>
      <c r="N396" s="8">
        <f t="shared" ca="1" si="76"/>
        <v>0</v>
      </c>
      <c r="O396" s="57">
        <f t="shared" ca="1" si="77"/>
        <v>0</v>
      </c>
      <c r="P396" s="8">
        <f t="shared" ca="1" si="78"/>
        <v>0</v>
      </c>
      <c r="Q396" s="8">
        <f t="shared" ca="1" si="79"/>
        <v>0</v>
      </c>
      <c r="R396" s="5">
        <f t="shared" ca="1" si="81"/>
        <v>7.0542380437790805E-2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4"/>
      <c r="D397" s="56">
        <f t="shared" si="69"/>
        <v>0</v>
      </c>
      <c r="E397" s="56">
        <f t="shared" si="69"/>
        <v>0</v>
      </c>
      <c r="F397" s="8">
        <f t="shared" si="70"/>
        <v>0</v>
      </c>
      <c r="G397" s="8">
        <f t="shared" si="70"/>
        <v>0</v>
      </c>
      <c r="H397" s="8">
        <f t="shared" si="71"/>
        <v>0</v>
      </c>
      <c r="I397" s="8">
        <f t="shared" si="72"/>
        <v>0</v>
      </c>
      <c r="J397" s="8">
        <f t="shared" si="73"/>
        <v>0</v>
      </c>
      <c r="K397" s="8">
        <f t="shared" si="74"/>
        <v>0</v>
      </c>
      <c r="L397" s="8">
        <f t="shared" si="75"/>
        <v>0</v>
      </c>
      <c r="M397" s="8">
        <f t="shared" ca="1" si="80"/>
        <v>-7.0542380437790805E-2</v>
      </c>
      <c r="N397" s="8">
        <f t="shared" ca="1" si="76"/>
        <v>0</v>
      </c>
      <c r="O397" s="57">
        <f t="shared" ca="1" si="77"/>
        <v>0</v>
      </c>
      <c r="P397" s="8">
        <f t="shared" ca="1" si="78"/>
        <v>0</v>
      </c>
      <c r="Q397" s="8">
        <f t="shared" ca="1" si="79"/>
        <v>0</v>
      </c>
      <c r="R397" s="5">
        <f t="shared" ca="1" si="81"/>
        <v>7.0542380437790805E-2</v>
      </c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4"/>
      <c r="D398" s="56">
        <f t="shared" si="69"/>
        <v>0</v>
      </c>
      <c r="E398" s="56">
        <f t="shared" si="69"/>
        <v>0</v>
      </c>
      <c r="F398" s="8">
        <f t="shared" si="70"/>
        <v>0</v>
      </c>
      <c r="G398" s="8">
        <f t="shared" si="70"/>
        <v>0</v>
      </c>
      <c r="H398" s="8">
        <f t="shared" si="71"/>
        <v>0</v>
      </c>
      <c r="I398" s="8">
        <f t="shared" si="72"/>
        <v>0</v>
      </c>
      <c r="J398" s="8">
        <f t="shared" si="73"/>
        <v>0</v>
      </c>
      <c r="K398" s="8">
        <f t="shared" si="74"/>
        <v>0</v>
      </c>
      <c r="L398" s="8">
        <f t="shared" si="75"/>
        <v>0</v>
      </c>
      <c r="M398" s="8">
        <f t="shared" ca="1" si="80"/>
        <v>-7.0542380437790805E-2</v>
      </c>
      <c r="N398" s="8">
        <f t="shared" ca="1" si="76"/>
        <v>0</v>
      </c>
      <c r="O398" s="57">
        <f t="shared" ca="1" si="77"/>
        <v>0</v>
      </c>
      <c r="P398" s="8">
        <f t="shared" ca="1" si="78"/>
        <v>0</v>
      </c>
      <c r="Q398" s="8">
        <f t="shared" ca="1" si="79"/>
        <v>0</v>
      </c>
      <c r="R398" s="5">
        <f t="shared" ca="1" si="81"/>
        <v>7.0542380437790805E-2</v>
      </c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4"/>
      <c r="D399" s="56">
        <f t="shared" si="69"/>
        <v>0</v>
      </c>
      <c r="E399" s="56">
        <f t="shared" si="69"/>
        <v>0</v>
      </c>
      <c r="F399" s="8">
        <f t="shared" si="70"/>
        <v>0</v>
      </c>
      <c r="G399" s="8">
        <f t="shared" si="70"/>
        <v>0</v>
      </c>
      <c r="H399" s="8">
        <f t="shared" si="71"/>
        <v>0</v>
      </c>
      <c r="I399" s="8">
        <f t="shared" si="72"/>
        <v>0</v>
      </c>
      <c r="J399" s="8">
        <f t="shared" si="73"/>
        <v>0</v>
      </c>
      <c r="K399" s="8">
        <f t="shared" si="74"/>
        <v>0</v>
      </c>
      <c r="L399" s="8">
        <f t="shared" si="75"/>
        <v>0</v>
      </c>
      <c r="M399" s="8">
        <f t="shared" ca="1" si="80"/>
        <v>-7.0542380437790805E-2</v>
      </c>
      <c r="N399" s="8">
        <f t="shared" ca="1" si="76"/>
        <v>0</v>
      </c>
      <c r="O399" s="57">
        <f t="shared" ca="1" si="77"/>
        <v>0</v>
      </c>
      <c r="P399" s="8">
        <f t="shared" ca="1" si="78"/>
        <v>0</v>
      </c>
      <c r="Q399" s="8">
        <f t="shared" ca="1" si="79"/>
        <v>0</v>
      </c>
      <c r="R399" s="5">
        <f t="shared" ca="1" si="81"/>
        <v>7.0542380437790805E-2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4"/>
      <c r="D400" s="56">
        <f t="shared" ref="D400:E462" si="82">A400/A$18</f>
        <v>0</v>
      </c>
      <c r="E400" s="56">
        <f t="shared" si="82"/>
        <v>0</v>
      </c>
      <c r="F400" s="8">
        <f t="shared" ref="F400:G462" si="83">$C400*D400</f>
        <v>0</v>
      </c>
      <c r="G400" s="8">
        <f t="shared" si="83"/>
        <v>0</v>
      </c>
      <c r="H400" s="8">
        <f t="shared" ref="H400:H463" si="84">C400*D400*D400</f>
        <v>0</v>
      </c>
      <c r="I400" s="8">
        <f t="shared" ref="I400:I463" si="85">C400*D400*D400*D400</f>
        <v>0</v>
      </c>
      <c r="J400" s="8">
        <f t="shared" ref="J400:J463" si="86">C400*D400*D400*D400*D400</f>
        <v>0</v>
      </c>
      <c r="K400" s="8">
        <f t="shared" ref="K400:K463" si="87">C400*E400*D400</f>
        <v>0</v>
      </c>
      <c r="L400" s="8">
        <f t="shared" ref="L400:L463" si="88">C400*E400*D400*D400</f>
        <v>0</v>
      </c>
      <c r="M400" s="8">
        <f t="shared" ca="1" si="80"/>
        <v>-7.0542380437790805E-2</v>
      </c>
      <c r="N400" s="8">
        <f t="shared" ref="N400:N463" ca="1" si="89">C400*(M400-E400)^2</f>
        <v>0</v>
      </c>
      <c r="O400" s="57">
        <f t="shared" ref="O400:O463" ca="1" si="90">(C400*O$1-O$2*F400+O$3*H400)^2</f>
        <v>0</v>
      </c>
      <c r="P400" s="8">
        <f t="shared" ref="P400:P463" ca="1" si="91">(-C400*O$2+O$4*F400-O$5*H400)^2</f>
        <v>0</v>
      </c>
      <c r="Q400" s="8">
        <f t="shared" ref="Q400:Q463" ca="1" si="92">+(C400*O$3-F400*O$5+H400*O$6)^2</f>
        <v>0</v>
      </c>
      <c r="R400" s="5">
        <f t="shared" ca="1" si="81"/>
        <v>7.0542380437790805E-2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4"/>
      <c r="D401" s="56">
        <f t="shared" si="82"/>
        <v>0</v>
      </c>
      <c r="E401" s="56">
        <f t="shared" si="82"/>
        <v>0</v>
      </c>
      <c r="F401" s="8">
        <f t="shared" si="83"/>
        <v>0</v>
      </c>
      <c r="G401" s="8">
        <f t="shared" si="83"/>
        <v>0</v>
      </c>
      <c r="H401" s="8">
        <f t="shared" si="84"/>
        <v>0</v>
      </c>
      <c r="I401" s="8">
        <f t="shared" si="85"/>
        <v>0</v>
      </c>
      <c r="J401" s="8">
        <f t="shared" si="86"/>
        <v>0</v>
      </c>
      <c r="K401" s="8">
        <f t="shared" si="87"/>
        <v>0</v>
      </c>
      <c r="L401" s="8">
        <f t="shared" si="88"/>
        <v>0</v>
      </c>
      <c r="M401" s="8">
        <f t="shared" ca="1" si="80"/>
        <v>-7.0542380437790805E-2</v>
      </c>
      <c r="N401" s="8">
        <f t="shared" ca="1" si="89"/>
        <v>0</v>
      </c>
      <c r="O401" s="57">
        <f t="shared" ca="1" si="90"/>
        <v>0</v>
      </c>
      <c r="P401" s="8">
        <f t="shared" ca="1" si="91"/>
        <v>0</v>
      </c>
      <c r="Q401" s="8">
        <f t="shared" ca="1" si="92"/>
        <v>0</v>
      </c>
      <c r="R401" s="5">
        <f t="shared" ca="1" si="81"/>
        <v>7.0542380437790805E-2</v>
      </c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4"/>
      <c r="D402" s="56">
        <f t="shared" si="82"/>
        <v>0</v>
      </c>
      <c r="E402" s="56">
        <f t="shared" si="82"/>
        <v>0</v>
      </c>
      <c r="F402" s="8">
        <f t="shared" si="83"/>
        <v>0</v>
      </c>
      <c r="G402" s="8">
        <f t="shared" si="83"/>
        <v>0</v>
      </c>
      <c r="H402" s="8">
        <f t="shared" si="84"/>
        <v>0</v>
      </c>
      <c r="I402" s="8">
        <f t="shared" si="85"/>
        <v>0</v>
      </c>
      <c r="J402" s="8">
        <f t="shared" si="86"/>
        <v>0</v>
      </c>
      <c r="K402" s="8">
        <f t="shared" si="87"/>
        <v>0</v>
      </c>
      <c r="L402" s="8">
        <f t="shared" si="88"/>
        <v>0</v>
      </c>
      <c r="M402" s="8">
        <f t="shared" ca="1" si="80"/>
        <v>-7.0542380437790805E-2</v>
      </c>
      <c r="N402" s="8">
        <f t="shared" ca="1" si="89"/>
        <v>0</v>
      </c>
      <c r="O402" s="57">
        <f t="shared" ca="1" si="90"/>
        <v>0</v>
      </c>
      <c r="P402" s="8">
        <f t="shared" ca="1" si="91"/>
        <v>0</v>
      </c>
      <c r="Q402" s="8">
        <f t="shared" ca="1" si="92"/>
        <v>0</v>
      </c>
      <c r="R402" s="5">
        <f t="shared" ca="1" si="81"/>
        <v>7.0542380437790805E-2</v>
      </c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4"/>
      <c r="D403" s="56">
        <f t="shared" si="82"/>
        <v>0</v>
      </c>
      <c r="E403" s="56">
        <f t="shared" si="82"/>
        <v>0</v>
      </c>
      <c r="F403" s="8">
        <f t="shared" si="83"/>
        <v>0</v>
      </c>
      <c r="G403" s="8">
        <f t="shared" si="83"/>
        <v>0</v>
      </c>
      <c r="H403" s="8">
        <f t="shared" si="84"/>
        <v>0</v>
      </c>
      <c r="I403" s="8">
        <f t="shared" si="85"/>
        <v>0</v>
      </c>
      <c r="J403" s="8">
        <f t="shared" si="86"/>
        <v>0</v>
      </c>
      <c r="K403" s="8">
        <f t="shared" si="87"/>
        <v>0</v>
      </c>
      <c r="L403" s="8">
        <f t="shared" si="88"/>
        <v>0</v>
      </c>
      <c r="M403" s="8">
        <f t="shared" ca="1" si="80"/>
        <v>-7.0542380437790805E-2</v>
      </c>
      <c r="N403" s="8">
        <f t="shared" ca="1" si="89"/>
        <v>0</v>
      </c>
      <c r="O403" s="57">
        <f t="shared" ca="1" si="90"/>
        <v>0</v>
      </c>
      <c r="P403" s="8">
        <f t="shared" ca="1" si="91"/>
        <v>0</v>
      </c>
      <c r="Q403" s="8">
        <f t="shared" ca="1" si="92"/>
        <v>0</v>
      </c>
      <c r="R403" s="5">
        <f t="shared" ca="1" si="81"/>
        <v>7.0542380437790805E-2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4"/>
      <c r="D404" s="56">
        <f t="shared" si="82"/>
        <v>0</v>
      </c>
      <c r="E404" s="56">
        <f t="shared" si="82"/>
        <v>0</v>
      </c>
      <c r="F404" s="8">
        <f t="shared" si="83"/>
        <v>0</v>
      </c>
      <c r="G404" s="8">
        <f t="shared" si="83"/>
        <v>0</v>
      </c>
      <c r="H404" s="8">
        <f t="shared" si="84"/>
        <v>0</v>
      </c>
      <c r="I404" s="8">
        <f t="shared" si="85"/>
        <v>0</v>
      </c>
      <c r="J404" s="8">
        <f t="shared" si="86"/>
        <v>0</v>
      </c>
      <c r="K404" s="8">
        <f t="shared" si="87"/>
        <v>0</v>
      </c>
      <c r="L404" s="8">
        <f t="shared" si="88"/>
        <v>0</v>
      </c>
      <c r="M404" s="8">
        <f t="shared" ca="1" si="80"/>
        <v>-7.0542380437790805E-2</v>
      </c>
      <c r="N404" s="8">
        <f t="shared" ca="1" si="89"/>
        <v>0</v>
      </c>
      <c r="O404" s="57">
        <f t="shared" ca="1" si="90"/>
        <v>0</v>
      </c>
      <c r="P404" s="8">
        <f t="shared" ca="1" si="91"/>
        <v>0</v>
      </c>
      <c r="Q404" s="8">
        <f t="shared" ca="1" si="92"/>
        <v>0</v>
      </c>
      <c r="R404" s="5">
        <f t="shared" ca="1" si="81"/>
        <v>7.0542380437790805E-2</v>
      </c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4"/>
      <c r="D405" s="56">
        <f t="shared" si="82"/>
        <v>0</v>
      </c>
      <c r="E405" s="56">
        <f t="shared" si="82"/>
        <v>0</v>
      </c>
      <c r="F405" s="8">
        <f t="shared" si="83"/>
        <v>0</v>
      </c>
      <c r="G405" s="8">
        <f t="shared" si="83"/>
        <v>0</v>
      </c>
      <c r="H405" s="8">
        <f t="shared" si="84"/>
        <v>0</v>
      </c>
      <c r="I405" s="8">
        <f t="shared" si="85"/>
        <v>0</v>
      </c>
      <c r="J405" s="8">
        <f t="shared" si="86"/>
        <v>0</v>
      </c>
      <c r="K405" s="8">
        <f t="shared" si="87"/>
        <v>0</v>
      </c>
      <c r="L405" s="8">
        <f t="shared" si="88"/>
        <v>0</v>
      </c>
      <c r="M405" s="8">
        <f t="shared" ref="M405:M468" ca="1" si="93">+E$4+E$5*D405+E$6*D405^2</f>
        <v>-7.0542380437790805E-2</v>
      </c>
      <c r="N405" s="8">
        <f t="shared" ca="1" si="89"/>
        <v>0</v>
      </c>
      <c r="O405" s="57">
        <f t="shared" ca="1" si="90"/>
        <v>0</v>
      </c>
      <c r="P405" s="8">
        <f t="shared" ca="1" si="91"/>
        <v>0</v>
      </c>
      <c r="Q405" s="8">
        <f t="shared" ca="1" si="92"/>
        <v>0</v>
      </c>
      <c r="R405" s="5">
        <f t="shared" ref="R405:R468" ca="1" si="94">+E405-M405</f>
        <v>7.0542380437790805E-2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4"/>
      <c r="D406" s="56">
        <f t="shared" si="82"/>
        <v>0</v>
      </c>
      <c r="E406" s="56">
        <f t="shared" si="82"/>
        <v>0</v>
      </c>
      <c r="F406" s="8">
        <f t="shared" si="83"/>
        <v>0</v>
      </c>
      <c r="G406" s="8">
        <f t="shared" si="83"/>
        <v>0</v>
      </c>
      <c r="H406" s="8">
        <f t="shared" si="84"/>
        <v>0</v>
      </c>
      <c r="I406" s="8">
        <f t="shared" si="85"/>
        <v>0</v>
      </c>
      <c r="J406" s="8">
        <f t="shared" si="86"/>
        <v>0</v>
      </c>
      <c r="K406" s="8">
        <f t="shared" si="87"/>
        <v>0</v>
      </c>
      <c r="L406" s="8">
        <f t="shared" si="88"/>
        <v>0</v>
      </c>
      <c r="M406" s="8">
        <f t="shared" ca="1" si="93"/>
        <v>-7.0542380437790805E-2</v>
      </c>
      <c r="N406" s="8">
        <f t="shared" ca="1" si="89"/>
        <v>0</v>
      </c>
      <c r="O406" s="57">
        <f t="shared" ca="1" si="90"/>
        <v>0</v>
      </c>
      <c r="P406" s="8">
        <f t="shared" ca="1" si="91"/>
        <v>0</v>
      </c>
      <c r="Q406" s="8">
        <f t="shared" ca="1" si="92"/>
        <v>0</v>
      </c>
      <c r="R406" s="5">
        <f t="shared" ca="1" si="94"/>
        <v>7.0542380437790805E-2</v>
      </c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4"/>
      <c r="D407" s="56">
        <f t="shared" si="82"/>
        <v>0</v>
      </c>
      <c r="E407" s="56">
        <f t="shared" si="82"/>
        <v>0</v>
      </c>
      <c r="F407" s="8">
        <f t="shared" si="83"/>
        <v>0</v>
      </c>
      <c r="G407" s="8">
        <f t="shared" si="83"/>
        <v>0</v>
      </c>
      <c r="H407" s="8">
        <f t="shared" si="84"/>
        <v>0</v>
      </c>
      <c r="I407" s="8">
        <f t="shared" si="85"/>
        <v>0</v>
      </c>
      <c r="J407" s="8">
        <f t="shared" si="86"/>
        <v>0</v>
      </c>
      <c r="K407" s="8">
        <f t="shared" si="87"/>
        <v>0</v>
      </c>
      <c r="L407" s="8">
        <f t="shared" si="88"/>
        <v>0</v>
      </c>
      <c r="M407" s="8">
        <f t="shared" ca="1" si="93"/>
        <v>-7.0542380437790805E-2</v>
      </c>
      <c r="N407" s="8">
        <f t="shared" ca="1" si="89"/>
        <v>0</v>
      </c>
      <c r="O407" s="57">
        <f t="shared" ca="1" si="90"/>
        <v>0</v>
      </c>
      <c r="P407" s="8">
        <f t="shared" ca="1" si="91"/>
        <v>0</v>
      </c>
      <c r="Q407" s="8">
        <f t="shared" ca="1" si="92"/>
        <v>0</v>
      </c>
      <c r="R407" s="5">
        <f t="shared" ca="1" si="94"/>
        <v>7.0542380437790805E-2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4"/>
      <c r="D408" s="56">
        <f t="shared" si="82"/>
        <v>0</v>
      </c>
      <c r="E408" s="56">
        <f t="shared" si="82"/>
        <v>0</v>
      </c>
      <c r="F408" s="8">
        <f t="shared" si="83"/>
        <v>0</v>
      </c>
      <c r="G408" s="8">
        <f t="shared" si="83"/>
        <v>0</v>
      </c>
      <c r="H408" s="8">
        <f t="shared" si="84"/>
        <v>0</v>
      </c>
      <c r="I408" s="8">
        <f t="shared" si="85"/>
        <v>0</v>
      </c>
      <c r="J408" s="8">
        <f t="shared" si="86"/>
        <v>0</v>
      </c>
      <c r="K408" s="8">
        <f t="shared" si="87"/>
        <v>0</v>
      </c>
      <c r="L408" s="8">
        <f t="shared" si="88"/>
        <v>0</v>
      </c>
      <c r="M408" s="8">
        <f t="shared" ca="1" si="93"/>
        <v>-7.0542380437790805E-2</v>
      </c>
      <c r="N408" s="8">
        <f t="shared" ca="1" si="89"/>
        <v>0</v>
      </c>
      <c r="O408" s="57">
        <f t="shared" ca="1" si="90"/>
        <v>0</v>
      </c>
      <c r="P408" s="8">
        <f t="shared" ca="1" si="91"/>
        <v>0</v>
      </c>
      <c r="Q408" s="8">
        <f t="shared" ca="1" si="92"/>
        <v>0</v>
      </c>
      <c r="R408" s="5">
        <f t="shared" ca="1" si="94"/>
        <v>7.0542380437790805E-2</v>
      </c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4"/>
      <c r="D409" s="56">
        <f t="shared" si="82"/>
        <v>0</v>
      </c>
      <c r="E409" s="56">
        <f t="shared" si="82"/>
        <v>0</v>
      </c>
      <c r="F409" s="8">
        <f t="shared" si="83"/>
        <v>0</v>
      </c>
      <c r="G409" s="8">
        <f t="shared" si="83"/>
        <v>0</v>
      </c>
      <c r="H409" s="8">
        <f t="shared" si="84"/>
        <v>0</v>
      </c>
      <c r="I409" s="8">
        <f t="shared" si="85"/>
        <v>0</v>
      </c>
      <c r="J409" s="8">
        <f t="shared" si="86"/>
        <v>0</v>
      </c>
      <c r="K409" s="8">
        <f t="shared" si="87"/>
        <v>0</v>
      </c>
      <c r="L409" s="8">
        <f t="shared" si="88"/>
        <v>0</v>
      </c>
      <c r="M409" s="8">
        <f t="shared" ca="1" si="93"/>
        <v>-7.0542380437790805E-2</v>
      </c>
      <c r="N409" s="8">
        <f t="shared" ca="1" si="89"/>
        <v>0</v>
      </c>
      <c r="O409" s="57">
        <f t="shared" ca="1" si="90"/>
        <v>0</v>
      </c>
      <c r="P409" s="8">
        <f t="shared" ca="1" si="91"/>
        <v>0</v>
      </c>
      <c r="Q409" s="8">
        <f t="shared" ca="1" si="92"/>
        <v>0</v>
      </c>
      <c r="R409" s="5">
        <f t="shared" ca="1" si="94"/>
        <v>7.0542380437790805E-2</v>
      </c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4"/>
      <c r="D410" s="56">
        <f t="shared" si="82"/>
        <v>0</v>
      </c>
      <c r="E410" s="56">
        <f t="shared" si="82"/>
        <v>0</v>
      </c>
      <c r="F410" s="8">
        <f t="shared" si="83"/>
        <v>0</v>
      </c>
      <c r="G410" s="8">
        <f t="shared" si="83"/>
        <v>0</v>
      </c>
      <c r="H410" s="8">
        <f t="shared" si="84"/>
        <v>0</v>
      </c>
      <c r="I410" s="8">
        <f t="shared" si="85"/>
        <v>0</v>
      </c>
      <c r="J410" s="8">
        <f t="shared" si="86"/>
        <v>0</v>
      </c>
      <c r="K410" s="8">
        <f t="shared" si="87"/>
        <v>0</v>
      </c>
      <c r="L410" s="8">
        <f t="shared" si="88"/>
        <v>0</v>
      </c>
      <c r="M410" s="8">
        <f t="shared" ca="1" si="93"/>
        <v>-7.0542380437790805E-2</v>
      </c>
      <c r="N410" s="8">
        <f t="shared" ca="1" si="89"/>
        <v>0</v>
      </c>
      <c r="O410" s="57">
        <f t="shared" ca="1" si="90"/>
        <v>0</v>
      </c>
      <c r="P410" s="8">
        <f t="shared" ca="1" si="91"/>
        <v>0</v>
      </c>
      <c r="Q410" s="8">
        <f t="shared" ca="1" si="92"/>
        <v>0</v>
      </c>
      <c r="R410" s="5">
        <f t="shared" ca="1" si="94"/>
        <v>7.0542380437790805E-2</v>
      </c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4"/>
      <c r="D411" s="56">
        <f t="shared" si="82"/>
        <v>0</v>
      </c>
      <c r="E411" s="56">
        <f t="shared" si="82"/>
        <v>0</v>
      </c>
      <c r="F411" s="8">
        <f t="shared" si="83"/>
        <v>0</v>
      </c>
      <c r="G411" s="8">
        <f t="shared" si="83"/>
        <v>0</v>
      </c>
      <c r="H411" s="8">
        <f t="shared" si="84"/>
        <v>0</v>
      </c>
      <c r="I411" s="8">
        <f t="shared" si="85"/>
        <v>0</v>
      </c>
      <c r="J411" s="8">
        <f t="shared" si="86"/>
        <v>0</v>
      </c>
      <c r="K411" s="8">
        <f t="shared" si="87"/>
        <v>0</v>
      </c>
      <c r="L411" s="8">
        <f t="shared" si="88"/>
        <v>0</v>
      </c>
      <c r="M411" s="8">
        <f t="shared" ca="1" si="93"/>
        <v>-7.0542380437790805E-2</v>
      </c>
      <c r="N411" s="8">
        <f t="shared" ca="1" si="89"/>
        <v>0</v>
      </c>
      <c r="O411" s="57">
        <f t="shared" ca="1" si="90"/>
        <v>0</v>
      </c>
      <c r="P411" s="8">
        <f t="shared" ca="1" si="91"/>
        <v>0</v>
      </c>
      <c r="Q411" s="8">
        <f t="shared" ca="1" si="92"/>
        <v>0</v>
      </c>
      <c r="R411" s="5">
        <f t="shared" ca="1" si="94"/>
        <v>7.0542380437790805E-2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4"/>
      <c r="D412" s="56">
        <f t="shared" si="82"/>
        <v>0</v>
      </c>
      <c r="E412" s="56">
        <f t="shared" si="82"/>
        <v>0</v>
      </c>
      <c r="F412" s="8">
        <f t="shared" si="83"/>
        <v>0</v>
      </c>
      <c r="G412" s="8">
        <f t="shared" si="83"/>
        <v>0</v>
      </c>
      <c r="H412" s="8">
        <f t="shared" si="84"/>
        <v>0</v>
      </c>
      <c r="I412" s="8">
        <f t="shared" si="85"/>
        <v>0</v>
      </c>
      <c r="J412" s="8">
        <f t="shared" si="86"/>
        <v>0</v>
      </c>
      <c r="K412" s="8">
        <f t="shared" si="87"/>
        <v>0</v>
      </c>
      <c r="L412" s="8">
        <f t="shared" si="88"/>
        <v>0</v>
      </c>
      <c r="M412" s="8">
        <f t="shared" ca="1" si="93"/>
        <v>-7.0542380437790805E-2</v>
      </c>
      <c r="N412" s="8">
        <f t="shared" ca="1" si="89"/>
        <v>0</v>
      </c>
      <c r="O412" s="57">
        <f t="shared" ca="1" si="90"/>
        <v>0</v>
      </c>
      <c r="P412" s="8">
        <f t="shared" ca="1" si="91"/>
        <v>0</v>
      </c>
      <c r="Q412" s="8">
        <f t="shared" ca="1" si="92"/>
        <v>0</v>
      </c>
      <c r="R412" s="5">
        <f t="shared" ca="1" si="94"/>
        <v>7.0542380437790805E-2</v>
      </c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4"/>
      <c r="D413" s="56">
        <f t="shared" si="82"/>
        <v>0</v>
      </c>
      <c r="E413" s="56">
        <f t="shared" si="82"/>
        <v>0</v>
      </c>
      <c r="F413" s="8">
        <f t="shared" si="83"/>
        <v>0</v>
      </c>
      <c r="G413" s="8">
        <f t="shared" si="83"/>
        <v>0</v>
      </c>
      <c r="H413" s="8">
        <f t="shared" si="84"/>
        <v>0</v>
      </c>
      <c r="I413" s="8">
        <f t="shared" si="85"/>
        <v>0</v>
      </c>
      <c r="J413" s="8">
        <f t="shared" si="86"/>
        <v>0</v>
      </c>
      <c r="K413" s="8">
        <f t="shared" si="87"/>
        <v>0</v>
      </c>
      <c r="L413" s="8">
        <f t="shared" si="88"/>
        <v>0</v>
      </c>
      <c r="M413" s="8">
        <f t="shared" ca="1" si="93"/>
        <v>-7.0542380437790805E-2</v>
      </c>
      <c r="N413" s="8">
        <f t="shared" ca="1" si="89"/>
        <v>0</v>
      </c>
      <c r="O413" s="57">
        <f t="shared" ca="1" si="90"/>
        <v>0</v>
      </c>
      <c r="P413" s="8">
        <f t="shared" ca="1" si="91"/>
        <v>0</v>
      </c>
      <c r="Q413" s="8">
        <f t="shared" ca="1" si="92"/>
        <v>0</v>
      </c>
      <c r="R413" s="5">
        <f t="shared" ca="1" si="94"/>
        <v>7.0542380437790805E-2</v>
      </c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4"/>
      <c r="D414" s="56">
        <f t="shared" si="82"/>
        <v>0</v>
      </c>
      <c r="E414" s="56">
        <f t="shared" si="82"/>
        <v>0</v>
      </c>
      <c r="F414" s="8">
        <f t="shared" si="83"/>
        <v>0</v>
      </c>
      <c r="G414" s="8">
        <f t="shared" si="83"/>
        <v>0</v>
      </c>
      <c r="H414" s="8">
        <f t="shared" si="84"/>
        <v>0</v>
      </c>
      <c r="I414" s="8">
        <f t="shared" si="85"/>
        <v>0</v>
      </c>
      <c r="J414" s="8">
        <f t="shared" si="86"/>
        <v>0</v>
      </c>
      <c r="K414" s="8">
        <f t="shared" si="87"/>
        <v>0</v>
      </c>
      <c r="L414" s="8">
        <f t="shared" si="88"/>
        <v>0</v>
      </c>
      <c r="M414" s="8">
        <f t="shared" ca="1" si="93"/>
        <v>-7.0542380437790805E-2</v>
      </c>
      <c r="N414" s="8">
        <f t="shared" ca="1" si="89"/>
        <v>0</v>
      </c>
      <c r="O414" s="57">
        <f t="shared" ca="1" si="90"/>
        <v>0</v>
      </c>
      <c r="P414" s="8">
        <f t="shared" ca="1" si="91"/>
        <v>0</v>
      </c>
      <c r="Q414" s="8">
        <f t="shared" ca="1" si="92"/>
        <v>0</v>
      </c>
      <c r="R414" s="5">
        <f t="shared" ca="1" si="94"/>
        <v>7.0542380437790805E-2</v>
      </c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4"/>
      <c r="D415" s="56">
        <f t="shared" si="82"/>
        <v>0</v>
      </c>
      <c r="E415" s="56">
        <f t="shared" si="82"/>
        <v>0</v>
      </c>
      <c r="F415" s="8">
        <f t="shared" si="83"/>
        <v>0</v>
      </c>
      <c r="G415" s="8">
        <f t="shared" si="83"/>
        <v>0</v>
      </c>
      <c r="H415" s="8">
        <f t="shared" si="84"/>
        <v>0</v>
      </c>
      <c r="I415" s="8">
        <f t="shared" si="85"/>
        <v>0</v>
      </c>
      <c r="J415" s="8">
        <f t="shared" si="86"/>
        <v>0</v>
      </c>
      <c r="K415" s="8">
        <f t="shared" si="87"/>
        <v>0</v>
      </c>
      <c r="L415" s="8">
        <f t="shared" si="88"/>
        <v>0</v>
      </c>
      <c r="M415" s="8">
        <f t="shared" ca="1" si="93"/>
        <v>-7.0542380437790805E-2</v>
      </c>
      <c r="N415" s="8">
        <f t="shared" ca="1" si="89"/>
        <v>0</v>
      </c>
      <c r="O415" s="57">
        <f t="shared" ca="1" si="90"/>
        <v>0</v>
      </c>
      <c r="P415" s="8">
        <f t="shared" ca="1" si="91"/>
        <v>0</v>
      </c>
      <c r="Q415" s="8">
        <f t="shared" ca="1" si="92"/>
        <v>0</v>
      </c>
      <c r="R415" s="5">
        <f t="shared" ca="1" si="94"/>
        <v>7.0542380437790805E-2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4"/>
      <c r="D416" s="56">
        <f t="shared" si="82"/>
        <v>0</v>
      </c>
      <c r="E416" s="56">
        <f t="shared" si="82"/>
        <v>0</v>
      </c>
      <c r="F416" s="8">
        <f t="shared" si="83"/>
        <v>0</v>
      </c>
      <c r="G416" s="8">
        <f t="shared" si="83"/>
        <v>0</v>
      </c>
      <c r="H416" s="8">
        <f t="shared" si="84"/>
        <v>0</v>
      </c>
      <c r="I416" s="8">
        <f t="shared" si="85"/>
        <v>0</v>
      </c>
      <c r="J416" s="8">
        <f t="shared" si="86"/>
        <v>0</v>
      </c>
      <c r="K416" s="8">
        <f t="shared" si="87"/>
        <v>0</v>
      </c>
      <c r="L416" s="8">
        <f t="shared" si="88"/>
        <v>0</v>
      </c>
      <c r="M416" s="8">
        <f t="shared" ca="1" si="93"/>
        <v>-7.0542380437790805E-2</v>
      </c>
      <c r="N416" s="8">
        <f t="shared" ca="1" si="89"/>
        <v>0</v>
      </c>
      <c r="O416" s="57">
        <f t="shared" ca="1" si="90"/>
        <v>0</v>
      </c>
      <c r="P416" s="8">
        <f t="shared" ca="1" si="91"/>
        <v>0</v>
      </c>
      <c r="Q416" s="8">
        <f t="shared" ca="1" si="92"/>
        <v>0</v>
      </c>
      <c r="R416" s="5">
        <f t="shared" ca="1" si="94"/>
        <v>7.0542380437790805E-2</v>
      </c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4"/>
      <c r="D417" s="56">
        <f t="shared" si="82"/>
        <v>0</v>
      </c>
      <c r="E417" s="56">
        <f t="shared" si="82"/>
        <v>0</v>
      </c>
      <c r="F417" s="8">
        <f t="shared" si="83"/>
        <v>0</v>
      </c>
      <c r="G417" s="8">
        <f t="shared" si="83"/>
        <v>0</v>
      </c>
      <c r="H417" s="8">
        <f t="shared" si="84"/>
        <v>0</v>
      </c>
      <c r="I417" s="8">
        <f t="shared" si="85"/>
        <v>0</v>
      </c>
      <c r="J417" s="8">
        <f t="shared" si="86"/>
        <v>0</v>
      </c>
      <c r="K417" s="8">
        <f t="shared" si="87"/>
        <v>0</v>
      </c>
      <c r="L417" s="8">
        <f t="shared" si="88"/>
        <v>0</v>
      </c>
      <c r="M417" s="8">
        <f t="shared" ca="1" si="93"/>
        <v>-7.0542380437790805E-2</v>
      </c>
      <c r="N417" s="8">
        <f t="shared" ca="1" si="89"/>
        <v>0</v>
      </c>
      <c r="O417" s="57">
        <f t="shared" ca="1" si="90"/>
        <v>0</v>
      </c>
      <c r="P417" s="8">
        <f t="shared" ca="1" si="91"/>
        <v>0</v>
      </c>
      <c r="Q417" s="8">
        <f t="shared" ca="1" si="92"/>
        <v>0</v>
      </c>
      <c r="R417" s="5">
        <f t="shared" ca="1" si="94"/>
        <v>7.0542380437790805E-2</v>
      </c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4"/>
      <c r="D418" s="56">
        <f t="shared" si="82"/>
        <v>0</v>
      </c>
      <c r="E418" s="56">
        <f t="shared" si="82"/>
        <v>0</v>
      </c>
      <c r="F418" s="8">
        <f t="shared" si="83"/>
        <v>0</v>
      </c>
      <c r="G418" s="8">
        <f t="shared" si="83"/>
        <v>0</v>
      </c>
      <c r="H418" s="8">
        <f t="shared" si="84"/>
        <v>0</v>
      </c>
      <c r="I418" s="8">
        <f t="shared" si="85"/>
        <v>0</v>
      </c>
      <c r="J418" s="8">
        <f t="shared" si="86"/>
        <v>0</v>
      </c>
      <c r="K418" s="8">
        <f t="shared" si="87"/>
        <v>0</v>
      </c>
      <c r="L418" s="8">
        <f t="shared" si="88"/>
        <v>0</v>
      </c>
      <c r="M418" s="8">
        <f t="shared" ca="1" si="93"/>
        <v>-7.0542380437790805E-2</v>
      </c>
      <c r="N418" s="8">
        <f t="shared" ca="1" si="89"/>
        <v>0</v>
      </c>
      <c r="O418" s="57">
        <f t="shared" ca="1" si="90"/>
        <v>0</v>
      </c>
      <c r="P418" s="8">
        <f t="shared" ca="1" si="91"/>
        <v>0</v>
      </c>
      <c r="Q418" s="8">
        <f t="shared" ca="1" si="92"/>
        <v>0</v>
      </c>
      <c r="R418" s="5">
        <f t="shared" ca="1" si="94"/>
        <v>7.0542380437790805E-2</v>
      </c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4"/>
      <c r="D419" s="56">
        <f t="shared" si="82"/>
        <v>0</v>
      </c>
      <c r="E419" s="56">
        <f t="shared" si="82"/>
        <v>0</v>
      </c>
      <c r="F419" s="8">
        <f t="shared" si="83"/>
        <v>0</v>
      </c>
      <c r="G419" s="8">
        <f t="shared" si="83"/>
        <v>0</v>
      </c>
      <c r="H419" s="8">
        <f t="shared" si="84"/>
        <v>0</v>
      </c>
      <c r="I419" s="8">
        <f t="shared" si="85"/>
        <v>0</v>
      </c>
      <c r="J419" s="8">
        <f t="shared" si="86"/>
        <v>0</v>
      </c>
      <c r="K419" s="8">
        <f t="shared" si="87"/>
        <v>0</v>
      </c>
      <c r="L419" s="8">
        <f t="shared" si="88"/>
        <v>0</v>
      </c>
      <c r="M419" s="8">
        <f t="shared" ca="1" si="93"/>
        <v>-7.0542380437790805E-2</v>
      </c>
      <c r="N419" s="8">
        <f t="shared" ca="1" si="89"/>
        <v>0</v>
      </c>
      <c r="O419" s="57">
        <f t="shared" ca="1" si="90"/>
        <v>0</v>
      </c>
      <c r="P419" s="8">
        <f t="shared" ca="1" si="91"/>
        <v>0</v>
      </c>
      <c r="Q419" s="8">
        <f t="shared" ca="1" si="92"/>
        <v>0</v>
      </c>
      <c r="R419" s="5">
        <f t="shared" ca="1" si="94"/>
        <v>7.0542380437790805E-2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4"/>
      <c r="D420" s="56">
        <f t="shared" si="82"/>
        <v>0</v>
      </c>
      <c r="E420" s="56">
        <f t="shared" si="82"/>
        <v>0</v>
      </c>
      <c r="F420" s="8">
        <f t="shared" si="83"/>
        <v>0</v>
      </c>
      <c r="G420" s="8">
        <f t="shared" si="83"/>
        <v>0</v>
      </c>
      <c r="H420" s="8">
        <f t="shared" si="84"/>
        <v>0</v>
      </c>
      <c r="I420" s="8">
        <f t="shared" si="85"/>
        <v>0</v>
      </c>
      <c r="J420" s="8">
        <f t="shared" si="86"/>
        <v>0</v>
      </c>
      <c r="K420" s="8">
        <f t="shared" si="87"/>
        <v>0</v>
      </c>
      <c r="L420" s="8">
        <f t="shared" si="88"/>
        <v>0</v>
      </c>
      <c r="M420" s="8">
        <f t="shared" ca="1" si="93"/>
        <v>-7.0542380437790805E-2</v>
      </c>
      <c r="N420" s="8">
        <f t="shared" ca="1" si="89"/>
        <v>0</v>
      </c>
      <c r="O420" s="57">
        <f t="shared" ca="1" si="90"/>
        <v>0</v>
      </c>
      <c r="P420" s="8">
        <f t="shared" ca="1" si="91"/>
        <v>0</v>
      </c>
      <c r="Q420" s="8">
        <f t="shared" ca="1" si="92"/>
        <v>0</v>
      </c>
      <c r="R420" s="5">
        <f t="shared" ca="1" si="94"/>
        <v>7.0542380437790805E-2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4"/>
      <c r="D421" s="56">
        <f t="shared" si="82"/>
        <v>0</v>
      </c>
      <c r="E421" s="56">
        <f t="shared" si="82"/>
        <v>0</v>
      </c>
      <c r="F421" s="8">
        <f t="shared" si="83"/>
        <v>0</v>
      </c>
      <c r="G421" s="8">
        <f t="shared" si="83"/>
        <v>0</v>
      </c>
      <c r="H421" s="8">
        <f t="shared" si="84"/>
        <v>0</v>
      </c>
      <c r="I421" s="8">
        <f t="shared" si="85"/>
        <v>0</v>
      </c>
      <c r="J421" s="8">
        <f t="shared" si="86"/>
        <v>0</v>
      </c>
      <c r="K421" s="8">
        <f t="shared" si="87"/>
        <v>0</v>
      </c>
      <c r="L421" s="8">
        <f t="shared" si="88"/>
        <v>0</v>
      </c>
      <c r="M421" s="8">
        <f t="shared" ca="1" si="93"/>
        <v>-7.0542380437790805E-2</v>
      </c>
      <c r="N421" s="8">
        <f t="shared" ca="1" si="89"/>
        <v>0</v>
      </c>
      <c r="O421" s="57">
        <f t="shared" ca="1" si="90"/>
        <v>0</v>
      </c>
      <c r="P421" s="8">
        <f t="shared" ca="1" si="91"/>
        <v>0</v>
      </c>
      <c r="Q421" s="8">
        <f t="shared" ca="1" si="92"/>
        <v>0</v>
      </c>
      <c r="R421" s="5">
        <f t="shared" ca="1" si="94"/>
        <v>7.0542380437790805E-2</v>
      </c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4"/>
      <c r="D422" s="56">
        <f t="shared" si="82"/>
        <v>0</v>
      </c>
      <c r="E422" s="56">
        <f t="shared" si="82"/>
        <v>0</v>
      </c>
      <c r="F422" s="8">
        <f t="shared" si="83"/>
        <v>0</v>
      </c>
      <c r="G422" s="8">
        <f t="shared" si="83"/>
        <v>0</v>
      </c>
      <c r="H422" s="8">
        <f t="shared" si="84"/>
        <v>0</v>
      </c>
      <c r="I422" s="8">
        <f t="shared" si="85"/>
        <v>0</v>
      </c>
      <c r="J422" s="8">
        <f t="shared" si="86"/>
        <v>0</v>
      </c>
      <c r="K422" s="8">
        <f t="shared" si="87"/>
        <v>0</v>
      </c>
      <c r="L422" s="8">
        <f t="shared" si="88"/>
        <v>0</v>
      </c>
      <c r="M422" s="8">
        <f t="shared" ca="1" si="93"/>
        <v>-7.0542380437790805E-2</v>
      </c>
      <c r="N422" s="8">
        <f t="shared" ca="1" si="89"/>
        <v>0</v>
      </c>
      <c r="O422" s="57">
        <f t="shared" ca="1" si="90"/>
        <v>0</v>
      </c>
      <c r="P422" s="8">
        <f t="shared" ca="1" si="91"/>
        <v>0</v>
      </c>
      <c r="Q422" s="8">
        <f t="shared" ca="1" si="92"/>
        <v>0</v>
      </c>
      <c r="R422" s="5">
        <f t="shared" ca="1" si="94"/>
        <v>7.0542380437790805E-2</v>
      </c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4"/>
      <c r="D423" s="56">
        <f t="shared" si="82"/>
        <v>0</v>
      </c>
      <c r="E423" s="56">
        <f t="shared" si="82"/>
        <v>0</v>
      </c>
      <c r="F423" s="8">
        <f t="shared" si="83"/>
        <v>0</v>
      </c>
      <c r="G423" s="8">
        <f t="shared" si="83"/>
        <v>0</v>
      </c>
      <c r="H423" s="8">
        <f t="shared" si="84"/>
        <v>0</v>
      </c>
      <c r="I423" s="8">
        <f t="shared" si="85"/>
        <v>0</v>
      </c>
      <c r="J423" s="8">
        <f t="shared" si="86"/>
        <v>0</v>
      </c>
      <c r="K423" s="8">
        <f t="shared" si="87"/>
        <v>0</v>
      </c>
      <c r="L423" s="8">
        <f t="shared" si="88"/>
        <v>0</v>
      </c>
      <c r="M423" s="8">
        <f t="shared" ca="1" si="93"/>
        <v>-7.0542380437790805E-2</v>
      </c>
      <c r="N423" s="8">
        <f t="shared" ca="1" si="89"/>
        <v>0</v>
      </c>
      <c r="O423" s="57">
        <f t="shared" ca="1" si="90"/>
        <v>0</v>
      </c>
      <c r="P423" s="8">
        <f t="shared" ca="1" si="91"/>
        <v>0</v>
      </c>
      <c r="Q423" s="8">
        <f t="shared" ca="1" si="92"/>
        <v>0</v>
      </c>
      <c r="R423" s="5">
        <f t="shared" ca="1" si="94"/>
        <v>7.0542380437790805E-2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4"/>
      <c r="D424" s="56">
        <f t="shared" si="82"/>
        <v>0</v>
      </c>
      <c r="E424" s="56">
        <f t="shared" si="82"/>
        <v>0</v>
      </c>
      <c r="F424" s="8">
        <f t="shared" si="83"/>
        <v>0</v>
      </c>
      <c r="G424" s="8">
        <f t="shared" si="83"/>
        <v>0</v>
      </c>
      <c r="H424" s="8">
        <f t="shared" si="84"/>
        <v>0</v>
      </c>
      <c r="I424" s="8">
        <f t="shared" si="85"/>
        <v>0</v>
      </c>
      <c r="J424" s="8">
        <f t="shared" si="86"/>
        <v>0</v>
      </c>
      <c r="K424" s="8">
        <f t="shared" si="87"/>
        <v>0</v>
      </c>
      <c r="L424" s="8">
        <f t="shared" si="88"/>
        <v>0</v>
      </c>
      <c r="M424" s="8">
        <f t="shared" ca="1" si="93"/>
        <v>-7.0542380437790805E-2</v>
      </c>
      <c r="N424" s="8">
        <f t="shared" ca="1" si="89"/>
        <v>0</v>
      </c>
      <c r="O424" s="57">
        <f t="shared" ca="1" si="90"/>
        <v>0</v>
      </c>
      <c r="P424" s="8">
        <f t="shared" ca="1" si="91"/>
        <v>0</v>
      </c>
      <c r="Q424" s="8">
        <f t="shared" ca="1" si="92"/>
        <v>0</v>
      </c>
      <c r="R424" s="5">
        <f t="shared" ca="1" si="94"/>
        <v>7.0542380437790805E-2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4"/>
      <c r="D425" s="56">
        <f t="shared" si="82"/>
        <v>0</v>
      </c>
      <c r="E425" s="56">
        <f t="shared" si="82"/>
        <v>0</v>
      </c>
      <c r="F425" s="8">
        <f t="shared" si="83"/>
        <v>0</v>
      </c>
      <c r="G425" s="8">
        <f t="shared" si="83"/>
        <v>0</v>
      </c>
      <c r="H425" s="8">
        <f t="shared" si="84"/>
        <v>0</v>
      </c>
      <c r="I425" s="8">
        <f t="shared" si="85"/>
        <v>0</v>
      </c>
      <c r="J425" s="8">
        <f t="shared" si="86"/>
        <v>0</v>
      </c>
      <c r="K425" s="8">
        <f t="shared" si="87"/>
        <v>0</v>
      </c>
      <c r="L425" s="8">
        <f t="shared" si="88"/>
        <v>0</v>
      </c>
      <c r="M425" s="8">
        <f t="shared" ca="1" si="93"/>
        <v>-7.0542380437790805E-2</v>
      </c>
      <c r="N425" s="8">
        <f t="shared" ca="1" si="89"/>
        <v>0</v>
      </c>
      <c r="O425" s="57">
        <f t="shared" ca="1" si="90"/>
        <v>0</v>
      </c>
      <c r="P425" s="8">
        <f t="shared" ca="1" si="91"/>
        <v>0</v>
      </c>
      <c r="Q425" s="8">
        <f t="shared" ca="1" si="92"/>
        <v>0</v>
      </c>
      <c r="R425" s="5">
        <f t="shared" ca="1" si="94"/>
        <v>7.0542380437790805E-2</v>
      </c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4"/>
      <c r="D426" s="56">
        <f t="shared" si="82"/>
        <v>0</v>
      </c>
      <c r="E426" s="56">
        <f t="shared" si="82"/>
        <v>0</v>
      </c>
      <c r="F426" s="8">
        <f t="shared" si="83"/>
        <v>0</v>
      </c>
      <c r="G426" s="8">
        <f t="shared" si="83"/>
        <v>0</v>
      </c>
      <c r="H426" s="8">
        <f t="shared" si="84"/>
        <v>0</v>
      </c>
      <c r="I426" s="8">
        <f t="shared" si="85"/>
        <v>0</v>
      </c>
      <c r="J426" s="8">
        <f t="shared" si="86"/>
        <v>0</v>
      </c>
      <c r="K426" s="8">
        <f t="shared" si="87"/>
        <v>0</v>
      </c>
      <c r="L426" s="8">
        <f t="shared" si="88"/>
        <v>0</v>
      </c>
      <c r="M426" s="8">
        <f t="shared" ca="1" si="93"/>
        <v>-7.0542380437790805E-2</v>
      </c>
      <c r="N426" s="8">
        <f t="shared" ca="1" si="89"/>
        <v>0</v>
      </c>
      <c r="O426" s="57">
        <f t="shared" ca="1" si="90"/>
        <v>0</v>
      </c>
      <c r="P426" s="8">
        <f t="shared" ca="1" si="91"/>
        <v>0</v>
      </c>
      <c r="Q426" s="8">
        <f t="shared" ca="1" si="92"/>
        <v>0</v>
      </c>
      <c r="R426" s="5">
        <f t="shared" ca="1" si="94"/>
        <v>7.0542380437790805E-2</v>
      </c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4"/>
      <c r="D427" s="56">
        <f t="shared" si="82"/>
        <v>0</v>
      </c>
      <c r="E427" s="56">
        <f t="shared" si="82"/>
        <v>0</v>
      </c>
      <c r="F427" s="8">
        <f t="shared" si="83"/>
        <v>0</v>
      </c>
      <c r="G427" s="8">
        <f t="shared" si="83"/>
        <v>0</v>
      </c>
      <c r="H427" s="8">
        <f t="shared" si="84"/>
        <v>0</v>
      </c>
      <c r="I427" s="8">
        <f t="shared" si="85"/>
        <v>0</v>
      </c>
      <c r="J427" s="8">
        <f t="shared" si="86"/>
        <v>0</v>
      </c>
      <c r="K427" s="8">
        <f t="shared" si="87"/>
        <v>0</v>
      </c>
      <c r="L427" s="8">
        <f t="shared" si="88"/>
        <v>0</v>
      </c>
      <c r="M427" s="8">
        <f t="shared" ca="1" si="93"/>
        <v>-7.0542380437790805E-2</v>
      </c>
      <c r="N427" s="8">
        <f t="shared" ca="1" si="89"/>
        <v>0</v>
      </c>
      <c r="O427" s="57">
        <f t="shared" ca="1" si="90"/>
        <v>0</v>
      </c>
      <c r="P427" s="8">
        <f t="shared" ca="1" si="91"/>
        <v>0</v>
      </c>
      <c r="Q427" s="8">
        <f t="shared" ca="1" si="92"/>
        <v>0</v>
      </c>
      <c r="R427" s="5">
        <f t="shared" ca="1" si="94"/>
        <v>7.0542380437790805E-2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4"/>
      <c r="D428" s="56">
        <f t="shared" si="82"/>
        <v>0</v>
      </c>
      <c r="E428" s="56">
        <f t="shared" si="82"/>
        <v>0</v>
      </c>
      <c r="F428" s="8">
        <f t="shared" si="83"/>
        <v>0</v>
      </c>
      <c r="G428" s="8">
        <f t="shared" si="83"/>
        <v>0</v>
      </c>
      <c r="H428" s="8">
        <f t="shared" si="84"/>
        <v>0</v>
      </c>
      <c r="I428" s="8">
        <f t="shared" si="85"/>
        <v>0</v>
      </c>
      <c r="J428" s="8">
        <f t="shared" si="86"/>
        <v>0</v>
      </c>
      <c r="K428" s="8">
        <f t="shared" si="87"/>
        <v>0</v>
      </c>
      <c r="L428" s="8">
        <f t="shared" si="88"/>
        <v>0</v>
      </c>
      <c r="M428" s="8">
        <f t="shared" ca="1" si="93"/>
        <v>-7.0542380437790805E-2</v>
      </c>
      <c r="N428" s="8">
        <f t="shared" ca="1" si="89"/>
        <v>0</v>
      </c>
      <c r="O428" s="57">
        <f t="shared" ca="1" si="90"/>
        <v>0</v>
      </c>
      <c r="P428" s="8">
        <f t="shared" ca="1" si="91"/>
        <v>0</v>
      </c>
      <c r="Q428" s="8">
        <f t="shared" ca="1" si="92"/>
        <v>0</v>
      </c>
      <c r="R428" s="5">
        <f t="shared" ca="1" si="94"/>
        <v>7.0542380437790805E-2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4"/>
      <c r="D429" s="56">
        <f t="shared" si="82"/>
        <v>0</v>
      </c>
      <c r="E429" s="56">
        <f t="shared" si="82"/>
        <v>0</v>
      </c>
      <c r="F429" s="8">
        <f t="shared" si="83"/>
        <v>0</v>
      </c>
      <c r="G429" s="8">
        <f t="shared" si="83"/>
        <v>0</v>
      </c>
      <c r="H429" s="8">
        <f t="shared" si="84"/>
        <v>0</v>
      </c>
      <c r="I429" s="8">
        <f t="shared" si="85"/>
        <v>0</v>
      </c>
      <c r="J429" s="8">
        <f t="shared" si="86"/>
        <v>0</v>
      </c>
      <c r="K429" s="8">
        <f t="shared" si="87"/>
        <v>0</v>
      </c>
      <c r="L429" s="8">
        <f t="shared" si="88"/>
        <v>0</v>
      </c>
      <c r="M429" s="8">
        <f t="shared" ca="1" si="93"/>
        <v>-7.0542380437790805E-2</v>
      </c>
      <c r="N429" s="8">
        <f t="shared" ca="1" si="89"/>
        <v>0</v>
      </c>
      <c r="O429" s="57">
        <f t="shared" ca="1" si="90"/>
        <v>0</v>
      </c>
      <c r="P429" s="8">
        <f t="shared" ca="1" si="91"/>
        <v>0</v>
      </c>
      <c r="Q429" s="8">
        <f t="shared" ca="1" si="92"/>
        <v>0</v>
      </c>
      <c r="R429" s="5">
        <f t="shared" ca="1" si="94"/>
        <v>7.0542380437790805E-2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4"/>
      <c r="D430" s="56">
        <f t="shared" si="82"/>
        <v>0</v>
      </c>
      <c r="E430" s="56">
        <f t="shared" si="82"/>
        <v>0</v>
      </c>
      <c r="F430" s="8">
        <f t="shared" si="83"/>
        <v>0</v>
      </c>
      <c r="G430" s="8">
        <f t="shared" si="83"/>
        <v>0</v>
      </c>
      <c r="H430" s="8">
        <f t="shared" si="84"/>
        <v>0</v>
      </c>
      <c r="I430" s="8">
        <f t="shared" si="85"/>
        <v>0</v>
      </c>
      <c r="J430" s="8">
        <f t="shared" si="86"/>
        <v>0</v>
      </c>
      <c r="K430" s="8">
        <f t="shared" si="87"/>
        <v>0</v>
      </c>
      <c r="L430" s="8">
        <f t="shared" si="88"/>
        <v>0</v>
      </c>
      <c r="M430" s="8">
        <f t="shared" ca="1" si="93"/>
        <v>-7.0542380437790805E-2</v>
      </c>
      <c r="N430" s="8">
        <f t="shared" ca="1" si="89"/>
        <v>0</v>
      </c>
      <c r="O430" s="57">
        <f t="shared" ca="1" si="90"/>
        <v>0</v>
      </c>
      <c r="P430" s="8">
        <f t="shared" ca="1" si="91"/>
        <v>0</v>
      </c>
      <c r="Q430" s="8">
        <f t="shared" ca="1" si="92"/>
        <v>0</v>
      </c>
      <c r="R430" s="5">
        <f t="shared" ca="1" si="94"/>
        <v>7.0542380437790805E-2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4"/>
      <c r="D431" s="56">
        <f t="shared" si="82"/>
        <v>0</v>
      </c>
      <c r="E431" s="56">
        <f t="shared" si="82"/>
        <v>0</v>
      </c>
      <c r="F431" s="8">
        <f t="shared" si="83"/>
        <v>0</v>
      </c>
      <c r="G431" s="8">
        <f t="shared" si="83"/>
        <v>0</v>
      </c>
      <c r="H431" s="8">
        <f t="shared" si="84"/>
        <v>0</v>
      </c>
      <c r="I431" s="8">
        <f t="shared" si="85"/>
        <v>0</v>
      </c>
      <c r="J431" s="8">
        <f t="shared" si="86"/>
        <v>0</v>
      </c>
      <c r="K431" s="8">
        <f t="shared" si="87"/>
        <v>0</v>
      </c>
      <c r="L431" s="8">
        <f t="shared" si="88"/>
        <v>0</v>
      </c>
      <c r="M431" s="8">
        <f t="shared" ca="1" si="93"/>
        <v>-7.0542380437790805E-2</v>
      </c>
      <c r="N431" s="8">
        <f t="shared" ca="1" si="89"/>
        <v>0</v>
      </c>
      <c r="O431" s="57">
        <f t="shared" ca="1" si="90"/>
        <v>0</v>
      </c>
      <c r="P431" s="8">
        <f t="shared" ca="1" si="91"/>
        <v>0</v>
      </c>
      <c r="Q431" s="8">
        <f t="shared" ca="1" si="92"/>
        <v>0</v>
      </c>
      <c r="R431" s="5">
        <f t="shared" ca="1" si="94"/>
        <v>7.0542380437790805E-2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4"/>
      <c r="D432" s="56">
        <f t="shared" si="82"/>
        <v>0</v>
      </c>
      <c r="E432" s="56">
        <f t="shared" si="82"/>
        <v>0</v>
      </c>
      <c r="F432" s="8">
        <f t="shared" si="83"/>
        <v>0</v>
      </c>
      <c r="G432" s="8">
        <f t="shared" si="83"/>
        <v>0</v>
      </c>
      <c r="H432" s="8">
        <f t="shared" si="84"/>
        <v>0</v>
      </c>
      <c r="I432" s="8">
        <f t="shared" si="85"/>
        <v>0</v>
      </c>
      <c r="J432" s="8">
        <f t="shared" si="86"/>
        <v>0</v>
      </c>
      <c r="K432" s="8">
        <f t="shared" si="87"/>
        <v>0</v>
      </c>
      <c r="L432" s="8">
        <f t="shared" si="88"/>
        <v>0</v>
      </c>
      <c r="M432" s="8">
        <f t="shared" ca="1" si="93"/>
        <v>-7.0542380437790805E-2</v>
      </c>
      <c r="N432" s="8">
        <f t="shared" ca="1" si="89"/>
        <v>0</v>
      </c>
      <c r="O432" s="57">
        <f t="shared" ca="1" si="90"/>
        <v>0</v>
      </c>
      <c r="P432" s="8">
        <f t="shared" ca="1" si="91"/>
        <v>0</v>
      </c>
      <c r="Q432" s="8">
        <f t="shared" ca="1" si="92"/>
        <v>0</v>
      </c>
      <c r="R432" s="5">
        <f t="shared" ca="1" si="94"/>
        <v>7.0542380437790805E-2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4"/>
      <c r="D433" s="56">
        <f t="shared" si="82"/>
        <v>0</v>
      </c>
      <c r="E433" s="56">
        <f t="shared" si="82"/>
        <v>0</v>
      </c>
      <c r="F433" s="8">
        <f t="shared" si="83"/>
        <v>0</v>
      </c>
      <c r="G433" s="8">
        <f t="shared" si="83"/>
        <v>0</v>
      </c>
      <c r="H433" s="8">
        <f t="shared" si="84"/>
        <v>0</v>
      </c>
      <c r="I433" s="8">
        <f t="shared" si="85"/>
        <v>0</v>
      </c>
      <c r="J433" s="8">
        <f t="shared" si="86"/>
        <v>0</v>
      </c>
      <c r="K433" s="8">
        <f t="shared" si="87"/>
        <v>0</v>
      </c>
      <c r="L433" s="8">
        <f t="shared" si="88"/>
        <v>0</v>
      </c>
      <c r="M433" s="8">
        <f t="shared" ca="1" si="93"/>
        <v>-7.0542380437790805E-2</v>
      </c>
      <c r="N433" s="8">
        <f t="shared" ca="1" si="89"/>
        <v>0</v>
      </c>
      <c r="O433" s="57">
        <f t="shared" ca="1" si="90"/>
        <v>0</v>
      </c>
      <c r="P433" s="8">
        <f t="shared" ca="1" si="91"/>
        <v>0</v>
      </c>
      <c r="Q433" s="8">
        <f t="shared" ca="1" si="92"/>
        <v>0</v>
      </c>
      <c r="R433" s="5">
        <f t="shared" ca="1" si="94"/>
        <v>7.0542380437790805E-2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4"/>
      <c r="D434" s="56">
        <f t="shared" si="82"/>
        <v>0</v>
      </c>
      <c r="E434" s="56">
        <f t="shared" si="82"/>
        <v>0</v>
      </c>
      <c r="F434" s="8">
        <f t="shared" si="83"/>
        <v>0</v>
      </c>
      <c r="G434" s="8">
        <f t="shared" si="83"/>
        <v>0</v>
      </c>
      <c r="H434" s="8">
        <f t="shared" si="84"/>
        <v>0</v>
      </c>
      <c r="I434" s="8">
        <f t="shared" si="85"/>
        <v>0</v>
      </c>
      <c r="J434" s="8">
        <f t="shared" si="86"/>
        <v>0</v>
      </c>
      <c r="K434" s="8">
        <f t="shared" si="87"/>
        <v>0</v>
      </c>
      <c r="L434" s="8">
        <f t="shared" si="88"/>
        <v>0</v>
      </c>
      <c r="M434" s="8">
        <f t="shared" ca="1" si="93"/>
        <v>-7.0542380437790805E-2</v>
      </c>
      <c r="N434" s="8">
        <f t="shared" ca="1" si="89"/>
        <v>0</v>
      </c>
      <c r="O434" s="57">
        <f t="shared" ca="1" si="90"/>
        <v>0</v>
      </c>
      <c r="P434" s="8">
        <f t="shared" ca="1" si="91"/>
        <v>0</v>
      </c>
      <c r="Q434" s="8">
        <f t="shared" ca="1" si="92"/>
        <v>0</v>
      </c>
      <c r="R434" s="5">
        <f t="shared" ca="1" si="94"/>
        <v>7.0542380437790805E-2</v>
      </c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4"/>
      <c r="D435" s="56">
        <f t="shared" si="82"/>
        <v>0</v>
      </c>
      <c r="E435" s="56">
        <f t="shared" si="82"/>
        <v>0</v>
      </c>
      <c r="F435" s="8">
        <f t="shared" si="83"/>
        <v>0</v>
      </c>
      <c r="G435" s="8">
        <f t="shared" si="83"/>
        <v>0</v>
      </c>
      <c r="H435" s="8">
        <f t="shared" si="84"/>
        <v>0</v>
      </c>
      <c r="I435" s="8">
        <f t="shared" si="85"/>
        <v>0</v>
      </c>
      <c r="J435" s="8">
        <f t="shared" si="86"/>
        <v>0</v>
      </c>
      <c r="K435" s="8">
        <f t="shared" si="87"/>
        <v>0</v>
      </c>
      <c r="L435" s="8">
        <f t="shared" si="88"/>
        <v>0</v>
      </c>
      <c r="M435" s="8">
        <f t="shared" ca="1" si="93"/>
        <v>-7.0542380437790805E-2</v>
      </c>
      <c r="N435" s="8">
        <f t="shared" ca="1" si="89"/>
        <v>0</v>
      </c>
      <c r="O435" s="57">
        <f t="shared" ca="1" si="90"/>
        <v>0</v>
      </c>
      <c r="P435" s="8">
        <f t="shared" ca="1" si="91"/>
        <v>0</v>
      </c>
      <c r="Q435" s="8">
        <f t="shared" ca="1" si="92"/>
        <v>0</v>
      </c>
      <c r="R435" s="5">
        <f t="shared" ca="1" si="94"/>
        <v>7.0542380437790805E-2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4"/>
      <c r="D436" s="56">
        <f t="shared" si="82"/>
        <v>0</v>
      </c>
      <c r="E436" s="56">
        <f t="shared" si="82"/>
        <v>0</v>
      </c>
      <c r="F436" s="8">
        <f t="shared" si="83"/>
        <v>0</v>
      </c>
      <c r="G436" s="8">
        <f t="shared" si="83"/>
        <v>0</v>
      </c>
      <c r="H436" s="8">
        <f t="shared" si="84"/>
        <v>0</v>
      </c>
      <c r="I436" s="8">
        <f t="shared" si="85"/>
        <v>0</v>
      </c>
      <c r="J436" s="8">
        <f t="shared" si="86"/>
        <v>0</v>
      </c>
      <c r="K436" s="8">
        <f t="shared" si="87"/>
        <v>0</v>
      </c>
      <c r="L436" s="8">
        <f t="shared" si="88"/>
        <v>0</v>
      </c>
      <c r="M436" s="8">
        <f t="shared" ca="1" si="93"/>
        <v>-7.0542380437790805E-2</v>
      </c>
      <c r="N436" s="8">
        <f t="shared" ca="1" si="89"/>
        <v>0</v>
      </c>
      <c r="O436" s="57">
        <f t="shared" ca="1" si="90"/>
        <v>0</v>
      </c>
      <c r="P436" s="8">
        <f t="shared" ca="1" si="91"/>
        <v>0</v>
      </c>
      <c r="Q436" s="8">
        <f t="shared" ca="1" si="92"/>
        <v>0</v>
      </c>
      <c r="R436" s="5">
        <f t="shared" ca="1" si="94"/>
        <v>7.0542380437790805E-2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4"/>
      <c r="D437" s="56">
        <f t="shared" si="82"/>
        <v>0</v>
      </c>
      <c r="E437" s="56">
        <f t="shared" si="82"/>
        <v>0</v>
      </c>
      <c r="F437" s="8">
        <f t="shared" si="83"/>
        <v>0</v>
      </c>
      <c r="G437" s="8">
        <f t="shared" si="83"/>
        <v>0</v>
      </c>
      <c r="H437" s="8">
        <f t="shared" si="84"/>
        <v>0</v>
      </c>
      <c r="I437" s="8">
        <f t="shared" si="85"/>
        <v>0</v>
      </c>
      <c r="J437" s="8">
        <f t="shared" si="86"/>
        <v>0</v>
      </c>
      <c r="K437" s="8">
        <f t="shared" si="87"/>
        <v>0</v>
      </c>
      <c r="L437" s="8">
        <f t="shared" si="88"/>
        <v>0</v>
      </c>
      <c r="M437" s="8">
        <f t="shared" ca="1" si="93"/>
        <v>-7.0542380437790805E-2</v>
      </c>
      <c r="N437" s="8">
        <f t="shared" ca="1" si="89"/>
        <v>0</v>
      </c>
      <c r="O437" s="57">
        <f t="shared" ca="1" si="90"/>
        <v>0</v>
      </c>
      <c r="P437" s="8">
        <f t="shared" ca="1" si="91"/>
        <v>0</v>
      </c>
      <c r="Q437" s="8">
        <f t="shared" ca="1" si="92"/>
        <v>0</v>
      </c>
      <c r="R437" s="5">
        <f t="shared" ca="1" si="94"/>
        <v>7.0542380437790805E-2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4"/>
      <c r="D438" s="56">
        <f t="shared" si="82"/>
        <v>0</v>
      </c>
      <c r="E438" s="56">
        <f t="shared" si="82"/>
        <v>0</v>
      </c>
      <c r="F438" s="8">
        <f t="shared" si="83"/>
        <v>0</v>
      </c>
      <c r="G438" s="8">
        <f t="shared" si="83"/>
        <v>0</v>
      </c>
      <c r="H438" s="8">
        <f t="shared" si="84"/>
        <v>0</v>
      </c>
      <c r="I438" s="8">
        <f t="shared" si="85"/>
        <v>0</v>
      </c>
      <c r="J438" s="8">
        <f t="shared" si="86"/>
        <v>0</v>
      </c>
      <c r="K438" s="8">
        <f t="shared" si="87"/>
        <v>0</v>
      </c>
      <c r="L438" s="8">
        <f t="shared" si="88"/>
        <v>0</v>
      </c>
      <c r="M438" s="8">
        <f t="shared" ca="1" si="93"/>
        <v>-7.0542380437790805E-2</v>
      </c>
      <c r="N438" s="8">
        <f t="shared" ca="1" si="89"/>
        <v>0</v>
      </c>
      <c r="O438" s="57">
        <f t="shared" ca="1" si="90"/>
        <v>0</v>
      </c>
      <c r="P438" s="8">
        <f t="shared" ca="1" si="91"/>
        <v>0</v>
      </c>
      <c r="Q438" s="8">
        <f t="shared" ca="1" si="92"/>
        <v>0</v>
      </c>
      <c r="R438" s="5">
        <f t="shared" ca="1" si="94"/>
        <v>7.0542380437790805E-2</v>
      </c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4"/>
      <c r="D439" s="56">
        <f t="shared" si="82"/>
        <v>0</v>
      </c>
      <c r="E439" s="56">
        <f t="shared" si="82"/>
        <v>0</v>
      </c>
      <c r="F439" s="8">
        <f t="shared" si="83"/>
        <v>0</v>
      </c>
      <c r="G439" s="8">
        <f t="shared" si="83"/>
        <v>0</v>
      </c>
      <c r="H439" s="8">
        <f t="shared" si="84"/>
        <v>0</v>
      </c>
      <c r="I439" s="8">
        <f t="shared" si="85"/>
        <v>0</v>
      </c>
      <c r="J439" s="8">
        <f t="shared" si="86"/>
        <v>0</v>
      </c>
      <c r="K439" s="8">
        <f t="shared" si="87"/>
        <v>0</v>
      </c>
      <c r="L439" s="8">
        <f t="shared" si="88"/>
        <v>0</v>
      </c>
      <c r="M439" s="8">
        <f t="shared" ca="1" si="93"/>
        <v>-7.0542380437790805E-2</v>
      </c>
      <c r="N439" s="8">
        <f t="shared" ca="1" si="89"/>
        <v>0</v>
      </c>
      <c r="O439" s="57">
        <f t="shared" ca="1" si="90"/>
        <v>0</v>
      </c>
      <c r="P439" s="8">
        <f t="shared" ca="1" si="91"/>
        <v>0</v>
      </c>
      <c r="Q439" s="8">
        <f t="shared" ca="1" si="92"/>
        <v>0</v>
      </c>
      <c r="R439" s="5">
        <f t="shared" ca="1" si="94"/>
        <v>7.0542380437790805E-2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4"/>
      <c r="D440" s="56">
        <f t="shared" si="82"/>
        <v>0</v>
      </c>
      <c r="E440" s="56">
        <f t="shared" si="82"/>
        <v>0</v>
      </c>
      <c r="F440" s="8">
        <f t="shared" si="83"/>
        <v>0</v>
      </c>
      <c r="G440" s="8">
        <f t="shared" si="83"/>
        <v>0</v>
      </c>
      <c r="H440" s="8">
        <f t="shared" si="84"/>
        <v>0</v>
      </c>
      <c r="I440" s="8">
        <f t="shared" si="85"/>
        <v>0</v>
      </c>
      <c r="J440" s="8">
        <f t="shared" si="86"/>
        <v>0</v>
      </c>
      <c r="K440" s="8">
        <f t="shared" si="87"/>
        <v>0</v>
      </c>
      <c r="L440" s="8">
        <f t="shared" si="88"/>
        <v>0</v>
      </c>
      <c r="M440" s="8">
        <f t="shared" ca="1" si="93"/>
        <v>-7.0542380437790805E-2</v>
      </c>
      <c r="N440" s="8">
        <f t="shared" ca="1" si="89"/>
        <v>0</v>
      </c>
      <c r="O440" s="57">
        <f t="shared" ca="1" si="90"/>
        <v>0</v>
      </c>
      <c r="P440" s="8">
        <f t="shared" ca="1" si="91"/>
        <v>0</v>
      </c>
      <c r="Q440" s="8">
        <f t="shared" ca="1" si="92"/>
        <v>0</v>
      </c>
      <c r="R440" s="5">
        <f t="shared" ca="1" si="94"/>
        <v>7.0542380437790805E-2</v>
      </c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4"/>
      <c r="D441" s="56">
        <f t="shared" si="82"/>
        <v>0</v>
      </c>
      <c r="E441" s="56">
        <f t="shared" si="82"/>
        <v>0</v>
      </c>
      <c r="F441" s="8">
        <f t="shared" si="83"/>
        <v>0</v>
      </c>
      <c r="G441" s="8">
        <f t="shared" si="83"/>
        <v>0</v>
      </c>
      <c r="H441" s="8">
        <f t="shared" si="84"/>
        <v>0</v>
      </c>
      <c r="I441" s="8">
        <f t="shared" si="85"/>
        <v>0</v>
      </c>
      <c r="J441" s="8">
        <f t="shared" si="86"/>
        <v>0</v>
      </c>
      <c r="K441" s="8">
        <f t="shared" si="87"/>
        <v>0</v>
      </c>
      <c r="L441" s="8">
        <f t="shared" si="88"/>
        <v>0</v>
      </c>
      <c r="M441" s="8">
        <f t="shared" ca="1" si="93"/>
        <v>-7.0542380437790805E-2</v>
      </c>
      <c r="N441" s="8">
        <f t="shared" ca="1" si="89"/>
        <v>0</v>
      </c>
      <c r="O441" s="57">
        <f t="shared" ca="1" si="90"/>
        <v>0</v>
      </c>
      <c r="P441" s="8">
        <f t="shared" ca="1" si="91"/>
        <v>0</v>
      </c>
      <c r="Q441" s="8">
        <f t="shared" ca="1" si="92"/>
        <v>0</v>
      </c>
      <c r="R441" s="5">
        <f t="shared" ca="1" si="94"/>
        <v>7.0542380437790805E-2</v>
      </c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4"/>
      <c r="D442" s="56">
        <f t="shared" si="82"/>
        <v>0</v>
      </c>
      <c r="E442" s="56">
        <f t="shared" si="82"/>
        <v>0</v>
      </c>
      <c r="F442" s="8">
        <f t="shared" si="83"/>
        <v>0</v>
      </c>
      <c r="G442" s="8">
        <f t="shared" si="83"/>
        <v>0</v>
      </c>
      <c r="H442" s="8">
        <f t="shared" si="84"/>
        <v>0</v>
      </c>
      <c r="I442" s="8">
        <f t="shared" si="85"/>
        <v>0</v>
      </c>
      <c r="J442" s="8">
        <f t="shared" si="86"/>
        <v>0</v>
      </c>
      <c r="K442" s="8">
        <f t="shared" si="87"/>
        <v>0</v>
      </c>
      <c r="L442" s="8">
        <f t="shared" si="88"/>
        <v>0</v>
      </c>
      <c r="M442" s="8">
        <f t="shared" ca="1" si="93"/>
        <v>-7.0542380437790805E-2</v>
      </c>
      <c r="N442" s="8">
        <f t="shared" ca="1" si="89"/>
        <v>0</v>
      </c>
      <c r="O442" s="57">
        <f t="shared" ca="1" si="90"/>
        <v>0</v>
      </c>
      <c r="P442" s="8">
        <f t="shared" ca="1" si="91"/>
        <v>0</v>
      </c>
      <c r="Q442" s="8">
        <f t="shared" ca="1" si="92"/>
        <v>0</v>
      </c>
      <c r="R442" s="5">
        <f t="shared" ca="1" si="94"/>
        <v>7.0542380437790805E-2</v>
      </c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4"/>
      <c r="D443" s="56">
        <f t="shared" si="82"/>
        <v>0</v>
      </c>
      <c r="E443" s="56">
        <f t="shared" si="82"/>
        <v>0</v>
      </c>
      <c r="F443" s="8">
        <f t="shared" si="83"/>
        <v>0</v>
      </c>
      <c r="G443" s="8">
        <f t="shared" si="83"/>
        <v>0</v>
      </c>
      <c r="H443" s="8">
        <f t="shared" si="84"/>
        <v>0</v>
      </c>
      <c r="I443" s="8">
        <f t="shared" si="85"/>
        <v>0</v>
      </c>
      <c r="J443" s="8">
        <f t="shared" si="86"/>
        <v>0</v>
      </c>
      <c r="K443" s="8">
        <f t="shared" si="87"/>
        <v>0</v>
      </c>
      <c r="L443" s="8">
        <f t="shared" si="88"/>
        <v>0</v>
      </c>
      <c r="M443" s="8">
        <f t="shared" ca="1" si="93"/>
        <v>-7.0542380437790805E-2</v>
      </c>
      <c r="N443" s="8">
        <f t="shared" ca="1" si="89"/>
        <v>0</v>
      </c>
      <c r="O443" s="57">
        <f t="shared" ca="1" si="90"/>
        <v>0</v>
      </c>
      <c r="P443" s="8">
        <f t="shared" ca="1" si="91"/>
        <v>0</v>
      </c>
      <c r="Q443" s="8">
        <f t="shared" ca="1" si="92"/>
        <v>0</v>
      </c>
      <c r="R443" s="5">
        <f t="shared" ca="1" si="94"/>
        <v>7.0542380437790805E-2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4"/>
      <c r="D444" s="56">
        <f t="shared" si="82"/>
        <v>0</v>
      </c>
      <c r="E444" s="56">
        <f t="shared" si="82"/>
        <v>0</v>
      </c>
      <c r="F444" s="8">
        <f t="shared" si="83"/>
        <v>0</v>
      </c>
      <c r="G444" s="8">
        <f t="shared" si="83"/>
        <v>0</v>
      </c>
      <c r="H444" s="8">
        <f t="shared" si="84"/>
        <v>0</v>
      </c>
      <c r="I444" s="8">
        <f t="shared" si="85"/>
        <v>0</v>
      </c>
      <c r="J444" s="8">
        <f t="shared" si="86"/>
        <v>0</v>
      </c>
      <c r="K444" s="8">
        <f t="shared" si="87"/>
        <v>0</v>
      </c>
      <c r="L444" s="8">
        <f t="shared" si="88"/>
        <v>0</v>
      </c>
      <c r="M444" s="8">
        <f t="shared" ca="1" si="93"/>
        <v>-7.0542380437790805E-2</v>
      </c>
      <c r="N444" s="8">
        <f t="shared" ca="1" si="89"/>
        <v>0</v>
      </c>
      <c r="O444" s="57">
        <f t="shared" ca="1" si="90"/>
        <v>0</v>
      </c>
      <c r="P444" s="8">
        <f t="shared" ca="1" si="91"/>
        <v>0</v>
      </c>
      <c r="Q444" s="8">
        <f t="shared" ca="1" si="92"/>
        <v>0</v>
      </c>
      <c r="R444" s="5">
        <f t="shared" ca="1" si="94"/>
        <v>7.0542380437790805E-2</v>
      </c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4"/>
      <c r="D445" s="56">
        <f t="shared" si="82"/>
        <v>0</v>
      </c>
      <c r="E445" s="56">
        <f t="shared" si="82"/>
        <v>0</v>
      </c>
      <c r="F445" s="8">
        <f t="shared" si="83"/>
        <v>0</v>
      </c>
      <c r="G445" s="8">
        <f t="shared" si="83"/>
        <v>0</v>
      </c>
      <c r="H445" s="8">
        <f t="shared" si="84"/>
        <v>0</v>
      </c>
      <c r="I445" s="8">
        <f t="shared" si="85"/>
        <v>0</v>
      </c>
      <c r="J445" s="8">
        <f t="shared" si="86"/>
        <v>0</v>
      </c>
      <c r="K445" s="8">
        <f t="shared" si="87"/>
        <v>0</v>
      </c>
      <c r="L445" s="8">
        <f t="shared" si="88"/>
        <v>0</v>
      </c>
      <c r="M445" s="8">
        <f t="shared" ca="1" si="93"/>
        <v>-7.0542380437790805E-2</v>
      </c>
      <c r="N445" s="8">
        <f t="shared" ca="1" si="89"/>
        <v>0</v>
      </c>
      <c r="O445" s="57">
        <f t="shared" ca="1" si="90"/>
        <v>0</v>
      </c>
      <c r="P445" s="8">
        <f t="shared" ca="1" si="91"/>
        <v>0</v>
      </c>
      <c r="Q445" s="8">
        <f t="shared" ca="1" si="92"/>
        <v>0</v>
      </c>
      <c r="R445" s="5">
        <f t="shared" ca="1" si="94"/>
        <v>7.0542380437790805E-2</v>
      </c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4"/>
      <c r="D446" s="56">
        <f t="shared" si="82"/>
        <v>0</v>
      </c>
      <c r="E446" s="56">
        <f t="shared" si="82"/>
        <v>0</v>
      </c>
      <c r="F446" s="8">
        <f t="shared" si="83"/>
        <v>0</v>
      </c>
      <c r="G446" s="8">
        <f t="shared" si="83"/>
        <v>0</v>
      </c>
      <c r="H446" s="8">
        <f t="shared" si="84"/>
        <v>0</v>
      </c>
      <c r="I446" s="8">
        <f t="shared" si="85"/>
        <v>0</v>
      </c>
      <c r="J446" s="8">
        <f t="shared" si="86"/>
        <v>0</v>
      </c>
      <c r="K446" s="8">
        <f t="shared" si="87"/>
        <v>0</v>
      </c>
      <c r="L446" s="8">
        <f t="shared" si="88"/>
        <v>0</v>
      </c>
      <c r="M446" s="8">
        <f t="shared" ca="1" si="93"/>
        <v>-7.0542380437790805E-2</v>
      </c>
      <c r="N446" s="8">
        <f t="shared" ca="1" si="89"/>
        <v>0</v>
      </c>
      <c r="O446" s="57">
        <f t="shared" ca="1" si="90"/>
        <v>0</v>
      </c>
      <c r="P446" s="8">
        <f t="shared" ca="1" si="91"/>
        <v>0</v>
      </c>
      <c r="Q446" s="8">
        <f t="shared" ca="1" si="92"/>
        <v>0</v>
      </c>
      <c r="R446" s="5">
        <f t="shared" ca="1" si="94"/>
        <v>7.0542380437790805E-2</v>
      </c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4"/>
      <c r="D447" s="56">
        <f t="shared" si="82"/>
        <v>0</v>
      </c>
      <c r="E447" s="56">
        <f t="shared" si="82"/>
        <v>0</v>
      </c>
      <c r="F447" s="8">
        <f t="shared" si="83"/>
        <v>0</v>
      </c>
      <c r="G447" s="8">
        <f t="shared" si="83"/>
        <v>0</v>
      </c>
      <c r="H447" s="8">
        <f t="shared" si="84"/>
        <v>0</v>
      </c>
      <c r="I447" s="8">
        <f t="shared" si="85"/>
        <v>0</v>
      </c>
      <c r="J447" s="8">
        <f t="shared" si="86"/>
        <v>0</v>
      </c>
      <c r="K447" s="8">
        <f t="shared" si="87"/>
        <v>0</v>
      </c>
      <c r="L447" s="8">
        <f t="shared" si="88"/>
        <v>0</v>
      </c>
      <c r="M447" s="8">
        <f t="shared" ca="1" si="93"/>
        <v>-7.0542380437790805E-2</v>
      </c>
      <c r="N447" s="8">
        <f t="shared" ca="1" si="89"/>
        <v>0</v>
      </c>
      <c r="O447" s="57">
        <f t="shared" ca="1" si="90"/>
        <v>0</v>
      </c>
      <c r="P447" s="8">
        <f t="shared" ca="1" si="91"/>
        <v>0</v>
      </c>
      <c r="Q447" s="8">
        <f t="shared" ca="1" si="92"/>
        <v>0</v>
      </c>
      <c r="R447" s="5">
        <f t="shared" ca="1" si="94"/>
        <v>7.0542380437790805E-2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4"/>
      <c r="D448" s="56">
        <f t="shared" si="82"/>
        <v>0</v>
      </c>
      <c r="E448" s="56">
        <f t="shared" si="82"/>
        <v>0</v>
      </c>
      <c r="F448" s="8">
        <f t="shared" si="83"/>
        <v>0</v>
      </c>
      <c r="G448" s="8">
        <f t="shared" si="83"/>
        <v>0</v>
      </c>
      <c r="H448" s="8">
        <f t="shared" si="84"/>
        <v>0</v>
      </c>
      <c r="I448" s="8">
        <f t="shared" si="85"/>
        <v>0</v>
      </c>
      <c r="J448" s="8">
        <f t="shared" si="86"/>
        <v>0</v>
      </c>
      <c r="K448" s="8">
        <f t="shared" si="87"/>
        <v>0</v>
      </c>
      <c r="L448" s="8">
        <f t="shared" si="88"/>
        <v>0</v>
      </c>
      <c r="M448" s="8">
        <f t="shared" ca="1" si="93"/>
        <v>-7.0542380437790805E-2</v>
      </c>
      <c r="N448" s="8">
        <f t="shared" ca="1" si="89"/>
        <v>0</v>
      </c>
      <c r="O448" s="57">
        <f t="shared" ca="1" si="90"/>
        <v>0</v>
      </c>
      <c r="P448" s="8">
        <f t="shared" ca="1" si="91"/>
        <v>0</v>
      </c>
      <c r="Q448" s="8">
        <f t="shared" ca="1" si="92"/>
        <v>0</v>
      </c>
      <c r="R448" s="5">
        <f t="shared" ca="1" si="94"/>
        <v>7.0542380437790805E-2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4"/>
      <c r="D449" s="56">
        <f t="shared" si="82"/>
        <v>0</v>
      </c>
      <c r="E449" s="56">
        <f t="shared" si="82"/>
        <v>0</v>
      </c>
      <c r="F449" s="8">
        <f t="shared" si="83"/>
        <v>0</v>
      </c>
      <c r="G449" s="8">
        <f t="shared" si="83"/>
        <v>0</v>
      </c>
      <c r="H449" s="8">
        <f t="shared" si="84"/>
        <v>0</v>
      </c>
      <c r="I449" s="8">
        <f t="shared" si="85"/>
        <v>0</v>
      </c>
      <c r="J449" s="8">
        <f t="shared" si="86"/>
        <v>0</v>
      </c>
      <c r="K449" s="8">
        <f t="shared" si="87"/>
        <v>0</v>
      </c>
      <c r="L449" s="8">
        <f t="shared" si="88"/>
        <v>0</v>
      </c>
      <c r="M449" s="8">
        <f t="shared" ca="1" si="93"/>
        <v>-7.0542380437790805E-2</v>
      </c>
      <c r="N449" s="8">
        <f t="shared" ca="1" si="89"/>
        <v>0</v>
      </c>
      <c r="O449" s="57">
        <f t="shared" ca="1" si="90"/>
        <v>0</v>
      </c>
      <c r="P449" s="8">
        <f t="shared" ca="1" si="91"/>
        <v>0</v>
      </c>
      <c r="Q449" s="8">
        <f t="shared" ca="1" si="92"/>
        <v>0</v>
      </c>
      <c r="R449" s="5">
        <f t="shared" ca="1" si="94"/>
        <v>7.0542380437790805E-2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4"/>
      <c r="D450" s="56">
        <f t="shared" si="82"/>
        <v>0</v>
      </c>
      <c r="E450" s="56">
        <f t="shared" si="82"/>
        <v>0</v>
      </c>
      <c r="F450" s="8">
        <f t="shared" si="83"/>
        <v>0</v>
      </c>
      <c r="G450" s="8">
        <f t="shared" si="83"/>
        <v>0</v>
      </c>
      <c r="H450" s="8">
        <f t="shared" si="84"/>
        <v>0</v>
      </c>
      <c r="I450" s="8">
        <f t="shared" si="85"/>
        <v>0</v>
      </c>
      <c r="J450" s="8">
        <f t="shared" si="86"/>
        <v>0</v>
      </c>
      <c r="K450" s="8">
        <f t="shared" si="87"/>
        <v>0</v>
      </c>
      <c r="L450" s="8">
        <f t="shared" si="88"/>
        <v>0</v>
      </c>
      <c r="M450" s="8">
        <f t="shared" ca="1" si="93"/>
        <v>-7.0542380437790805E-2</v>
      </c>
      <c r="N450" s="8">
        <f t="shared" ca="1" si="89"/>
        <v>0</v>
      </c>
      <c r="O450" s="57">
        <f t="shared" ca="1" si="90"/>
        <v>0</v>
      </c>
      <c r="P450" s="8">
        <f t="shared" ca="1" si="91"/>
        <v>0</v>
      </c>
      <c r="Q450" s="8">
        <f t="shared" ca="1" si="92"/>
        <v>0</v>
      </c>
      <c r="R450" s="5">
        <f t="shared" ca="1" si="94"/>
        <v>7.0542380437790805E-2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4"/>
      <c r="D451" s="56">
        <f t="shared" si="82"/>
        <v>0</v>
      </c>
      <c r="E451" s="56">
        <f t="shared" si="82"/>
        <v>0</v>
      </c>
      <c r="F451" s="8">
        <f t="shared" si="83"/>
        <v>0</v>
      </c>
      <c r="G451" s="8">
        <f t="shared" si="83"/>
        <v>0</v>
      </c>
      <c r="H451" s="8">
        <f t="shared" si="84"/>
        <v>0</v>
      </c>
      <c r="I451" s="8">
        <f t="shared" si="85"/>
        <v>0</v>
      </c>
      <c r="J451" s="8">
        <f t="shared" si="86"/>
        <v>0</v>
      </c>
      <c r="K451" s="8">
        <f t="shared" si="87"/>
        <v>0</v>
      </c>
      <c r="L451" s="8">
        <f t="shared" si="88"/>
        <v>0</v>
      </c>
      <c r="M451" s="8">
        <f t="shared" ca="1" si="93"/>
        <v>-7.0542380437790805E-2</v>
      </c>
      <c r="N451" s="8">
        <f t="shared" ca="1" si="89"/>
        <v>0</v>
      </c>
      <c r="O451" s="57">
        <f t="shared" ca="1" si="90"/>
        <v>0</v>
      </c>
      <c r="P451" s="8">
        <f t="shared" ca="1" si="91"/>
        <v>0</v>
      </c>
      <c r="Q451" s="8">
        <f t="shared" ca="1" si="92"/>
        <v>0</v>
      </c>
      <c r="R451" s="5">
        <f t="shared" ca="1" si="94"/>
        <v>7.0542380437790805E-2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4"/>
      <c r="D452" s="56">
        <f t="shared" si="82"/>
        <v>0</v>
      </c>
      <c r="E452" s="56">
        <f t="shared" si="82"/>
        <v>0</v>
      </c>
      <c r="F452" s="8">
        <f t="shared" si="83"/>
        <v>0</v>
      </c>
      <c r="G452" s="8">
        <f t="shared" si="83"/>
        <v>0</v>
      </c>
      <c r="H452" s="8">
        <f t="shared" si="84"/>
        <v>0</v>
      </c>
      <c r="I452" s="8">
        <f t="shared" si="85"/>
        <v>0</v>
      </c>
      <c r="J452" s="8">
        <f t="shared" si="86"/>
        <v>0</v>
      </c>
      <c r="K452" s="8">
        <f t="shared" si="87"/>
        <v>0</v>
      </c>
      <c r="L452" s="8">
        <f t="shared" si="88"/>
        <v>0</v>
      </c>
      <c r="M452" s="8">
        <f t="shared" ca="1" si="93"/>
        <v>-7.0542380437790805E-2</v>
      </c>
      <c r="N452" s="8">
        <f t="shared" ca="1" si="89"/>
        <v>0</v>
      </c>
      <c r="O452" s="57">
        <f t="shared" ca="1" si="90"/>
        <v>0</v>
      </c>
      <c r="P452" s="8">
        <f t="shared" ca="1" si="91"/>
        <v>0</v>
      </c>
      <c r="Q452" s="8">
        <f t="shared" ca="1" si="92"/>
        <v>0</v>
      </c>
      <c r="R452" s="5">
        <f t="shared" ca="1" si="94"/>
        <v>7.0542380437790805E-2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4"/>
      <c r="D453" s="56">
        <f t="shared" si="82"/>
        <v>0</v>
      </c>
      <c r="E453" s="56">
        <f t="shared" si="82"/>
        <v>0</v>
      </c>
      <c r="F453" s="8">
        <f t="shared" si="83"/>
        <v>0</v>
      </c>
      <c r="G453" s="8">
        <f t="shared" si="83"/>
        <v>0</v>
      </c>
      <c r="H453" s="8">
        <f t="shared" si="84"/>
        <v>0</v>
      </c>
      <c r="I453" s="8">
        <f t="shared" si="85"/>
        <v>0</v>
      </c>
      <c r="J453" s="8">
        <f t="shared" si="86"/>
        <v>0</v>
      </c>
      <c r="K453" s="8">
        <f t="shared" si="87"/>
        <v>0</v>
      </c>
      <c r="L453" s="8">
        <f t="shared" si="88"/>
        <v>0</v>
      </c>
      <c r="M453" s="8">
        <f t="shared" ca="1" si="93"/>
        <v>-7.0542380437790805E-2</v>
      </c>
      <c r="N453" s="8">
        <f t="shared" ca="1" si="89"/>
        <v>0</v>
      </c>
      <c r="O453" s="57">
        <f t="shared" ca="1" si="90"/>
        <v>0</v>
      </c>
      <c r="P453" s="8">
        <f t="shared" ca="1" si="91"/>
        <v>0</v>
      </c>
      <c r="Q453" s="8">
        <f t="shared" ca="1" si="92"/>
        <v>0</v>
      </c>
      <c r="R453" s="5">
        <f t="shared" ca="1" si="94"/>
        <v>7.0542380437790805E-2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4"/>
      <c r="D454" s="56">
        <f t="shared" si="82"/>
        <v>0</v>
      </c>
      <c r="E454" s="56">
        <f t="shared" si="82"/>
        <v>0</v>
      </c>
      <c r="F454" s="8">
        <f t="shared" si="83"/>
        <v>0</v>
      </c>
      <c r="G454" s="8">
        <f t="shared" si="83"/>
        <v>0</v>
      </c>
      <c r="H454" s="8">
        <f t="shared" si="84"/>
        <v>0</v>
      </c>
      <c r="I454" s="8">
        <f t="shared" si="85"/>
        <v>0</v>
      </c>
      <c r="J454" s="8">
        <f t="shared" si="86"/>
        <v>0</v>
      </c>
      <c r="K454" s="8">
        <f t="shared" si="87"/>
        <v>0</v>
      </c>
      <c r="L454" s="8">
        <f t="shared" si="88"/>
        <v>0</v>
      </c>
      <c r="M454" s="8">
        <f t="shared" ca="1" si="93"/>
        <v>-7.0542380437790805E-2</v>
      </c>
      <c r="N454" s="8">
        <f t="shared" ca="1" si="89"/>
        <v>0</v>
      </c>
      <c r="O454" s="57">
        <f t="shared" ca="1" si="90"/>
        <v>0</v>
      </c>
      <c r="P454" s="8">
        <f t="shared" ca="1" si="91"/>
        <v>0</v>
      </c>
      <c r="Q454" s="8">
        <f t="shared" ca="1" si="92"/>
        <v>0</v>
      </c>
      <c r="R454" s="5">
        <f t="shared" ca="1" si="94"/>
        <v>7.0542380437790805E-2</v>
      </c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4"/>
      <c r="D455" s="56">
        <f t="shared" si="82"/>
        <v>0</v>
      </c>
      <c r="E455" s="56">
        <f t="shared" si="82"/>
        <v>0</v>
      </c>
      <c r="F455" s="8">
        <f t="shared" si="83"/>
        <v>0</v>
      </c>
      <c r="G455" s="8">
        <f t="shared" si="83"/>
        <v>0</v>
      </c>
      <c r="H455" s="8">
        <f t="shared" si="84"/>
        <v>0</v>
      </c>
      <c r="I455" s="8">
        <f t="shared" si="85"/>
        <v>0</v>
      </c>
      <c r="J455" s="8">
        <f t="shared" si="86"/>
        <v>0</v>
      </c>
      <c r="K455" s="8">
        <f t="shared" si="87"/>
        <v>0</v>
      </c>
      <c r="L455" s="8">
        <f t="shared" si="88"/>
        <v>0</v>
      </c>
      <c r="M455" s="8">
        <f t="shared" ca="1" si="93"/>
        <v>-7.0542380437790805E-2</v>
      </c>
      <c r="N455" s="8">
        <f t="shared" ca="1" si="89"/>
        <v>0</v>
      </c>
      <c r="O455" s="57">
        <f t="shared" ca="1" si="90"/>
        <v>0</v>
      </c>
      <c r="P455" s="8">
        <f t="shared" ca="1" si="91"/>
        <v>0</v>
      </c>
      <c r="Q455" s="8">
        <f t="shared" ca="1" si="92"/>
        <v>0</v>
      </c>
      <c r="R455" s="5">
        <f t="shared" ca="1" si="94"/>
        <v>7.0542380437790805E-2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4"/>
      <c r="D456" s="56">
        <f t="shared" si="82"/>
        <v>0</v>
      </c>
      <c r="E456" s="56">
        <f t="shared" si="82"/>
        <v>0</v>
      </c>
      <c r="F456" s="8">
        <f t="shared" si="83"/>
        <v>0</v>
      </c>
      <c r="G456" s="8">
        <f t="shared" si="83"/>
        <v>0</v>
      </c>
      <c r="H456" s="8">
        <f t="shared" si="84"/>
        <v>0</v>
      </c>
      <c r="I456" s="8">
        <f t="shared" si="85"/>
        <v>0</v>
      </c>
      <c r="J456" s="8">
        <f t="shared" si="86"/>
        <v>0</v>
      </c>
      <c r="K456" s="8">
        <f t="shared" si="87"/>
        <v>0</v>
      </c>
      <c r="L456" s="8">
        <f t="shared" si="88"/>
        <v>0</v>
      </c>
      <c r="M456" s="8">
        <f t="shared" ca="1" si="93"/>
        <v>-7.0542380437790805E-2</v>
      </c>
      <c r="N456" s="8">
        <f t="shared" ca="1" si="89"/>
        <v>0</v>
      </c>
      <c r="O456" s="57">
        <f t="shared" ca="1" si="90"/>
        <v>0</v>
      </c>
      <c r="P456" s="8">
        <f t="shared" ca="1" si="91"/>
        <v>0</v>
      </c>
      <c r="Q456" s="8">
        <f t="shared" ca="1" si="92"/>
        <v>0</v>
      </c>
      <c r="R456" s="5">
        <f t="shared" ca="1" si="94"/>
        <v>7.0542380437790805E-2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4"/>
      <c r="D457" s="56">
        <f t="shared" si="82"/>
        <v>0</v>
      </c>
      <c r="E457" s="56">
        <f t="shared" si="82"/>
        <v>0</v>
      </c>
      <c r="F457" s="8">
        <f t="shared" si="83"/>
        <v>0</v>
      </c>
      <c r="G457" s="8">
        <f t="shared" si="83"/>
        <v>0</v>
      </c>
      <c r="H457" s="8">
        <f t="shared" si="84"/>
        <v>0</v>
      </c>
      <c r="I457" s="8">
        <f t="shared" si="85"/>
        <v>0</v>
      </c>
      <c r="J457" s="8">
        <f t="shared" si="86"/>
        <v>0</v>
      </c>
      <c r="K457" s="8">
        <f t="shared" si="87"/>
        <v>0</v>
      </c>
      <c r="L457" s="8">
        <f t="shared" si="88"/>
        <v>0</v>
      </c>
      <c r="M457" s="8">
        <f t="shared" ca="1" si="93"/>
        <v>-7.0542380437790805E-2</v>
      </c>
      <c r="N457" s="8">
        <f t="shared" ca="1" si="89"/>
        <v>0</v>
      </c>
      <c r="O457" s="57">
        <f t="shared" ca="1" si="90"/>
        <v>0</v>
      </c>
      <c r="P457" s="8">
        <f t="shared" ca="1" si="91"/>
        <v>0</v>
      </c>
      <c r="Q457" s="8">
        <f t="shared" ca="1" si="92"/>
        <v>0</v>
      </c>
      <c r="R457" s="5">
        <f t="shared" ca="1" si="94"/>
        <v>7.0542380437790805E-2</v>
      </c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4"/>
      <c r="D458" s="56">
        <f t="shared" si="82"/>
        <v>0</v>
      </c>
      <c r="E458" s="56">
        <f t="shared" si="82"/>
        <v>0</v>
      </c>
      <c r="F458" s="8">
        <f t="shared" si="83"/>
        <v>0</v>
      </c>
      <c r="G458" s="8">
        <f t="shared" si="83"/>
        <v>0</v>
      </c>
      <c r="H458" s="8">
        <f t="shared" si="84"/>
        <v>0</v>
      </c>
      <c r="I458" s="8">
        <f t="shared" si="85"/>
        <v>0</v>
      </c>
      <c r="J458" s="8">
        <f t="shared" si="86"/>
        <v>0</v>
      </c>
      <c r="K458" s="8">
        <f t="shared" si="87"/>
        <v>0</v>
      </c>
      <c r="L458" s="8">
        <f t="shared" si="88"/>
        <v>0</v>
      </c>
      <c r="M458" s="8">
        <f t="shared" ca="1" si="93"/>
        <v>-7.0542380437790805E-2</v>
      </c>
      <c r="N458" s="8">
        <f t="shared" ca="1" si="89"/>
        <v>0</v>
      </c>
      <c r="O458" s="57">
        <f t="shared" ca="1" si="90"/>
        <v>0</v>
      </c>
      <c r="P458" s="8">
        <f t="shared" ca="1" si="91"/>
        <v>0</v>
      </c>
      <c r="Q458" s="8">
        <f t="shared" ca="1" si="92"/>
        <v>0</v>
      </c>
      <c r="R458" s="5">
        <f t="shared" ca="1" si="94"/>
        <v>7.0542380437790805E-2</v>
      </c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4"/>
      <c r="D459" s="56">
        <f t="shared" si="82"/>
        <v>0</v>
      </c>
      <c r="E459" s="56">
        <f t="shared" si="82"/>
        <v>0</v>
      </c>
      <c r="F459" s="8">
        <f t="shared" si="83"/>
        <v>0</v>
      </c>
      <c r="G459" s="8">
        <f t="shared" si="83"/>
        <v>0</v>
      </c>
      <c r="H459" s="8">
        <f t="shared" si="84"/>
        <v>0</v>
      </c>
      <c r="I459" s="8">
        <f t="shared" si="85"/>
        <v>0</v>
      </c>
      <c r="J459" s="8">
        <f t="shared" si="86"/>
        <v>0</v>
      </c>
      <c r="K459" s="8">
        <f t="shared" si="87"/>
        <v>0</v>
      </c>
      <c r="L459" s="8">
        <f t="shared" si="88"/>
        <v>0</v>
      </c>
      <c r="M459" s="8">
        <f t="shared" ca="1" si="93"/>
        <v>-7.0542380437790805E-2</v>
      </c>
      <c r="N459" s="8">
        <f t="shared" ca="1" si="89"/>
        <v>0</v>
      </c>
      <c r="O459" s="57">
        <f t="shared" ca="1" si="90"/>
        <v>0</v>
      </c>
      <c r="P459" s="8">
        <f t="shared" ca="1" si="91"/>
        <v>0</v>
      </c>
      <c r="Q459" s="8">
        <f t="shared" ca="1" si="92"/>
        <v>0</v>
      </c>
      <c r="R459" s="5">
        <f t="shared" ca="1" si="94"/>
        <v>7.0542380437790805E-2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4"/>
      <c r="D460" s="56">
        <f t="shared" si="82"/>
        <v>0</v>
      </c>
      <c r="E460" s="56">
        <f t="shared" si="82"/>
        <v>0</v>
      </c>
      <c r="F460" s="8">
        <f t="shared" si="83"/>
        <v>0</v>
      </c>
      <c r="G460" s="8">
        <f t="shared" si="83"/>
        <v>0</v>
      </c>
      <c r="H460" s="8">
        <f t="shared" si="84"/>
        <v>0</v>
      </c>
      <c r="I460" s="8">
        <f t="shared" si="85"/>
        <v>0</v>
      </c>
      <c r="J460" s="8">
        <f t="shared" si="86"/>
        <v>0</v>
      </c>
      <c r="K460" s="8">
        <f t="shared" si="87"/>
        <v>0</v>
      </c>
      <c r="L460" s="8">
        <f t="shared" si="88"/>
        <v>0</v>
      </c>
      <c r="M460" s="8">
        <f t="shared" ca="1" si="93"/>
        <v>-7.0542380437790805E-2</v>
      </c>
      <c r="N460" s="8">
        <f t="shared" ca="1" si="89"/>
        <v>0</v>
      </c>
      <c r="O460" s="57">
        <f t="shared" ca="1" si="90"/>
        <v>0</v>
      </c>
      <c r="P460" s="8">
        <f t="shared" ca="1" si="91"/>
        <v>0</v>
      </c>
      <c r="Q460" s="8">
        <f t="shared" ca="1" si="92"/>
        <v>0</v>
      </c>
      <c r="R460" s="5">
        <f t="shared" ca="1" si="94"/>
        <v>7.0542380437790805E-2</v>
      </c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4"/>
      <c r="D461" s="56">
        <f t="shared" si="82"/>
        <v>0</v>
      </c>
      <c r="E461" s="56">
        <f t="shared" si="82"/>
        <v>0</v>
      </c>
      <c r="F461" s="8">
        <f t="shared" si="83"/>
        <v>0</v>
      </c>
      <c r="G461" s="8">
        <f t="shared" si="83"/>
        <v>0</v>
      </c>
      <c r="H461" s="8">
        <f t="shared" si="84"/>
        <v>0</v>
      </c>
      <c r="I461" s="8">
        <f t="shared" si="85"/>
        <v>0</v>
      </c>
      <c r="J461" s="8">
        <f t="shared" si="86"/>
        <v>0</v>
      </c>
      <c r="K461" s="8">
        <f t="shared" si="87"/>
        <v>0</v>
      </c>
      <c r="L461" s="8">
        <f t="shared" si="88"/>
        <v>0</v>
      </c>
      <c r="M461" s="8">
        <f t="shared" ca="1" si="93"/>
        <v>-7.0542380437790805E-2</v>
      </c>
      <c r="N461" s="8">
        <f t="shared" ca="1" si="89"/>
        <v>0</v>
      </c>
      <c r="O461" s="57">
        <f t="shared" ca="1" si="90"/>
        <v>0</v>
      </c>
      <c r="P461" s="8">
        <f t="shared" ca="1" si="91"/>
        <v>0</v>
      </c>
      <c r="Q461" s="8">
        <f t="shared" ca="1" si="92"/>
        <v>0</v>
      </c>
      <c r="R461" s="5">
        <f t="shared" ca="1" si="94"/>
        <v>7.0542380437790805E-2</v>
      </c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4"/>
      <c r="D462" s="56">
        <f t="shared" si="82"/>
        <v>0</v>
      </c>
      <c r="E462" s="56">
        <f t="shared" si="82"/>
        <v>0</v>
      </c>
      <c r="F462" s="8">
        <f t="shared" si="83"/>
        <v>0</v>
      </c>
      <c r="G462" s="8">
        <f t="shared" si="83"/>
        <v>0</v>
      </c>
      <c r="H462" s="8">
        <f t="shared" si="84"/>
        <v>0</v>
      </c>
      <c r="I462" s="8">
        <f t="shared" si="85"/>
        <v>0</v>
      </c>
      <c r="J462" s="8">
        <f t="shared" si="86"/>
        <v>0</v>
      </c>
      <c r="K462" s="8">
        <f t="shared" si="87"/>
        <v>0</v>
      </c>
      <c r="L462" s="8">
        <f t="shared" si="88"/>
        <v>0</v>
      </c>
      <c r="M462" s="8">
        <f t="shared" ca="1" si="93"/>
        <v>-7.0542380437790805E-2</v>
      </c>
      <c r="N462" s="8">
        <f t="shared" ca="1" si="89"/>
        <v>0</v>
      </c>
      <c r="O462" s="57">
        <f t="shared" ca="1" si="90"/>
        <v>0</v>
      </c>
      <c r="P462" s="8">
        <f t="shared" ca="1" si="91"/>
        <v>0</v>
      </c>
      <c r="Q462" s="8">
        <f t="shared" ca="1" si="92"/>
        <v>0</v>
      </c>
      <c r="R462" s="5">
        <f t="shared" ca="1" si="94"/>
        <v>7.0542380437790805E-2</v>
      </c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4"/>
      <c r="D463" s="56">
        <f t="shared" ref="D463:E526" si="95">A463/A$18</f>
        <v>0</v>
      </c>
      <c r="E463" s="56">
        <f t="shared" si="95"/>
        <v>0</v>
      </c>
      <c r="F463" s="8">
        <f t="shared" ref="F463:G526" si="96">$C463*D463</f>
        <v>0</v>
      </c>
      <c r="G463" s="8">
        <f t="shared" si="96"/>
        <v>0</v>
      </c>
      <c r="H463" s="8">
        <f t="shared" si="84"/>
        <v>0</v>
      </c>
      <c r="I463" s="8">
        <f t="shared" si="85"/>
        <v>0</v>
      </c>
      <c r="J463" s="8">
        <f t="shared" si="86"/>
        <v>0</v>
      </c>
      <c r="K463" s="8">
        <f t="shared" si="87"/>
        <v>0</v>
      </c>
      <c r="L463" s="8">
        <f t="shared" si="88"/>
        <v>0</v>
      </c>
      <c r="M463" s="8">
        <f t="shared" ca="1" si="93"/>
        <v>-7.0542380437790805E-2</v>
      </c>
      <c r="N463" s="8">
        <f t="shared" ca="1" si="89"/>
        <v>0</v>
      </c>
      <c r="O463" s="57">
        <f t="shared" ca="1" si="90"/>
        <v>0</v>
      </c>
      <c r="P463" s="8">
        <f t="shared" ca="1" si="91"/>
        <v>0</v>
      </c>
      <c r="Q463" s="8">
        <f t="shared" ca="1" si="92"/>
        <v>0</v>
      </c>
      <c r="R463" s="5">
        <f t="shared" ca="1" si="94"/>
        <v>7.0542380437790805E-2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4"/>
      <c r="D464" s="56">
        <f t="shared" si="95"/>
        <v>0</v>
      </c>
      <c r="E464" s="56">
        <f t="shared" si="95"/>
        <v>0</v>
      </c>
      <c r="F464" s="8">
        <f t="shared" si="96"/>
        <v>0</v>
      </c>
      <c r="G464" s="8">
        <f t="shared" si="96"/>
        <v>0</v>
      </c>
      <c r="H464" s="8">
        <f t="shared" ref="H464:H527" si="97">C464*D464*D464</f>
        <v>0</v>
      </c>
      <c r="I464" s="8">
        <f t="shared" ref="I464:I527" si="98">C464*D464*D464*D464</f>
        <v>0</v>
      </c>
      <c r="J464" s="8">
        <f t="shared" ref="J464:J527" si="99">C464*D464*D464*D464*D464</f>
        <v>0</v>
      </c>
      <c r="K464" s="8">
        <f t="shared" ref="K464:K527" si="100">C464*E464*D464</f>
        <v>0</v>
      </c>
      <c r="L464" s="8">
        <f t="shared" ref="L464:L527" si="101">C464*E464*D464*D464</f>
        <v>0</v>
      </c>
      <c r="M464" s="8">
        <f t="shared" ca="1" si="93"/>
        <v>-7.0542380437790805E-2</v>
      </c>
      <c r="N464" s="8">
        <f t="shared" ref="N464:N527" ca="1" si="102">C464*(M464-E464)^2</f>
        <v>0</v>
      </c>
      <c r="O464" s="57">
        <f t="shared" ref="O464:O527" ca="1" si="103">(C464*O$1-O$2*F464+O$3*H464)^2</f>
        <v>0</v>
      </c>
      <c r="P464" s="8">
        <f t="shared" ref="P464:P527" ca="1" si="104">(-C464*O$2+O$4*F464-O$5*H464)^2</f>
        <v>0</v>
      </c>
      <c r="Q464" s="8">
        <f t="shared" ref="Q464:Q527" ca="1" si="105">+(C464*O$3-F464*O$5+H464*O$6)^2</f>
        <v>0</v>
      </c>
      <c r="R464" s="5">
        <f t="shared" ca="1" si="94"/>
        <v>7.0542380437790805E-2</v>
      </c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4"/>
      <c r="D465" s="56">
        <f t="shared" si="95"/>
        <v>0</v>
      </c>
      <c r="E465" s="56">
        <f t="shared" si="95"/>
        <v>0</v>
      </c>
      <c r="F465" s="8">
        <f t="shared" si="96"/>
        <v>0</v>
      </c>
      <c r="G465" s="8">
        <f t="shared" si="96"/>
        <v>0</v>
      </c>
      <c r="H465" s="8">
        <f t="shared" si="97"/>
        <v>0</v>
      </c>
      <c r="I465" s="8">
        <f t="shared" si="98"/>
        <v>0</v>
      </c>
      <c r="J465" s="8">
        <f t="shared" si="99"/>
        <v>0</v>
      </c>
      <c r="K465" s="8">
        <f t="shared" si="100"/>
        <v>0</v>
      </c>
      <c r="L465" s="8">
        <f t="shared" si="101"/>
        <v>0</v>
      </c>
      <c r="M465" s="8">
        <f t="shared" ca="1" si="93"/>
        <v>-7.0542380437790805E-2</v>
      </c>
      <c r="N465" s="8">
        <f t="shared" ca="1" si="102"/>
        <v>0</v>
      </c>
      <c r="O465" s="57">
        <f t="shared" ca="1" si="103"/>
        <v>0</v>
      </c>
      <c r="P465" s="8">
        <f t="shared" ca="1" si="104"/>
        <v>0</v>
      </c>
      <c r="Q465" s="8">
        <f t="shared" ca="1" si="105"/>
        <v>0</v>
      </c>
      <c r="R465" s="5">
        <f t="shared" ca="1" si="94"/>
        <v>7.0542380437790805E-2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4"/>
      <c r="D466" s="56">
        <f t="shared" si="95"/>
        <v>0</v>
      </c>
      <c r="E466" s="56">
        <f t="shared" si="95"/>
        <v>0</v>
      </c>
      <c r="F466" s="8">
        <f t="shared" si="96"/>
        <v>0</v>
      </c>
      <c r="G466" s="8">
        <f t="shared" si="96"/>
        <v>0</v>
      </c>
      <c r="H466" s="8">
        <f t="shared" si="97"/>
        <v>0</v>
      </c>
      <c r="I466" s="8">
        <f t="shared" si="98"/>
        <v>0</v>
      </c>
      <c r="J466" s="8">
        <f t="shared" si="99"/>
        <v>0</v>
      </c>
      <c r="K466" s="8">
        <f t="shared" si="100"/>
        <v>0</v>
      </c>
      <c r="L466" s="8">
        <f t="shared" si="101"/>
        <v>0</v>
      </c>
      <c r="M466" s="8">
        <f t="shared" ca="1" si="93"/>
        <v>-7.0542380437790805E-2</v>
      </c>
      <c r="N466" s="8">
        <f t="shared" ca="1" si="102"/>
        <v>0</v>
      </c>
      <c r="O466" s="57">
        <f t="shared" ca="1" si="103"/>
        <v>0</v>
      </c>
      <c r="P466" s="8">
        <f t="shared" ca="1" si="104"/>
        <v>0</v>
      </c>
      <c r="Q466" s="8">
        <f t="shared" ca="1" si="105"/>
        <v>0</v>
      </c>
      <c r="R466" s="5">
        <f t="shared" ca="1" si="94"/>
        <v>7.0542380437790805E-2</v>
      </c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4"/>
      <c r="D467" s="56">
        <f t="shared" si="95"/>
        <v>0</v>
      </c>
      <c r="E467" s="56">
        <f t="shared" si="95"/>
        <v>0</v>
      </c>
      <c r="F467" s="8">
        <f t="shared" si="96"/>
        <v>0</v>
      </c>
      <c r="G467" s="8">
        <f t="shared" si="96"/>
        <v>0</v>
      </c>
      <c r="H467" s="8">
        <f t="shared" si="97"/>
        <v>0</v>
      </c>
      <c r="I467" s="8">
        <f t="shared" si="98"/>
        <v>0</v>
      </c>
      <c r="J467" s="8">
        <f t="shared" si="99"/>
        <v>0</v>
      </c>
      <c r="K467" s="8">
        <f t="shared" si="100"/>
        <v>0</v>
      </c>
      <c r="L467" s="8">
        <f t="shared" si="101"/>
        <v>0</v>
      </c>
      <c r="M467" s="8">
        <f t="shared" ca="1" si="93"/>
        <v>-7.0542380437790805E-2</v>
      </c>
      <c r="N467" s="8">
        <f t="shared" ca="1" si="102"/>
        <v>0</v>
      </c>
      <c r="O467" s="57">
        <f t="shared" ca="1" si="103"/>
        <v>0</v>
      </c>
      <c r="P467" s="8">
        <f t="shared" ca="1" si="104"/>
        <v>0</v>
      </c>
      <c r="Q467" s="8">
        <f t="shared" ca="1" si="105"/>
        <v>0</v>
      </c>
      <c r="R467" s="5">
        <f t="shared" ca="1" si="94"/>
        <v>7.0542380437790805E-2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4"/>
      <c r="D468" s="56">
        <f t="shared" si="95"/>
        <v>0</v>
      </c>
      <c r="E468" s="56">
        <f t="shared" si="95"/>
        <v>0</v>
      </c>
      <c r="F468" s="8">
        <f t="shared" si="96"/>
        <v>0</v>
      </c>
      <c r="G468" s="8">
        <f t="shared" si="96"/>
        <v>0</v>
      </c>
      <c r="H468" s="8">
        <f t="shared" si="97"/>
        <v>0</v>
      </c>
      <c r="I468" s="8">
        <f t="shared" si="98"/>
        <v>0</v>
      </c>
      <c r="J468" s="8">
        <f t="shared" si="99"/>
        <v>0</v>
      </c>
      <c r="K468" s="8">
        <f t="shared" si="100"/>
        <v>0</v>
      </c>
      <c r="L468" s="8">
        <f t="shared" si="101"/>
        <v>0</v>
      </c>
      <c r="M468" s="8">
        <f t="shared" ca="1" si="93"/>
        <v>-7.0542380437790805E-2</v>
      </c>
      <c r="N468" s="8">
        <f t="shared" ca="1" si="102"/>
        <v>0</v>
      </c>
      <c r="O468" s="57">
        <f t="shared" ca="1" si="103"/>
        <v>0</v>
      </c>
      <c r="P468" s="8">
        <f t="shared" ca="1" si="104"/>
        <v>0</v>
      </c>
      <c r="Q468" s="8">
        <f t="shared" ca="1" si="105"/>
        <v>0</v>
      </c>
      <c r="R468" s="5">
        <f t="shared" ca="1" si="94"/>
        <v>7.0542380437790805E-2</v>
      </c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4"/>
      <c r="D469" s="56">
        <f t="shared" si="95"/>
        <v>0</v>
      </c>
      <c r="E469" s="56">
        <f t="shared" si="95"/>
        <v>0</v>
      </c>
      <c r="F469" s="8">
        <f t="shared" si="96"/>
        <v>0</v>
      </c>
      <c r="G469" s="8">
        <f t="shared" si="96"/>
        <v>0</v>
      </c>
      <c r="H469" s="8">
        <f t="shared" si="97"/>
        <v>0</v>
      </c>
      <c r="I469" s="8">
        <f t="shared" si="98"/>
        <v>0</v>
      </c>
      <c r="J469" s="8">
        <f t="shared" si="99"/>
        <v>0</v>
      </c>
      <c r="K469" s="8">
        <f t="shared" si="100"/>
        <v>0</v>
      </c>
      <c r="L469" s="8">
        <f t="shared" si="101"/>
        <v>0</v>
      </c>
      <c r="M469" s="8">
        <f t="shared" ref="M469:M532" ca="1" si="106">+E$4+E$5*D469+E$6*D469^2</f>
        <v>-7.0542380437790805E-2</v>
      </c>
      <c r="N469" s="8">
        <f t="shared" ca="1" si="102"/>
        <v>0</v>
      </c>
      <c r="O469" s="57">
        <f t="shared" ca="1" si="103"/>
        <v>0</v>
      </c>
      <c r="P469" s="8">
        <f t="shared" ca="1" si="104"/>
        <v>0</v>
      </c>
      <c r="Q469" s="8">
        <f t="shared" ca="1" si="105"/>
        <v>0</v>
      </c>
      <c r="R469" s="5">
        <f t="shared" ref="R469:R532" ca="1" si="107">+E469-M469</f>
        <v>7.0542380437790805E-2</v>
      </c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4"/>
      <c r="D470" s="56">
        <f t="shared" si="95"/>
        <v>0</v>
      </c>
      <c r="E470" s="56">
        <f t="shared" si="95"/>
        <v>0</v>
      </c>
      <c r="F470" s="8">
        <f t="shared" si="96"/>
        <v>0</v>
      </c>
      <c r="G470" s="8">
        <f t="shared" si="96"/>
        <v>0</v>
      </c>
      <c r="H470" s="8">
        <f t="shared" si="97"/>
        <v>0</v>
      </c>
      <c r="I470" s="8">
        <f t="shared" si="98"/>
        <v>0</v>
      </c>
      <c r="J470" s="8">
        <f t="shared" si="99"/>
        <v>0</v>
      </c>
      <c r="K470" s="8">
        <f t="shared" si="100"/>
        <v>0</v>
      </c>
      <c r="L470" s="8">
        <f t="shared" si="101"/>
        <v>0</v>
      </c>
      <c r="M470" s="8">
        <f t="shared" ca="1" si="106"/>
        <v>-7.0542380437790805E-2</v>
      </c>
      <c r="N470" s="8">
        <f t="shared" ca="1" si="102"/>
        <v>0</v>
      </c>
      <c r="O470" s="57">
        <f t="shared" ca="1" si="103"/>
        <v>0</v>
      </c>
      <c r="P470" s="8">
        <f t="shared" ca="1" si="104"/>
        <v>0</v>
      </c>
      <c r="Q470" s="8">
        <f t="shared" ca="1" si="105"/>
        <v>0</v>
      </c>
      <c r="R470" s="5">
        <f t="shared" ca="1" si="107"/>
        <v>7.0542380437790805E-2</v>
      </c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4"/>
      <c r="D471" s="56">
        <f t="shared" si="95"/>
        <v>0</v>
      </c>
      <c r="E471" s="56">
        <f t="shared" si="95"/>
        <v>0</v>
      </c>
      <c r="F471" s="8">
        <f t="shared" si="96"/>
        <v>0</v>
      </c>
      <c r="G471" s="8">
        <f t="shared" si="96"/>
        <v>0</v>
      </c>
      <c r="H471" s="8">
        <f t="shared" si="97"/>
        <v>0</v>
      </c>
      <c r="I471" s="8">
        <f t="shared" si="98"/>
        <v>0</v>
      </c>
      <c r="J471" s="8">
        <f t="shared" si="99"/>
        <v>0</v>
      </c>
      <c r="K471" s="8">
        <f t="shared" si="100"/>
        <v>0</v>
      </c>
      <c r="L471" s="8">
        <f t="shared" si="101"/>
        <v>0</v>
      </c>
      <c r="M471" s="8">
        <f t="shared" ca="1" si="106"/>
        <v>-7.0542380437790805E-2</v>
      </c>
      <c r="N471" s="8">
        <f t="shared" ca="1" si="102"/>
        <v>0</v>
      </c>
      <c r="O471" s="57">
        <f t="shared" ca="1" si="103"/>
        <v>0</v>
      </c>
      <c r="P471" s="8">
        <f t="shared" ca="1" si="104"/>
        <v>0</v>
      </c>
      <c r="Q471" s="8">
        <f t="shared" ca="1" si="105"/>
        <v>0</v>
      </c>
      <c r="R471" s="5">
        <f t="shared" ca="1" si="107"/>
        <v>7.0542380437790805E-2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4"/>
      <c r="D472" s="56">
        <f t="shared" si="95"/>
        <v>0</v>
      </c>
      <c r="E472" s="56">
        <f t="shared" si="95"/>
        <v>0</v>
      </c>
      <c r="F472" s="8">
        <f t="shared" si="96"/>
        <v>0</v>
      </c>
      <c r="G472" s="8">
        <f t="shared" si="96"/>
        <v>0</v>
      </c>
      <c r="H472" s="8">
        <f t="shared" si="97"/>
        <v>0</v>
      </c>
      <c r="I472" s="8">
        <f t="shared" si="98"/>
        <v>0</v>
      </c>
      <c r="J472" s="8">
        <f t="shared" si="99"/>
        <v>0</v>
      </c>
      <c r="K472" s="8">
        <f t="shared" si="100"/>
        <v>0</v>
      </c>
      <c r="L472" s="8">
        <f t="shared" si="101"/>
        <v>0</v>
      </c>
      <c r="M472" s="8">
        <f t="shared" ca="1" si="106"/>
        <v>-7.0542380437790805E-2</v>
      </c>
      <c r="N472" s="8">
        <f t="shared" ca="1" si="102"/>
        <v>0</v>
      </c>
      <c r="O472" s="57">
        <f t="shared" ca="1" si="103"/>
        <v>0</v>
      </c>
      <c r="P472" s="8">
        <f t="shared" ca="1" si="104"/>
        <v>0</v>
      </c>
      <c r="Q472" s="8">
        <f t="shared" ca="1" si="105"/>
        <v>0</v>
      </c>
      <c r="R472" s="5">
        <f t="shared" ca="1" si="107"/>
        <v>7.0542380437790805E-2</v>
      </c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4"/>
      <c r="D473" s="56">
        <f t="shared" si="95"/>
        <v>0</v>
      </c>
      <c r="E473" s="56">
        <f t="shared" si="95"/>
        <v>0</v>
      </c>
      <c r="F473" s="8">
        <f t="shared" si="96"/>
        <v>0</v>
      </c>
      <c r="G473" s="8">
        <f t="shared" si="96"/>
        <v>0</v>
      </c>
      <c r="H473" s="8">
        <f t="shared" si="97"/>
        <v>0</v>
      </c>
      <c r="I473" s="8">
        <f t="shared" si="98"/>
        <v>0</v>
      </c>
      <c r="J473" s="8">
        <f t="shared" si="99"/>
        <v>0</v>
      </c>
      <c r="K473" s="8">
        <f t="shared" si="100"/>
        <v>0</v>
      </c>
      <c r="L473" s="8">
        <f t="shared" si="101"/>
        <v>0</v>
      </c>
      <c r="M473" s="8">
        <f t="shared" ca="1" si="106"/>
        <v>-7.0542380437790805E-2</v>
      </c>
      <c r="N473" s="8">
        <f t="shared" ca="1" si="102"/>
        <v>0</v>
      </c>
      <c r="O473" s="57">
        <f t="shared" ca="1" si="103"/>
        <v>0</v>
      </c>
      <c r="P473" s="8">
        <f t="shared" ca="1" si="104"/>
        <v>0</v>
      </c>
      <c r="Q473" s="8">
        <f t="shared" ca="1" si="105"/>
        <v>0</v>
      </c>
      <c r="R473" s="5">
        <f t="shared" ca="1" si="107"/>
        <v>7.0542380437790805E-2</v>
      </c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4"/>
      <c r="D474" s="56">
        <f t="shared" si="95"/>
        <v>0</v>
      </c>
      <c r="E474" s="56">
        <f t="shared" si="95"/>
        <v>0</v>
      </c>
      <c r="F474" s="8">
        <f t="shared" si="96"/>
        <v>0</v>
      </c>
      <c r="G474" s="8">
        <f t="shared" si="96"/>
        <v>0</v>
      </c>
      <c r="H474" s="8">
        <f t="shared" si="97"/>
        <v>0</v>
      </c>
      <c r="I474" s="8">
        <f t="shared" si="98"/>
        <v>0</v>
      </c>
      <c r="J474" s="8">
        <f t="shared" si="99"/>
        <v>0</v>
      </c>
      <c r="K474" s="8">
        <f t="shared" si="100"/>
        <v>0</v>
      </c>
      <c r="L474" s="8">
        <f t="shared" si="101"/>
        <v>0</v>
      </c>
      <c r="M474" s="8">
        <f t="shared" ca="1" si="106"/>
        <v>-7.0542380437790805E-2</v>
      </c>
      <c r="N474" s="8">
        <f t="shared" ca="1" si="102"/>
        <v>0</v>
      </c>
      <c r="O474" s="57">
        <f t="shared" ca="1" si="103"/>
        <v>0</v>
      </c>
      <c r="P474" s="8">
        <f t="shared" ca="1" si="104"/>
        <v>0</v>
      </c>
      <c r="Q474" s="8">
        <f t="shared" ca="1" si="105"/>
        <v>0</v>
      </c>
      <c r="R474" s="5">
        <f t="shared" ca="1" si="107"/>
        <v>7.0542380437790805E-2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4"/>
      <c r="D475" s="56">
        <f t="shared" si="95"/>
        <v>0</v>
      </c>
      <c r="E475" s="56">
        <f t="shared" si="95"/>
        <v>0</v>
      </c>
      <c r="F475" s="8">
        <f t="shared" si="96"/>
        <v>0</v>
      </c>
      <c r="G475" s="8">
        <f t="shared" si="96"/>
        <v>0</v>
      </c>
      <c r="H475" s="8">
        <f t="shared" si="97"/>
        <v>0</v>
      </c>
      <c r="I475" s="8">
        <f t="shared" si="98"/>
        <v>0</v>
      </c>
      <c r="J475" s="8">
        <f t="shared" si="99"/>
        <v>0</v>
      </c>
      <c r="K475" s="8">
        <f t="shared" si="100"/>
        <v>0</v>
      </c>
      <c r="L475" s="8">
        <f t="shared" si="101"/>
        <v>0</v>
      </c>
      <c r="M475" s="8">
        <f t="shared" ca="1" si="106"/>
        <v>-7.0542380437790805E-2</v>
      </c>
      <c r="N475" s="8">
        <f t="shared" ca="1" si="102"/>
        <v>0</v>
      </c>
      <c r="O475" s="57">
        <f t="shared" ca="1" si="103"/>
        <v>0</v>
      </c>
      <c r="P475" s="8">
        <f t="shared" ca="1" si="104"/>
        <v>0</v>
      </c>
      <c r="Q475" s="8">
        <f t="shared" ca="1" si="105"/>
        <v>0</v>
      </c>
      <c r="R475" s="5">
        <f t="shared" ca="1" si="107"/>
        <v>7.0542380437790805E-2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4"/>
      <c r="D476" s="56">
        <f t="shared" si="95"/>
        <v>0</v>
      </c>
      <c r="E476" s="56">
        <f t="shared" si="95"/>
        <v>0</v>
      </c>
      <c r="F476" s="8">
        <f t="shared" si="96"/>
        <v>0</v>
      </c>
      <c r="G476" s="8">
        <f t="shared" si="96"/>
        <v>0</v>
      </c>
      <c r="H476" s="8">
        <f t="shared" si="97"/>
        <v>0</v>
      </c>
      <c r="I476" s="8">
        <f t="shared" si="98"/>
        <v>0</v>
      </c>
      <c r="J476" s="8">
        <f t="shared" si="99"/>
        <v>0</v>
      </c>
      <c r="K476" s="8">
        <f t="shared" si="100"/>
        <v>0</v>
      </c>
      <c r="L476" s="8">
        <f t="shared" si="101"/>
        <v>0</v>
      </c>
      <c r="M476" s="8">
        <f t="shared" ca="1" si="106"/>
        <v>-7.0542380437790805E-2</v>
      </c>
      <c r="N476" s="8">
        <f t="shared" ca="1" si="102"/>
        <v>0</v>
      </c>
      <c r="O476" s="57">
        <f t="shared" ca="1" si="103"/>
        <v>0</v>
      </c>
      <c r="P476" s="8">
        <f t="shared" ca="1" si="104"/>
        <v>0</v>
      </c>
      <c r="Q476" s="8">
        <f t="shared" ca="1" si="105"/>
        <v>0</v>
      </c>
      <c r="R476" s="5">
        <f t="shared" ca="1" si="107"/>
        <v>7.0542380437790805E-2</v>
      </c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4"/>
      <c r="D477" s="56">
        <f t="shared" si="95"/>
        <v>0</v>
      </c>
      <c r="E477" s="56">
        <f t="shared" si="95"/>
        <v>0</v>
      </c>
      <c r="F477" s="8">
        <f t="shared" si="96"/>
        <v>0</v>
      </c>
      <c r="G477" s="8">
        <f t="shared" si="96"/>
        <v>0</v>
      </c>
      <c r="H477" s="8">
        <f t="shared" si="97"/>
        <v>0</v>
      </c>
      <c r="I477" s="8">
        <f t="shared" si="98"/>
        <v>0</v>
      </c>
      <c r="J477" s="8">
        <f t="shared" si="99"/>
        <v>0</v>
      </c>
      <c r="K477" s="8">
        <f t="shared" si="100"/>
        <v>0</v>
      </c>
      <c r="L477" s="8">
        <f t="shared" si="101"/>
        <v>0</v>
      </c>
      <c r="M477" s="8">
        <f t="shared" ca="1" si="106"/>
        <v>-7.0542380437790805E-2</v>
      </c>
      <c r="N477" s="8">
        <f t="shared" ca="1" si="102"/>
        <v>0</v>
      </c>
      <c r="O477" s="57">
        <f t="shared" ca="1" si="103"/>
        <v>0</v>
      </c>
      <c r="P477" s="8">
        <f t="shared" ca="1" si="104"/>
        <v>0</v>
      </c>
      <c r="Q477" s="8">
        <f t="shared" ca="1" si="105"/>
        <v>0</v>
      </c>
      <c r="R477" s="5">
        <f t="shared" ca="1" si="107"/>
        <v>7.0542380437790805E-2</v>
      </c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4"/>
      <c r="D478" s="56">
        <f t="shared" si="95"/>
        <v>0</v>
      </c>
      <c r="E478" s="56">
        <f t="shared" si="95"/>
        <v>0</v>
      </c>
      <c r="F478" s="8">
        <f t="shared" si="96"/>
        <v>0</v>
      </c>
      <c r="G478" s="8">
        <f t="shared" si="96"/>
        <v>0</v>
      </c>
      <c r="H478" s="8">
        <f t="shared" si="97"/>
        <v>0</v>
      </c>
      <c r="I478" s="8">
        <f t="shared" si="98"/>
        <v>0</v>
      </c>
      <c r="J478" s="8">
        <f t="shared" si="99"/>
        <v>0</v>
      </c>
      <c r="K478" s="8">
        <f t="shared" si="100"/>
        <v>0</v>
      </c>
      <c r="L478" s="8">
        <f t="shared" si="101"/>
        <v>0</v>
      </c>
      <c r="M478" s="8">
        <f t="shared" ca="1" si="106"/>
        <v>-7.0542380437790805E-2</v>
      </c>
      <c r="N478" s="8">
        <f t="shared" ca="1" si="102"/>
        <v>0</v>
      </c>
      <c r="O478" s="57">
        <f t="shared" ca="1" si="103"/>
        <v>0</v>
      </c>
      <c r="P478" s="8">
        <f t="shared" ca="1" si="104"/>
        <v>0</v>
      </c>
      <c r="Q478" s="8">
        <f t="shared" ca="1" si="105"/>
        <v>0</v>
      </c>
      <c r="R478" s="5">
        <f t="shared" ca="1" si="107"/>
        <v>7.0542380437790805E-2</v>
      </c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4"/>
      <c r="D479" s="56">
        <f t="shared" si="95"/>
        <v>0</v>
      </c>
      <c r="E479" s="56">
        <f t="shared" si="95"/>
        <v>0</v>
      </c>
      <c r="F479" s="8">
        <f t="shared" si="96"/>
        <v>0</v>
      </c>
      <c r="G479" s="8">
        <f t="shared" si="96"/>
        <v>0</v>
      </c>
      <c r="H479" s="8">
        <f t="shared" si="97"/>
        <v>0</v>
      </c>
      <c r="I479" s="8">
        <f t="shared" si="98"/>
        <v>0</v>
      </c>
      <c r="J479" s="8">
        <f t="shared" si="99"/>
        <v>0</v>
      </c>
      <c r="K479" s="8">
        <f t="shared" si="100"/>
        <v>0</v>
      </c>
      <c r="L479" s="8">
        <f t="shared" si="101"/>
        <v>0</v>
      </c>
      <c r="M479" s="8">
        <f t="shared" ca="1" si="106"/>
        <v>-7.0542380437790805E-2</v>
      </c>
      <c r="N479" s="8">
        <f t="shared" ca="1" si="102"/>
        <v>0</v>
      </c>
      <c r="O479" s="57">
        <f t="shared" ca="1" si="103"/>
        <v>0</v>
      </c>
      <c r="P479" s="8">
        <f t="shared" ca="1" si="104"/>
        <v>0</v>
      </c>
      <c r="Q479" s="8">
        <f t="shared" ca="1" si="105"/>
        <v>0</v>
      </c>
      <c r="R479" s="5">
        <f t="shared" ca="1" si="107"/>
        <v>7.0542380437790805E-2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4"/>
      <c r="D480" s="56">
        <f t="shared" si="95"/>
        <v>0</v>
      </c>
      <c r="E480" s="56">
        <f t="shared" si="95"/>
        <v>0</v>
      </c>
      <c r="F480" s="8">
        <f t="shared" si="96"/>
        <v>0</v>
      </c>
      <c r="G480" s="8">
        <f t="shared" si="96"/>
        <v>0</v>
      </c>
      <c r="H480" s="8">
        <f t="shared" si="97"/>
        <v>0</v>
      </c>
      <c r="I480" s="8">
        <f t="shared" si="98"/>
        <v>0</v>
      </c>
      <c r="J480" s="8">
        <f t="shared" si="99"/>
        <v>0</v>
      </c>
      <c r="K480" s="8">
        <f t="shared" si="100"/>
        <v>0</v>
      </c>
      <c r="L480" s="8">
        <f t="shared" si="101"/>
        <v>0</v>
      </c>
      <c r="M480" s="8">
        <f t="shared" ca="1" si="106"/>
        <v>-7.0542380437790805E-2</v>
      </c>
      <c r="N480" s="8">
        <f t="shared" ca="1" si="102"/>
        <v>0</v>
      </c>
      <c r="O480" s="57">
        <f t="shared" ca="1" si="103"/>
        <v>0</v>
      </c>
      <c r="P480" s="8">
        <f t="shared" ca="1" si="104"/>
        <v>0</v>
      </c>
      <c r="Q480" s="8">
        <f t="shared" ca="1" si="105"/>
        <v>0</v>
      </c>
      <c r="R480" s="5">
        <f t="shared" ca="1" si="107"/>
        <v>7.0542380437790805E-2</v>
      </c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4"/>
      <c r="D481" s="56">
        <f t="shared" si="95"/>
        <v>0</v>
      </c>
      <c r="E481" s="56">
        <f t="shared" si="95"/>
        <v>0</v>
      </c>
      <c r="F481" s="8">
        <f t="shared" si="96"/>
        <v>0</v>
      </c>
      <c r="G481" s="8">
        <f t="shared" si="96"/>
        <v>0</v>
      </c>
      <c r="H481" s="8">
        <f t="shared" si="97"/>
        <v>0</v>
      </c>
      <c r="I481" s="8">
        <f t="shared" si="98"/>
        <v>0</v>
      </c>
      <c r="J481" s="8">
        <f t="shared" si="99"/>
        <v>0</v>
      </c>
      <c r="K481" s="8">
        <f t="shared" si="100"/>
        <v>0</v>
      </c>
      <c r="L481" s="8">
        <f t="shared" si="101"/>
        <v>0</v>
      </c>
      <c r="M481" s="8">
        <f t="shared" ca="1" si="106"/>
        <v>-7.0542380437790805E-2</v>
      </c>
      <c r="N481" s="8">
        <f t="shared" ca="1" si="102"/>
        <v>0</v>
      </c>
      <c r="O481" s="57">
        <f t="shared" ca="1" si="103"/>
        <v>0</v>
      </c>
      <c r="P481" s="8">
        <f t="shared" ca="1" si="104"/>
        <v>0</v>
      </c>
      <c r="Q481" s="8">
        <f t="shared" ca="1" si="105"/>
        <v>0</v>
      </c>
      <c r="R481" s="5">
        <f t="shared" ca="1" si="107"/>
        <v>7.0542380437790805E-2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4"/>
      <c r="D482" s="56">
        <f t="shared" si="95"/>
        <v>0</v>
      </c>
      <c r="E482" s="56">
        <f t="shared" si="95"/>
        <v>0</v>
      </c>
      <c r="F482" s="8">
        <f t="shared" si="96"/>
        <v>0</v>
      </c>
      <c r="G482" s="8">
        <f t="shared" si="96"/>
        <v>0</v>
      </c>
      <c r="H482" s="8">
        <f t="shared" si="97"/>
        <v>0</v>
      </c>
      <c r="I482" s="8">
        <f t="shared" si="98"/>
        <v>0</v>
      </c>
      <c r="J482" s="8">
        <f t="shared" si="99"/>
        <v>0</v>
      </c>
      <c r="K482" s="8">
        <f t="shared" si="100"/>
        <v>0</v>
      </c>
      <c r="L482" s="8">
        <f t="shared" si="101"/>
        <v>0</v>
      </c>
      <c r="M482" s="8">
        <f t="shared" ca="1" si="106"/>
        <v>-7.0542380437790805E-2</v>
      </c>
      <c r="N482" s="8">
        <f t="shared" ca="1" si="102"/>
        <v>0</v>
      </c>
      <c r="O482" s="57">
        <f t="shared" ca="1" si="103"/>
        <v>0</v>
      </c>
      <c r="P482" s="8">
        <f t="shared" ca="1" si="104"/>
        <v>0</v>
      </c>
      <c r="Q482" s="8">
        <f t="shared" ca="1" si="105"/>
        <v>0</v>
      </c>
      <c r="R482" s="5">
        <f t="shared" ca="1" si="107"/>
        <v>7.0542380437790805E-2</v>
      </c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4"/>
      <c r="D483" s="56">
        <f t="shared" si="95"/>
        <v>0</v>
      </c>
      <c r="E483" s="56">
        <f t="shared" si="95"/>
        <v>0</v>
      </c>
      <c r="F483" s="8">
        <f t="shared" si="96"/>
        <v>0</v>
      </c>
      <c r="G483" s="8">
        <f t="shared" si="96"/>
        <v>0</v>
      </c>
      <c r="H483" s="8">
        <f t="shared" si="97"/>
        <v>0</v>
      </c>
      <c r="I483" s="8">
        <f t="shared" si="98"/>
        <v>0</v>
      </c>
      <c r="J483" s="8">
        <f t="shared" si="99"/>
        <v>0</v>
      </c>
      <c r="K483" s="8">
        <f t="shared" si="100"/>
        <v>0</v>
      </c>
      <c r="L483" s="8">
        <f t="shared" si="101"/>
        <v>0</v>
      </c>
      <c r="M483" s="8">
        <f t="shared" ca="1" si="106"/>
        <v>-7.0542380437790805E-2</v>
      </c>
      <c r="N483" s="8">
        <f t="shared" ca="1" si="102"/>
        <v>0</v>
      </c>
      <c r="O483" s="57">
        <f t="shared" ca="1" si="103"/>
        <v>0</v>
      </c>
      <c r="P483" s="8">
        <f t="shared" ca="1" si="104"/>
        <v>0</v>
      </c>
      <c r="Q483" s="8">
        <f t="shared" ca="1" si="105"/>
        <v>0</v>
      </c>
      <c r="R483" s="5">
        <f t="shared" ca="1" si="107"/>
        <v>7.0542380437790805E-2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4"/>
      <c r="D484" s="56">
        <f t="shared" si="95"/>
        <v>0</v>
      </c>
      <c r="E484" s="56">
        <f t="shared" si="95"/>
        <v>0</v>
      </c>
      <c r="F484" s="8">
        <f t="shared" si="96"/>
        <v>0</v>
      </c>
      <c r="G484" s="8">
        <f t="shared" si="96"/>
        <v>0</v>
      </c>
      <c r="H484" s="8">
        <f t="shared" si="97"/>
        <v>0</v>
      </c>
      <c r="I484" s="8">
        <f t="shared" si="98"/>
        <v>0</v>
      </c>
      <c r="J484" s="8">
        <f t="shared" si="99"/>
        <v>0</v>
      </c>
      <c r="K484" s="8">
        <f t="shared" si="100"/>
        <v>0</v>
      </c>
      <c r="L484" s="8">
        <f t="shared" si="101"/>
        <v>0</v>
      </c>
      <c r="M484" s="8">
        <f t="shared" ca="1" si="106"/>
        <v>-7.0542380437790805E-2</v>
      </c>
      <c r="N484" s="8">
        <f t="shared" ca="1" si="102"/>
        <v>0</v>
      </c>
      <c r="O484" s="57">
        <f t="shared" ca="1" si="103"/>
        <v>0</v>
      </c>
      <c r="P484" s="8">
        <f t="shared" ca="1" si="104"/>
        <v>0</v>
      </c>
      <c r="Q484" s="8">
        <f t="shared" ca="1" si="105"/>
        <v>0</v>
      </c>
      <c r="R484" s="5">
        <f t="shared" ca="1" si="107"/>
        <v>7.0542380437790805E-2</v>
      </c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4"/>
      <c r="D485" s="56">
        <f t="shared" si="95"/>
        <v>0</v>
      </c>
      <c r="E485" s="56">
        <f t="shared" si="95"/>
        <v>0</v>
      </c>
      <c r="F485" s="8">
        <f t="shared" si="96"/>
        <v>0</v>
      </c>
      <c r="G485" s="8">
        <f t="shared" si="96"/>
        <v>0</v>
      </c>
      <c r="H485" s="8">
        <f t="shared" si="97"/>
        <v>0</v>
      </c>
      <c r="I485" s="8">
        <f t="shared" si="98"/>
        <v>0</v>
      </c>
      <c r="J485" s="8">
        <f t="shared" si="99"/>
        <v>0</v>
      </c>
      <c r="K485" s="8">
        <f t="shared" si="100"/>
        <v>0</v>
      </c>
      <c r="L485" s="8">
        <f t="shared" si="101"/>
        <v>0</v>
      </c>
      <c r="M485" s="8">
        <f t="shared" ca="1" si="106"/>
        <v>-7.0542380437790805E-2</v>
      </c>
      <c r="N485" s="8">
        <f t="shared" ca="1" si="102"/>
        <v>0</v>
      </c>
      <c r="O485" s="57">
        <f t="shared" ca="1" si="103"/>
        <v>0</v>
      </c>
      <c r="P485" s="8">
        <f t="shared" ca="1" si="104"/>
        <v>0</v>
      </c>
      <c r="Q485" s="8">
        <f t="shared" ca="1" si="105"/>
        <v>0</v>
      </c>
      <c r="R485" s="5">
        <f t="shared" ca="1" si="107"/>
        <v>7.0542380437790805E-2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4"/>
      <c r="D486" s="56">
        <f t="shared" si="95"/>
        <v>0</v>
      </c>
      <c r="E486" s="56">
        <f t="shared" si="95"/>
        <v>0</v>
      </c>
      <c r="F486" s="8">
        <f t="shared" si="96"/>
        <v>0</v>
      </c>
      <c r="G486" s="8">
        <f t="shared" si="96"/>
        <v>0</v>
      </c>
      <c r="H486" s="8">
        <f t="shared" si="97"/>
        <v>0</v>
      </c>
      <c r="I486" s="8">
        <f t="shared" si="98"/>
        <v>0</v>
      </c>
      <c r="J486" s="8">
        <f t="shared" si="99"/>
        <v>0</v>
      </c>
      <c r="K486" s="8">
        <f t="shared" si="100"/>
        <v>0</v>
      </c>
      <c r="L486" s="8">
        <f t="shared" si="101"/>
        <v>0</v>
      </c>
      <c r="M486" s="8">
        <f t="shared" ca="1" si="106"/>
        <v>-7.0542380437790805E-2</v>
      </c>
      <c r="N486" s="8">
        <f t="shared" ca="1" si="102"/>
        <v>0</v>
      </c>
      <c r="O486" s="57">
        <f t="shared" ca="1" si="103"/>
        <v>0</v>
      </c>
      <c r="P486" s="8">
        <f t="shared" ca="1" si="104"/>
        <v>0</v>
      </c>
      <c r="Q486" s="8">
        <f t="shared" ca="1" si="105"/>
        <v>0</v>
      </c>
      <c r="R486" s="5">
        <f t="shared" ca="1" si="107"/>
        <v>7.0542380437790805E-2</v>
      </c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4"/>
      <c r="D487" s="56">
        <f t="shared" si="95"/>
        <v>0</v>
      </c>
      <c r="E487" s="56">
        <f t="shared" si="95"/>
        <v>0</v>
      </c>
      <c r="F487" s="8">
        <f t="shared" si="96"/>
        <v>0</v>
      </c>
      <c r="G487" s="8">
        <f t="shared" si="96"/>
        <v>0</v>
      </c>
      <c r="H487" s="8">
        <f t="shared" si="97"/>
        <v>0</v>
      </c>
      <c r="I487" s="8">
        <f t="shared" si="98"/>
        <v>0</v>
      </c>
      <c r="J487" s="8">
        <f t="shared" si="99"/>
        <v>0</v>
      </c>
      <c r="K487" s="8">
        <f t="shared" si="100"/>
        <v>0</v>
      </c>
      <c r="L487" s="8">
        <f t="shared" si="101"/>
        <v>0</v>
      </c>
      <c r="M487" s="8">
        <f t="shared" ca="1" si="106"/>
        <v>-7.0542380437790805E-2</v>
      </c>
      <c r="N487" s="8">
        <f t="shared" ca="1" si="102"/>
        <v>0</v>
      </c>
      <c r="O487" s="57">
        <f t="shared" ca="1" si="103"/>
        <v>0</v>
      </c>
      <c r="P487" s="8">
        <f t="shared" ca="1" si="104"/>
        <v>0</v>
      </c>
      <c r="Q487" s="8">
        <f t="shared" ca="1" si="105"/>
        <v>0</v>
      </c>
      <c r="R487" s="5">
        <f t="shared" ca="1" si="107"/>
        <v>7.0542380437790805E-2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4"/>
      <c r="D488" s="56">
        <f t="shared" si="95"/>
        <v>0</v>
      </c>
      <c r="E488" s="56">
        <f t="shared" si="95"/>
        <v>0</v>
      </c>
      <c r="F488" s="8">
        <f t="shared" si="96"/>
        <v>0</v>
      </c>
      <c r="G488" s="8">
        <f t="shared" si="96"/>
        <v>0</v>
      </c>
      <c r="H488" s="8">
        <f t="shared" si="97"/>
        <v>0</v>
      </c>
      <c r="I488" s="8">
        <f t="shared" si="98"/>
        <v>0</v>
      </c>
      <c r="J488" s="8">
        <f t="shared" si="99"/>
        <v>0</v>
      </c>
      <c r="K488" s="8">
        <f t="shared" si="100"/>
        <v>0</v>
      </c>
      <c r="L488" s="8">
        <f t="shared" si="101"/>
        <v>0</v>
      </c>
      <c r="M488" s="8">
        <f t="shared" ca="1" si="106"/>
        <v>-7.0542380437790805E-2</v>
      </c>
      <c r="N488" s="8">
        <f t="shared" ca="1" si="102"/>
        <v>0</v>
      </c>
      <c r="O488" s="57">
        <f t="shared" ca="1" si="103"/>
        <v>0</v>
      </c>
      <c r="P488" s="8">
        <f t="shared" ca="1" si="104"/>
        <v>0</v>
      </c>
      <c r="Q488" s="8">
        <f t="shared" ca="1" si="105"/>
        <v>0</v>
      </c>
      <c r="R488" s="5">
        <f t="shared" ca="1" si="107"/>
        <v>7.0542380437790805E-2</v>
      </c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4"/>
      <c r="D489" s="56">
        <f t="shared" si="95"/>
        <v>0</v>
      </c>
      <c r="E489" s="56">
        <f t="shared" si="95"/>
        <v>0</v>
      </c>
      <c r="F489" s="8">
        <f t="shared" si="96"/>
        <v>0</v>
      </c>
      <c r="G489" s="8">
        <f t="shared" si="96"/>
        <v>0</v>
      </c>
      <c r="H489" s="8">
        <f t="shared" si="97"/>
        <v>0</v>
      </c>
      <c r="I489" s="8">
        <f t="shared" si="98"/>
        <v>0</v>
      </c>
      <c r="J489" s="8">
        <f t="shared" si="99"/>
        <v>0</v>
      </c>
      <c r="K489" s="8">
        <f t="shared" si="100"/>
        <v>0</v>
      </c>
      <c r="L489" s="8">
        <f t="shared" si="101"/>
        <v>0</v>
      </c>
      <c r="M489" s="8">
        <f t="shared" ca="1" si="106"/>
        <v>-7.0542380437790805E-2</v>
      </c>
      <c r="N489" s="8">
        <f t="shared" ca="1" si="102"/>
        <v>0</v>
      </c>
      <c r="O489" s="57">
        <f t="shared" ca="1" si="103"/>
        <v>0</v>
      </c>
      <c r="P489" s="8">
        <f t="shared" ca="1" si="104"/>
        <v>0</v>
      </c>
      <c r="Q489" s="8">
        <f t="shared" ca="1" si="105"/>
        <v>0</v>
      </c>
      <c r="R489" s="5">
        <f t="shared" ca="1" si="107"/>
        <v>7.0542380437790805E-2</v>
      </c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4"/>
      <c r="D490" s="56">
        <f t="shared" si="95"/>
        <v>0</v>
      </c>
      <c r="E490" s="56">
        <f t="shared" si="95"/>
        <v>0</v>
      </c>
      <c r="F490" s="8">
        <f t="shared" si="96"/>
        <v>0</v>
      </c>
      <c r="G490" s="8">
        <f t="shared" si="96"/>
        <v>0</v>
      </c>
      <c r="H490" s="8">
        <f t="shared" si="97"/>
        <v>0</v>
      </c>
      <c r="I490" s="8">
        <f t="shared" si="98"/>
        <v>0</v>
      </c>
      <c r="J490" s="8">
        <f t="shared" si="99"/>
        <v>0</v>
      </c>
      <c r="K490" s="8">
        <f t="shared" si="100"/>
        <v>0</v>
      </c>
      <c r="L490" s="8">
        <f t="shared" si="101"/>
        <v>0</v>
      </c>
      <c r="M490" s="8">
        <f t="shared" ca="1" si="106"/>
        <v>-7.0542380437790805E-2</v>
      </c>
      <c r="N490" s="8">
        <f t="shared" ca="1" si="102"/>
        <v>0</v>
      </c>
      <c r="O490" s="57">
        <f t="shared" ca="1" si="103"/>
        <v>0</v>
      </c>
      <c r="P490" s="8">
        <f t="shared" ca="1" si="104"/>
        <v>0</v>
      </c>
      <c r="Q490" s="8">
        <f t="shared" ca="1" si="105"/>
        <v>0</v>
      </c>
      <c r="R490" s="5">
        <f t="shared" ca="1" si="107"/>
        <v>7.0542380437790805E-2</v>
      </c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4"/>
      <c r="D491" s="56">
        <f t="shared" si="95"/>
        <v>0</v>
      </c>
      <c r="E491" s="56">
        <f t="shared" si="95"/>
        <v>0</v>
      </c>
      <c r="F491" s="8">
        <f t="shared" si="96"/>
        <v>0</v>
      </c>
      <c r="G491" s="8">
        <f t="shared" si="96"/>
        <v>0</v>
      </c>
      <c r="H491" s="8">
        <f t="shared" si="97"/>
        <v>0</v>
      </c>
      <c r="I491" s="8">
        <f t="shared" si="98"/>
        <v>0</v>
      </c>
      <c r="J491" s="8">
        <f t="shared" si="99"/>
        <v>0</v>
      </c>
      <c r="K491" s="8">
        <f t="shared" si="100"/>
        <v>0</v>
      </c>
      <c r="L491" s="8">
        <f t="shared" si="101"/>
        <v>0</v>
      </c>
      <c r="M491" s="8">
        <f t="shared" ca="1" si="106"/>
        <v>-7.0542380437790805E-2</v>
      </c>
      <c r="N491" s="8">
        <f t="shared" ca="1" si="102"/>
        <v>0</v>
      </c>
      <c r="O491" s="57">
        <f t="shared" ca="1" si="103"/>
        <v>0</v>
      </c>
      <c r="P491" s="8">
        <f t="shared" ca="1" si="104"/>
        <v>0</v>
      </c>
      <c r="Q491" s="8">
        <f t="shared" ca="1" si="105"/>
        <v>0</v>
      </c>
      <c r="R491" s="5">
        <f t="shared" ca="1" si="107"/>
        <v>7.0542380437790805E-2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4"/>
      <c r="D492" s="56">
        <f t="shared" si="95"/>
        <v>0</v>
      </c>
      <c r="E492" s="56">
        <f t="shared" si="95"/>
        <v>0</v>
      </c>
      <c r="F492" s="8">
        <f t="shared" si="96"/>
        <v>0</v>
      </c>
      <c r="G492" s="8">
        <f t="shared" si="96"/>
        <v>0</v>
      </c>
      <c r="H492" s="8">
        <f t="shared" si="97"/>
        <v>0</v>
      </c>
      <c r="I492" s="8">
        <f t="shared" si="98"/>
        <v>0</v>
      </c>
      <c r="J492" s="8">
        <f t="shared" si="99"/>
        <v>0</v>
      </c>
      <c r="K492" s="8">
        <f t="shared" si="100"/>
        <v>0</v>
      </c>
      <c r="L492" s="8">
        <f t="shared" si="101"/>
        <v>0</v>
      </c>
      <c r="M492" s="8">
        <f t="shared" ca="1" si="106"/>
        <v>-7.0542380437790805E-2</v>
      </c>
      <c r="N492" s="8">
        <f t="shared" ca="1" si="102"/>
        <v>0</v>
      </c>
      <c r="O492" s="57">
        <f t="shared" ca="1" si="103"/>
        <v>0</v>
      </c>
      <c r="P492" s="8">
        <f t="shared" ca="1" si="104"/>
        <v>0</v>
      </c>
      <c r="Q492" s="8">
        <f t="shared" ca="1" si="105"/>
        <v>0</v>
      </c>
      <c r="R492" s="5">
        <f t="shared" ca="1" si="107"/>
        <v>7.0542380437790805E-2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4"/>
      <c r="D493" s="56">
        <f t="shared" si="95"/>
        <v>0</v>
      </c>
      <c r="E493" s="56">
        <f t="shared" si="95"/>
        <v>0</v>
      </c>
      <c r="F493" s="8">
        <f t="shared" si="96"/>
        <v>0</v>
      </c>
      <c r="G493" s="8">
        <f t="shared" si="96"/>
        <v>0</v>
      </c>
      <c r="H493" s="8">
        <f t="shared" si="97"/>
        <v>0</v>
      </c>
      <c r="I493" s="8">
        <f t="shared" si="98"/>
        <v>0</v>
      </c>
      <c r="J493" s="8">
        <f t="shared" si="99"/>
        <v>0</v>
      </c>
      <c r="K493" s="8">
        <f t="shared" si="100"/>
        <v>0</v>
      </c>
      <c r="L493" s="8">
        <f t="shared" si="101"/>
        <v>0</v>
      </c>
      <c r="M493" s="8">
        <f t="shared" ca="1" si="106"/>
        <v>-7.0542380437790805E-2</v>
      </c>
      <c r="N493" s="8">
        <f t="shared" ca="1" si="102"/>
        <v>0</v>
      </c>
      <c r="O493" s="57">
        <f t="shared" ca="1" si="103"/>
        <v>0</v>
      </c>
      <c r="P493" s="8">
        <f t="shared" ca="1" si="104"/>
        <v>0</v>
      </c>
      <c r="Q493" s="8">
        <f t="shared" ca="1" si="105"/>
        <v>0</v>
      </c>
      <c r="R493" s="5">
        <f t="shared" ca="1" si="107"/>
        <v>7.0542380437790805E-2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4"/>
      <c r="D494" s="56">
        <f t="shared" si="95"/>
        <v>0</v>
      </c>
      <c r="E494" s="56">
        <f t="shared" si="95"/>
        <v>0</v>
      </c>
      <c r="F494" s="8">
        <f t="shared" si="96"/>
        <v>0</v>
      </c>
      <c r="G494" s="8">
        <f t="shared" si="96"/>
        <v>0</v>
      </c>
      <c r="H494" s="8">
        <f t="shared" si="97"/>
        <v>0</v>
      </c>
      <c r="I494" s="8">
        <f t="shared" si="98"/>
        <v>0</v>
      </c>
      <c r="J494" s="8">
        <f t="shared" si="99"/>
        <v>0</v>
      </c>
      <c r="K494" s="8">
        <f t="shared" si="100"/>
        <v>0</v>
      </c>
      <c r="L494" s="8">
        <f t="shared" si="101"/>
        <v>0</v>
      </c>
      <c r="M494" s="8">
        <f t="shared" ca="1" si="106"/>
        <v>-7.0542380437790805E-2</v>
      </c>
      <c r="N494" s="8">
        <f t="shared" ca="1" si="102"/>
        <v>0</v>
      </c>
      <c r="O494" s="57">
        <f t="shared" ca="1" si="103"/>
        <v>0</v>
      </c>
      <c r="P494" s="8">
        <f t="shared" ca="1" si="104"/>
        <v>0</v>
      </c>
      <c r="Q494" s="8">
        <f t="shared" ca="1" si="105"/>
        <v>0</v>
      </c>
      <c r="R494" s="5">
        <f t="shared" ca="1" si="107"/>
        <v>7.0542380437790805E-2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4"/>
      <c r="D495" s="56">
        <f t="shared" si="95"/>
        <v>0</v>
      </c>
      <c r="E495" s="56">
        <f t="shared" si="95"/>
        <v>0</v>
      </c>
      <c r="F495" s="8">
        <f t="shared" si="96"/>
        <v>0</v>
      </c>
      <c r="G495" s="8">
        <f t="shared" si="96"/>
        <v>0</v>
      </c>
      <c r="H495" s="8">
        <f t="shared" si="97"/>
        <v>0</v>
      </c>
      <c r="I495" s="8">
        <f t="shared" si="98"/>
        <v>0</v>
      </c>
      <c r="J495" s="8">
        <f t="shared" si="99"/>
        <v>0</v>
      </c>
      <c r="K495" s="8">
        <f t="shared" si="100"/>
        <v>0</v>
      </c>
      <c r="L495" s="8">
        <f t="shared" si="101"/>
        <v>0</v>
      </c>
      <c r="M495" s="8">
        <f t="shared" ca="1" si="106"/>
        <v>-7.0542380437790805E-2</v>
      </c>
      <c r="N495" s="8">
        <f t="shared" ca="1" si="102"/>
        <v>0</v>
      </c>
      <c r="O495" s="57">
        <f t="shared" ca="1" si="103"/>
        <v>0</v>
      </c>
      <c r="P495" s="8">
        <f t="shared" ca="1" si="104"/>
        <v>0</v>
      </c>
      <c r="Q495" s="8">
        <f t="shared" ca="1" si="105"/>
        <v>0</v>
      </c>
      <c r="R495" s="5">
        <f t="shared" ca="1" si="107"/>
        <v>7.0542380437790805E-2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4"/>
      <c r="D496" s="56">
        <f t="shared" si="95"/>
        <v>0</v>
      </c>
      <c r="E496" s="56">
        <f t="shared" si="95"/>
        <v>0</v>
      </c>
      <c r="F496" s="8">
        <f t="shared" si="96"/>
        <v>0</v>
      </c>
      <c r="G496" s="8">
        <f t="shared" si="96"/>
        <v>0</v>
      </c>
      <c r="H496" s="8">
        <f t="shared" si="97"/>
        <v>0</v>
      </c>
      <c r="I496" s="8">
        <f t="shared" si="98"/>
        <v>0</v>
      </c>
      <c r="J496" s="8">
        <f t="shared" si="99"/>
        <v>0</v>
      </c>
      <c r="K496" s="8">
        <f t="shared" si="100"/>
        <v>0</v>
      </c>
      <c r="L496" s="8">
        <f t="shared" si="101"/>
        <v>0</v>
      </c>
      <c r="M496" s="8">
        <f t="shared" ca="1" si="106"/>
        <v>-7.0542380437790805E-2</v>
      </c>
      <c r="N496" s="8">
        <f t="shared" ca="1" si="102"/>
        <v>0</v>
      </c>
      <c r="O496" s="57">
        <f t="shared" ca="1" si="103"/>
        <v>0</v>
      </c>
      <c r="P496" s="8">
        <f t="shared" ca="1" si="104"/>
        <v>0</v>
      </c>
      <c r="Q496" s="8">
        <f t="shared" ca="1" si="105"/>
        <v>0</v>
      </c>
      <c r="R496" s="5">
        <f t="shared" ca="1" si="107"/>
        <v>7.0542380437790805E-2</v>
      </c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4"/>
      <c r="D497" s="56">
        <f t="shared" si="95"/>
        <v>0</v>
      </c>
      <c r="E497" s="56">
        <f t="shared" si="95"/>
        <v>0</v>
      </c>
      <c r="F497" s="8">
        <f t="shared" si="96"/>
        <v>0</v>
      </c>
      <c r="G497" s="8">
        <f t="shared" si="96"/>
        <v>0</v>
      </c>
      <c r="H497" s="8">
        <f t="shared" si="97"/>
        <v>0</v>
      </c>
      <c r="I497" s="8">
        <f t="shared" si="98"/>
        <v>0</v>
      </c>
      <c r="J497" s="8">
        <f t="shared" si="99"/>
        <v>0</v>
      </c>
      <c r="K497" s="8">
        <f t="shared" si="100"/>
        <v>0</v>
      </c>
      <c r="L497" s="8">
        <f t="shared" si="101"/>
        <v>0</v>
      </c>
      <c r="M497" s="8">
        <f t="shared" ca="1" si="106"/>
        <v>-7.0542380437790805E-2</v>
      </c>
      <c r="N497" s="8">
        <f t="shared" ca="1" si="102"/>
        <v>0</v>
      </c>
      <c r="O497" s="57">
        <f t="shared" ca="1" si="103"/>
        <v>0</v>
      </c>
      <c r="P497" s="8">
        <f t="shared" ca="1" si="104"/>
        <v>0</v>
      </c>
      <c r="Q497" s="8">
        <f t="shared" ca="1" si="105"/>
        <v>0</v>
      </c>
      <c r="R497" s="5">
        <f t="shared" ca="1" si="107"/>
        <v>7.0542380437790805E-2</v>
      </c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4"/>
      <c r="D498" s="56">
        <f t="shared" si="95"/>
        <v>0</v>
      </c>
      <c r="E498" s="56">
        <f t="shared" si="95"/>
        <v>0</v>
      </c>
      <c r="F498" s="8">
        <f t="shared" si="96"/>
        <v>0</v>
      </c>
      <c r="G498" s="8">
        <f t="shared" si="96"/>
        <v>0</v>
      </c>
      <c r="H498" s="8">
        <f t="shared" si="97"/>
        <v>0</v>
      </c>
      <c r="I498" s="8">
        <f t="shared" si="98"/>
        <v>0</v>
      </c>
      <c r="J498" s="8">
        <f t="shared" si="99"/>
        <v>0</v>
      </c>
      <c r="K498" s="8">
        <f t="shared" si="100"/>
        <v>0</v>
      </c>
      <c r="L498" s="8">
        <f t="shared" si="101"/>
        <v>0</v>
      </c>
      <c r="M498" s="8">
        <f t="shared" ca="1" si="106"/>
        <v>-7.0542380437790805E-2</v>
      </c>
      <c r="N498" s="8">
        <f t="shared" ca="1" si="102"/>
        <v>0</v>
      </c>
      <c r="O498" s="57">
        <f t="shared" ca="1" si="103"/>
        <v>0</v>
      </c>
      <c r="P498" s="8">
        <f t="shared" ca="1" si="104"/>
        <v>0</v>
      </c>
      <c r="Q498" s="8">
        <f t="shared" ca="1" si="105"/>
        <v>0</v>
      </c>
      <c r="R498" s="5">
        <f t="shared" ca="1" si="107"/>
        <v>7.0542380437790805E-2</v>
      </c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4"/>
      <c r="D499" s="56">
        <f t="shared" si="95"/>
        <v>0</v>
      </c>
      <c r="E499" s="56">
        <f t="shared" si="95"/>
        <v>0</v>
      </c>
      <c r="F499" s="8">
        <f t="shared" si="96"/>
        <v>0</v>
      </c>
      <c r="G499" s="8">
        <f t="shared" si="96"/>
        <v>0</v>
      </c>
      <c r="H499" s="8">
        <f t="shared" si="97"/>
        <v>0</v>
      </c>
      <c r="I499" s="8">
        <f t="shared" si="98"/>
        <v>0</v>
      </c>
      <c r="J499" s="8">
        <f t="shared" si="99"/>
        <v>0</v>
      </c>
      <c r="K499" s="8">
        <f t="shared" si="100"/>
        <v>0</v>
      </c>
      <c r="L499" s="8">
        <f t="shared" si="101"/>
        <v>0</v>
      </c>
      <c r="M499" s="8">
        <f t="shared" ca="1" si="106"/>
        <v>-7.0542380437790805E-2</v>
      </c>
      <c r="N499" s="8">
        <f t="shared" ca="1" si="102"/>
        <v>0</v>
      </c>
      <c r="O499" s="57">
        <f t="shared" ca="1" si="103"/>
        <v>0</v>
      </c>
      <c r="P499" s="8">
        <f t="shared" ca="1" si="104"/>
        <v>0</v>
      </c>
      <c r="Q499" s="8">
        <f t="shared" ca="1" si="105"/>
        <v>0</v>
      </c>
      <c r="R499" s="5">
        <f t="shared" ca="1" si="107"/>
        <v>7.0542380437790805E-2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4"/>
      <c r="D500" s="56">
        <f t="shared" si="95"/>
        <v>0</v>
      </c>
      <c r="E500" s="56">
        <f t="shared" si="95"/>
        <v>0</v>
      </c>
      <c r="F500" s="8">
        <f t="shared" si="96"/>
        <v>0</v>
      </c>
      <c r="G500" s="8">
        <f t="shared" si="96"/>
        <v>0</v>
      </c>
      <c r="H500" s="8">
        <f t="shared" si="97"/>
        <v>0</v>
      </c>
      <c r="I500" s="8">
        <f t="shared" si="98"/>
        <v>0</v>
      </c>
      <c r="J500" s="8">
        <f t="shared" si="99"/>
        <v>0</v>
      </c>
      <c r="K500" s="8">
        <f t="shared" si="100"/>
        <v>0</v>
      </c>
      <c r="L500" s="8">
        <f t="shared" si="101"/>
        <v>0</v>
      </c>
      <c r="M500" s="8">
        <f t="shared" ca="1" si="106"/>
        <v>-7.0542380437790805E-2</v>
      </c>
      <c r="N500" s="8">
        <f t="shared" ca="1" si="102"/>
        <v>0</v>
      </c>
      <c r="O500" s="57">
        <f t="shared" ca="1" si="103"/>
        <v>0</v>
      </c>
      <c r="P500" s="8">
        <f t="shared" ca="1" si="104"/>
        <v>0</v>
      </c>
      <c r="Q500" s="8">
        <f t="shared" ca="1" si="105"/>
        <v>0</v>
      </c>
      <c r="R500" s="5">
        <f t="shared" ca="1" si="107"/>
        <v>7.0542380437790805E-2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4"/>
      <c r="D501" s="56">
        <f t="shared" si="95"/>
        <v>0</v>
      </c>
      <c r="E501" s="56">
        <f t="shared" si="95"/>
        <v>0</v>
      </c>
      <c r="F501" s="8">
        <f t="shared" si="96"/>
        <v>0</v>
      </c>
      <c r="G501" s="8">
        <f t="shared" si="96"/>
        <v>0</v>
      </c>
      <c r="H501" s="8">
        <f t="shared" si="97"/>
        <v>0</v>
      </c>
      <c r="I501" s="8">
        <f t="shared" si="98"/>
        <v>0</v>
      </c>
      <c r="J501" s="8">
        <f t="shared" si="99"/>
        <v>0</v>
      </c>
      <c r="K501" s="8">
        <f t="shared" si="100"/>
        <v>0</v>
      </c>
      <c r="L501" s="8">
        <f t="shared" si="101"/>
        <v>0</v>
      </c>
      <c r="M501" s="8">
        <f t="shared" ca="1" si="106"/>
        <v>-7.0542380437790805E-2</v>
      </c>
      <c r="N501" s="8">
        <f t="shared" ca="1" si="102"/>
        <v>0</v>
      </c>
      <c r="O501" s="57">
        <f t="shared" ca="1" si="103"/>
        <v>0</v>
      </c>
      <c r="P501" s="8">
        <f t="shared" ca="1" si="104"/>
        <v>0</v>
      </c>
      <c r="Q501" s="8">
        <f t="shared" ca="1" si="105"/>
        <v>0</v>
      </c>
      <c r="R501" s="5">
        <f t="shared" ca="1" si="107"/>
        <v>7.0542380437790805E-2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4"/>
      <c r="D502" s="56">
        <f t="shared" si="95"/>
        <v>0</v>
      </c>
      <c r="E502" s="56">
        <f t="shared" si="95"/>
        <v>0</v>
      </c>
      <c r="F502" s="8">
        <f t="shared" si="96"/>
        <v>0</v>
      </c>
      <c r="G502" s="8">
        <f t="shared" si="96"/>
        <v>0</v>
      </c>
      <c r="H502" s="8">
        <f t="shared" si="97"/>
        <v>0</v>
      </c>
      <c r="I502" s="8">
        <f t="shared" si="98"/>
        <v>0</v>
      </c>
      <c r="J502" s="8">
        <f t="shared" si="99"/>
        <v>0</v>
      </c>
      <c r="K502" s="8">
        <f t="shared" si="100"/>
        <v>0</v>
      </c>
      <c r="L502" s="8">
        <f t="shared" si="101"/>
        <v>0</v>
      </c>
      <c r="M502" s="8">
        <f t="shared" ca="1" si="106"/>
        <v>-7.0542380437790805E-2</v>
      </c>
      <c r="N502" s="8">
        <f t="shared" ca="1" si="102"/>
        <v>0</v>
      </c>
      <c r="O502" s="57">
        <f t="shared" ca="1" si="103"/>
        <v>0</v>
      </c>
      <c r="P502" s="8">
        <f t="shared" ca="1" si="104"/>
        <v>0</v>
      </c>
      <c r="Q502" s="8">
        <f t="shared" ca="1" si="105"/>
        <v>0</v>
      </c>
      <c r="R502" s="5">
        <f t="shared" ca="1" si="107"/>
        <v>7.0542380437790805E-2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4"/>
      <c r="D503" s="56">
        <f t="shared" si="95"/>
        <v>0</v>
      </c>
      <c r="E503" s="56">
        <f t="shared" si="95"/>
        <v>0</v>
      </c>
      <c r="F503" s="8">
        <f t="shared" si="96"/>
        <v>0</v>
      </c>
      <c r="G503" s="8">
        <f t="shared" si="96"/>
        <v>0</v>
      </c>
      <c r="H503" s="8">
        <f t="shared" si="97"/>
        <v>0</v>
      </c>
      <c r="I503" s="8">
        <f t="shared" si="98"/>
        <v>0</v>
      </c>
      <c r="J503" s="8">
        <f t="shared" si="99"/>
        <v>0</v>
      </c>
      <c r="K503" s="8">
        <f t="shared" si="100"/>
        <v>0</v>
      </c>
      <c r="L503" s="8">
        <f t="shared" si="101"/>
        <v>0</v>
      </c>
      <c r="M503" s="8">
        <f t="shared" ca="1" si="106"/>
        <v>-7.0542380437790805E-2</v>
      </c>
      <c r="N503" s="8">
        <f t="shared" ca="1" si="102"/>
        <v>0</v>
      </c>
      <c r="O503" s="57">
        <f t="shared" ca="1" si="103"/>
        <v>0</v>
      </c>
      <c r="P503" s="8">
        <f t="shared" ca="1" si="104"/>
        <v>0</v>
      </c>
      <c r="Q503" s="8">
        <f t="shared" ca="1" si="105"/>
        <v>0</v>
      </c>
      <c r="R503" s="5">
        <f t="shared" ca="1" si="107"/>
        <v>7.0542380437790805E-2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4"/>
      <c r="D504" s="56">
        <f t="shared" si="95"/>
        <v>0</v>
      </c>
      <c r="E504" s="56">
        <f t="shared" si="95"/>
        <v>0</v>
      </c>
      <c r="F504" s="8">
        <f t="shared" si="96"/>
        <v>0</v>
      </c>
      <c r="G504" s="8">
        <f t="shared" si="96"/>
        <v>0</v>
      </c>
      <c r="H504" s="8">
        <f t="shared" si="97"/>
        <v>0</v>
      </c>
      <c r="I504" s="8">
        <f t="shared" si="98"/>
        <v>0</v>
      </c>
      <c r="J504" s="8">
        <f t="shared" si="99"/>
        <v>0</v>
      </c>
      <c r="K504" s="8">
        <f t="shared" si="100"/>
        <v>0</v>
      </c>
      <c r="L504" s="8">
        <f t="shared" si="101"/>
        <v>0</v>
      </c>
      <c r="M504" s="8">
        <f t="shared" ca="1" si="106"/>
        <v>-7.0542380437790805E-2</v>
      </c>
      <c r="N504" s="8">
        <f t="shared" ca="1" si="102"/>
        <v>0</v>
      </c>
      <c r="O504" s="57">
        <f t="shared" ca="1" si="103"/>
        <v>0</v>
      </c>
      <c r="P504" s="8">
        <f t="shared" ca="1" si="104"/>
        <v>0</v>
      </c>
      <c r="Q504" s="8">
        <f t="shared" ca="1" si="105"/>
        <v>0</v>
      </c>
      <c r="R504" s="5">
        <f t="shared" ca="1" si="107"/>
        <v>7.0542380437790805E-2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4"/>
      <c r="D505" s="56">
        <f t="shared" si="95"/>
        <v>0</v>
      </c>
      <c r="E505" s="56">
        <f t="shared" si="95"/>
        <v>0</v>
      </c>
      <c r="F505" s="8">
        <f t="shared" si="96"/>
        <v>0</v>
      </c>
      <c r="G505" s="8">
        <f t="shared" si="96"/>
        <v>0</v>
      </c>
      <c r="H505" s="8">
        <f t="shared" si="97"/>
        <v>0</v>
      </c>
      <c r="I505" s="8">
        <f t="shared" si="98"/>
        <v>0</v>
      </c>
      <c r="J505" s="8">
        <f t="shared" si="99"/>
        <v>0</v>
      </c>
      <c r="K505" s="8">
        <f t="shared" si="100"/>
        <v>0</v>
      </c>
      <c r="L505" s="8">
        <f t="shared" si="101"/>
        <v>0</v>
      </c>
      <c r="M505" s="8">
        <f t="shared" ca="1" si="106"/>
        <v>-7.0542380437790805E-2</v>
      </c>
      <c r="N505" s="8">
        <f t="shared" ca="1" si="102"/>
        <v>0</v>
      </c>
      <c r="O505" s="57">
        <f t="shared" ca="1" si="103"/>
        <v>0</v>
      </c>
      <c r="P505" s="8">
        <f t="shared" ca="1" si="104"/>
        <v>0</v>
      </c>
      <c r="Q505" s="8">
        <f t="shared" ca="1" si="105"/>
        <v>0</v>
      </c>
      <c r="R505" s="5">
        <f t="shared" ca="1" si="107"/>
        <v>7.0542380437790805E-2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4"/>
      <c r="D506" s="56">
        <f t="shared" si="95"/>
        <v>0</v>
      </c>
      <c r="E506" s="56">
        <f t="shared" si="95"/>
        <v>0</v>
      </c>
      <c r="F506" s="8">
        <f t="shared" si="96"/>
        <v>0</v>
      </c>
      <c r="G506" s="8">
        <f t="shared" si="96"/>
        <v>0</v>
      </c>
      <c r="H506" s="8">
        <f t="shared" si="97"/>
        <v>0</v>
      </c>
      <c r="I506" s="8">
        <f t="shared" si="98"/>
        <v>0</v>
      </c>
      <c r="J506" s="8">
        <f t="shared" si="99"/>
        <v>0</v>
      </c>
      <c r="K506" s="8">
        <f t="shared" si="100"/>
        <v>0</v>
      </c>
      <c r="L506" s="8">
        <f t="shared" si="101"/>
        <v>0</v>
      </c>
      <c r="M506" s="8">
        <f t="shared" ca="1" si="106"/>
        <v>-7.0542380437790805E-2</v>
      </c>
      <c r="N506" s="8">
        <f t="shared" ca="1" si="102"/>
        <v>0</v>
      </c>
      <c r="O506" s="57">
        <f t="shared" ca="1" si="103"/>
        <v>0</v>
      </c>
      <c r="P506" s="8">
        <f t="shared" ca="1" si="104"/>
        <v>0</v>
      </c>
      <c r="Q506" s="8">
        <f t="shared" ca="1" si="105"/>
        <v>0</v>
      </c>
      <c r="R506" s="5">
        <f t="shared" ca="1" si="107"/>
        <v>7.0542380437790805E-2</v>
      </c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4"/>
      <c r="D507" s="56">
        <f t="shared" si="95"/>
        <v>0</v>
      </c>
      <c r="E507" s="56">
        <f t="shared" si="95"/>
        <v>0</v>
      </c>
      <c r="F507" s="8">
        <f t="shared" si="96"/>
        <v>0</v>
      </c>
      <c r="G507" s="8">
        <f t="shared" si="96"/>
        <v>0</v>
      </c>
      <c r="H507" s="8">
        <f t="shared" si="97"/>
        <v>0</v>
      </c>
      <c r="I507" s="8">
        <f t="shared" si="98"/>
        <v>0</v>
      </c>
      <c r="J507" s="8">
        <f t="shared" si="99"/>
        <v>0</v>
      </c>
      <c r="K507" s="8">
        <f t="shared" si="100"/>
        <v>0</v>
      </c>
      <c r="L507" s="8">
        <f t="shared" si="101"/>
        <v>0</v>
      </c>
      <c r="M507" s="8">
        <f t="shared" ca="1" si="106"/>
        <v>-7.0542380437790805E-2</v>
      </c>
      <c r="N507" s="8">
        <f t="shared" ca="1" si="102"/>
        <v>0</v>
      </c>
      <c r="O507" s="57">
        <f t="shared" ca="1" si="103"/>
        <v>0</v>
      </c>
      <c r="P507" s="8">
        <f t="shared" ca="1" si="104"/>
        <v>0</v>
      </c>
      <c r="Q507" s="8">
        <f t="shared" ca="1" si="105"/>
        <v>0</v>
      </c>
      <c r="R507" s="5">
        <f t="shared" ca="1" si="107"/>
        <v>7.0542380437790805E-2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4"/>
      <c r="D508" s="56">
        <f t="shared" si="95"/>
        <v>0</v>
      </c>
      <c r="E508" s="56">
        <f t="shared" si="95"/>
        <v>0</v>
      </c>
      <c r="F508" s="8">
        <f t="shared" si="96"/>
        <v>0</v>
      </c>
      <c r="G508" s="8">
        <f t="shared" si="96"/>
        <v>0</v>
      </c>
      <c r="H508" s="8">
        <f t="shared" si="97"/>
        <v>0</v>
      </c>
      <c r="I508" s="8">
        <f t="shared" si="98"/>
        <v>0</v>
      </c>
      <c r="J508" s="8">
        <f t="shared" si="99"/>
        <v>0</v>
      </c>
      <c r="K508" s="8">
        <f t="shared" si="100"/>
        <v>0</v>
      </c>
      <c r="L508" s="8">
        <f t="shared" si="101"/>
        <v>0</v>
      </c>
      <c r="M508" s="8">
        <f t="shared" ca="1" si="106"/>
        <v>-7.0542380437790805E-2</v>
      </c>
      <c r="N508" s="8">
        <f t="shared" ca="1" si="102"/>
        <v>0</v>
      </c>
      <c r="O508" s="57">
        <f t="shared" ca="1" si="103"/>
        <v>0</v>
      </c>
      <c r="P508" s="8">
        <f t="shared" ca="1" si="104"/>
        <v>0</v>
      </c>
      <c r="Q508" s="8">
        <f t="shared" ca="1" si="105"/>
        <v>0</v>
      </c>
      <c r="R508" s="5">
        <f t="shared" ca="1" si="107"/>
        <v>7.0542380437790805E-2</v>
      </c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4"/>
      <c r="D509" s="56">
        <f t="shared" si="95"/>
        <v>0</v>
      </c>
      <c r="E509" s="56">
        <f t="shared" si="95"/>
        <v>0</v>
      </c>
      <c r="F509" s="8">
        <f t="shared" si="96"/>
        <v>0</v>
      </c>
      <c r="G509" s="8">
        <f t="shared" si="96"/>
        <v>0</v>
      </c>
      <c r="H509" s="8">
        <f t="shared" si="97"/>
        <v>0</v>
      </c>
      <c r="I509" s="8">
        <f t="shared" si="98"/>
        <v>0</v>
      </c>
      <c r="J509" s="8">
        <f t="shared" si="99"/>
        <v>0</v>
      </c>
      <c r="K509" s="8">
        <f t="shared" si="100"/>
        <v>0</v>
      </c>
      <c r="L509" s="8">
        <f t="shared" si="101"/>
        <v>0</v>
      </c>
      <c r="M509" s="8">
        <f t="shared" ca="1" si="106"/>
        <v>-7.0542380437790805E-2</v>
      </c>
      <c r="N509" s="8">
        <f t="shared" ca="1" si="102"/>
        <v>0</v>
      </c>
      <c r="O509" s="57">
        <f t="shared" ca="1" si="103"/>
        <v>0</v>
      </c>
      <c r="P509" s="8">
        <f t="shared" ca="1" si="104"/>
        <v>0</v>
      </c>
      <c r="Q509" s="8">
        <f t="shared" ca="1" si="105"/>
        <v>0</v>
      </c>
      <c r="R509" s="5">
        <f t="shared" ca="1" si="107"/>
        <v>7.0542380437790805E-2</v>
      </c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4"/>
      <c r="D510" s="56">
        <f t="shared" si="95"/>
        <v>0</v>
      </c>
      <c r="E510" s="56">
        <f t="shared" si="95"/>
        <v>0</v>
      </c>
      <c r="F510" s="8">
        <f t="shared" si="96"/>
        <v>0</v>
      </c>
      <c r="G510" s="8">
        <f t="shared" si="96"/>
        <v>0</v>
      </c>
      <c r="H510" s="8">
        <f t="shared" si="97"/>
        <v>0</v>
      </c>
      <c r="I510" s="8">
        <f t="shared" si="98"/>
        <v>0</v>
      </c>
      <c r="J510" s="8">
        <f t="shared" si="99"/>
        <v>0</v>
      </c>
      <c r="K510" s="8">
        <f t="shared" si="100"/>
        <v>0</v>
      </c>
      <c r="L510" s="8">
        <f t="shared" si="101"/>
        <v>0</v>
      </c>
      <c r="M510" s="8">
        <f t="shared" ca="1" si="106"/>
        <v>-7.0542380437790805E-2</v>
      </c>
      <c r="N510" s="8">
        <f t="shared" ca="1" si="102"/>
        <v>0</v>
      </c>
      <c r="O510" s="57">
        <f t="shared" ca="1" si="103"/>
        <v>0</v>
      </c>
      <c r="P510" s="8">
        <f t="shared" ca="1" si="104"/>
        <v>0</v>
      </c>
      <c r="Q510" s="8">
        <f t="shared" ca="1" si="105"/>
        <v>0</v>
      </c>
      <c r="R510" s="5">
        <f t="shared" ca="1" si="107"/>
        <v>7.0542380437790805E-2</v>
      </c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4"/>
      <c r="D511" s="56">
        <f t="shared" si="95"/>
        <v>0</v>
      </c>
      <c r="E511" s="56">
        <f t="shared" si="95"/>
        <v>0</v>
      </c>
      <c r="F511" s="8">
        <f t="shared" si="96"/>
        <v>0</v>
      </c>
      <c r="G511" s="8">
        <f t="shared" si="96"/>
        <v>0</v>
      </c>
      <c r="H511" s="8">
        <f t="shared" si="97"/>
        <v>0</v>
      </c>
      <c r="I511" s="8">
        <f t="shared" si="98"/>
        <v>0</v>
      </c>
      <c r="J511" s="8">
        <f t="shared" si="99"/>
        <v>0</v>
      </c>
      <c r="K511" s="8">
        <f t="shared" si="100"/>
        <v>0</v>
      </c>
      <c r="L511" s="8">
        <f t="shared" si="101"/>
        <v>0</v>
      </c>
      <c r="M511" s="8">
        <f t="shared" ca="1" si="106"/>
        <v>-7.0542380437790805E-2</v>
      </c>
      <c r="N511" s="8">
        <f t="shared" ca="1" si="102"/>
        <v>0</v>
      </c>
      <c r="O511" s="57">
        <f t="shared" ca="1" si="103"/>
        <v>0</v>
      </c>
      <c r="P511" s="8">
        <f t="shared" ca="1" si="104"/>
        <v>0</v>
      </c>
      <c r="Q511" s="8">
        <f t="shared" ca="1" si="105"/>
        <v>0</v>
      </c>
      <c r="R511" s="5">
        <f t="shared" ca="1" si="107"/>
        <v>7.0542380437790805E-2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4"/>
      <c r="D512" s="56">
        <f t="shared" si="95"/>
        <v>0</v>
      </c>
      <c r="E512" s="56">
        <f t="shared" si="95"/>
        <v>0</v>
      </c>
      <c r="F512" s="8">
        <f t="shared" si="96"/>
        <v>0</v>
      </c>
      <c r="G512" s="8">
        <f t="shared" si="96"/>
        <v>0</v>
      </c>
      <c r="H512" s="8">
        <f t="shared" si="97"/>
        <v>0</v>
      </c>
      <c r="I512" s="8">
        <f t="shared" si="98"/>
        <v>0</v>
      </c>
      <c r="J512" s="8">
        <f t="shared" si="99"/>
        <v>0</v>
      </c>
      <c r="K512" s="8">
        <f t="shared" si="100"/>
        <v>0</v>
      </c>
      <c r="L512" s="8">
        <f t="shared" si="101"/>
        <v>0</v>
      </c>
      <c r="M512" s="8">
        <f t="shared" ca="1" si="106"/>
        <v>-7.0542380437790805E-2</v>
      </c>
      <c r="N512" s="8">
        <f t="shared" ca="1" si="102"/>
        <v>0</v>
      </c>
      <c r="O512" s="57">
        <f t="shared" ca="1" si="103"/>
        <v>0</v>
      </c>
      <c r="P512" s="8">
        <f t="shared" ca="1" si="104"/>
        <v>0</v>
      </c>
      <c r="Q512" s="8">
        <f t="shared" ca="1" si="105"/>
        <v>0</v>
      </c>
      <c r="R512" s="5">
        <f t="shared" ca="1" si="107"/>
        <v>7.0542380437790805E-2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4"/>
      <c r="D513" s="56">
        <f t="shared" si="95"/>
        <v>0</v>
      </c>
      <c r="E513" s="56">
        <f t="shared" si="95"/>
        <v>0</v>
      </c>
      <c r="F513" s="8">
        <f t="shared" si="96"/>
        <v>0</v>
      </c>
      <c r="G513" s="8">
        <f t="shared" si="96"/>
        <v>0</v>
      </c>
      <c r="H513" s="8">
        <f t="shared" si="97"/>
        <v>0</v>
      </c>
      <c r="I513" s="8">
        <f t="shared" si="98"/>
        <v>0</v>
      </c>
      <c r="J513" s="8">
        <f t="shared" si="99"/>
        <v>0</v>
      </c>
      <c r="K513" s="8">
        <f t="shared" si="100"/>
        <v>0</v>
      </c>
      <c r="L513" s="8">
        <f t="shared" si="101"/>
        <v>0</v>
      </c>
      <c r="M513" s="8">
        <f t="shared" ca="1" si="106"/>
        <v>-7.0542380437790805E-2</v>
      </c>
      <c r="N513" s="8">
        <f t="shared" ca="1" si="102"/>
        <v>0</v>
      </c>
      <c r="O513" s="57">
        <f t="shared" ca="1" si="103"/>
        <v>0</v>
      </c>
      <c r="P513" s="8">
        <f t="shared" ca="1" si="104"/>
        <v>0</v>
      </c>
      <c r="Q513" s="8">
        <f t="shared" ca="1" si="105"/>
        <v>0</v>
      </c>
      <c r="R513" s="5">
        <f t="shared" ca="1" si="107"/>
        <v>7.0542380437790805E-2</v>
      </c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4"/>
      <c r="D514" s="56">
        <f t="shared" si="95"/>
        <v>0</v>
      </c>
      <c r="E514" s="56">
        <f t="shared" si="95"/>
        <v>0</v>
      </c>
      <c r="F514" s="8">
        <f t="shared" si="96"/>
        <v>0</v>
      </c>
      <c r="G514" s="8">
        <f t="shared" si="96"/>
        <v>0</v>
      </c>
      <c r="H514" s="8">
        <f t="shared" si="97"/>
        <v>0</v>
      </c>
      <c r="I514" s="8">
        <f t="shared" si="98"/>
        <v>0</v>
      </c>
      <c r="J514" s="8">
        <f t="shared" si="99"/>
        <v>0</v>
      </c>
      <c r="K514" s="8">
        <f t="shared" si="100"/>
        <v>0</v>
      </c>
      <c r="L514" s="8">
        <f t="shared" si="101"/>
        <v>0</v>
      </c>
      <c r="M514" s="8">
        <f t="shared" ca="1" si="106"/>
        <v>-7.0542380437790805E-2</v>
      </c>
      <c r="N514" s="8">
        <f t="shared" ca="1" si="102"/>
        <v>0</v>
      </c>
      <c r="O514" s="57">
        <f t="shared" ca="1" si="103"/>
        <v>0</v>
      </c>
      <c r="P514" s="8">
        <f t="shared" ca="1" si="104"/>
        <v>0</v>
      </c>
      <c r="Q514" s="8">
        <f t="shared" ca="1" si="105"/>
        <v>0</v>
      </c>
      <c r="R514" s="5">
        <f t="shared" ca="1" si="107"/>
        <v>7.0542380437790805E-2</v>
      </c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4"/>
      <c r="D515" s="56">
        <f t="shared" si="95"/>
        <v>0</v>
      </c>
      <c r="E515" s="56">
        <f t="shared" si="95"/>
        <v>0</v>
      </c>
      <c r="F515" s="8">
        <f t="shared" si="96"/>
        <v>0</v>
      </c>
      <c r="G515" s="8">
        <f t="shared" si="96"/>
        <v>0</v>
      </c>
      <c r="H515" s="8">
        <f t="shared" si="97"/>
        <v>0</v>
      </c>
      <c r="I515" s="8">
        <f t="shared" si="98"/>
        <v>0</v>
      </c>
      <c r="J515" s="8">
        <f t="shared" si="99"/>
        <v>0</v>
      </c>
      <c r="K515" s="8">
        <f t="shared" si="100"/>
        <v>0</v>
      </c>
      <c r="L515" s="8">
        <f t="shared" si="101"/>
        <v>0</v>
      </c>
      <c r="M515" s="8">
        <f t="shared" ca="1" si="106"/>
        <v>-7.0542380437790805E-2</v>
      </c>
      <c r="N515" s="8">
        <f t="shared" ca="1" si="102"/>
        <v>0</v>
      </c>
      <c r="O515" s="57">
        <f t="shared" ca="1" si="103"/>
        <v>0</v>
      </c>
      <c r="P515" s="8">
        <f t="shared" ca="1" si="104"/>
        <v>0</v>
      </c>
      <c r="Q515" s="8">
        <f t="shared" ca="1" si="105"/>
        <v>0</v>
      </c>
      <c r="R515" s="5">
        <f t="shared" ca="1" si="107"/>
        <v>7.0542380437790805E-2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4"/>
      <c r="D516" s="56">
        <f t="shared" si="95"/>
        <v>0</v>
      </c>
      <c r="E516" s="56">
        <f t="shared" si="95"/>
        <v>0</v>
      </c>
      <c r="F516" s="8">
        <f t="shared" si="96"/>
        <v>0</v>
      </c>
      <c r="G516" s="8">
        <f t="shared" si="96"/>
        <v>0</v>
      </c>
      <c r="H516" s="8">
        <f t="shared" si="97"/>
        <v>0</v>
      </c>
      <c r="I516" s="8">
        <f t="shared" si="98"/>
        <v>0</v>
      </c>
      <c r="J516" s="8">
        <f t="shared" si="99"/>
        <v>0</v>
      </c>
      <c r="K516" s="8">
        <f t="shared" si="100"/>
        <v>0</v>
      </c>
      <c r="L516" s="8">
        <f t="shared" si="101"/>
        <v>0</v>
      </c>
      <c r="M516" s="8">
        <f t="shared" ca="1" si="106"/>
        <v>-7.0542380437790805E-2</v>
      </c>
      <c r="N516" s="8">
        <f t="shared" ca="1" si="102"/>
        <v>0</v>
      </c>
      <c r="O516" s="57">
        <f t="shared" ca="1" si="103"/>
        <v>0</v>
      </c>
      <c r="P516" s="8">
        <f t="shared" ca="1" si="104"/>
        <v>0</v>
      </c>
      <c r="Q516" s="8">
        <f t="shared" ca="1" si="105"/>
        <v>0</v>
      </c>
      <c r="R516" s="5">
        <f t="shared" ca="1" si="107"/>
        <v>7.0542380437790805E-2</v>
      </c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4"/>
      <c r="D517" s="56">
        <f t="shared" si="95"/>
        <v>0</v>
      </c>
      <c r="E517" s="56">
        <f t="shared" si="95"/>
        <v>0</v>
      </c>
      <c r="F517" s="8">
        <f t="shared" si="96"/>
        <v>0</v>
      </c>
      <c r="G517" s="8">
        <f t="shared" si="96"/>
        <v>0</v>
      </c>
      <c r="H517" s="8">
        <f t="shared" si="97"/>
        <v>0</v>
      </c>
      <c r="I517" s="8">
        <f t="shared" si="98"/>
        <v>0</v>
      </c>
      <c r="J517" s="8">
        <f t="shared" si="99"/>
        <v>0</v>
      </c>
      <c r="K517" s="8">
        <f t="shared" si="100"/>
        <v>0</v>
      </c>
      <c r="L517" s="8">
        <f t="shared" si="101"/>
        <v>0</v>
      </c>
      <c r="M517" s="8">
        <f t="shared" ca="1" si="106"/>
        <v>-7.0542380437790805E-2</v>
      </c>
      <c r="N517" s="8">
        <f t="shared" ca="1" si="102"/>
        <v>0</v>
      </c>
      <c r="O517" s="57">
        <f t="shared" ca="1" si="103"/>
        <v>0</v>
      </c>
      <c r="P517" s="8">
        <f t="shared" ca="1" si="104"/>
        <v>0</v>
      </c>
      <c r="Q517" s="8">
        <f t="shared" ca="1" si="105"/>
        <v>0</v>
      </c>
      <c r="R517" s="5">
        <f t="shared" ca="1" si="107"/>
        <v>7.0542380437790805E-2</v>
      </c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4"/>
      <c r="D518" s="56">
        <f t="shared" si="95"/>
        <v>0</v>
      </c>
      <c r="E518" s="56">
        <f t="shared" si="95"/>
        <v>0</v>
      </c>
      <c r="F518" s="8">
        <f t="shared" si="96"/>
        <v>0</v>
      </c>
      <c r="G518" s="8">
        <f t="shared" si="96"/>
        <v>0</v>
      </c>
      <c r="H518" s="8">
        <f t="shared" si="97"/>
        <v>0</v>
      </c>
      <c r="I518" s="8">
        <f t="shared" si="98"/>
        <v>0</v>
      </c>
      <c r="J518" s="8">
        <f t="shared" si="99"/>
        <v>0</v>
      </c>
      <c r="K518" s="8">
        <f t="shared" si="100"/>
        <v>0</v>
      </c>
      <c r="L518" s="8">
        <f t="shared" si="101"/>
        <v>0</v>
      </c>
      <c r="M518" s="8">
        <f t="shared" ca="1" si="106"/>
        <v>-7.0542380437790805E-2</v>
      </c>
      <c r="N518" s="8">
        <f t="shared" ca="1" si="102"/>
        <v>0</v>
      </c>
      <c r="O518" s="57">
        <f t="shared" ca="1" si="103"/>
        <v>0</v>
      </c>
      <c r="P518" s="8">
        <f t="shared" ca="1" si="104"/>
        <v>0</v>
      </c>
      <c r="Q518" s="8">
        <f t="shared" ca="1" si="105"/>
        <v>0</v>
      </c>
      <c r="R518" s="5">
        <f t="shared" ca="1" si="107"/>
        <v>7.0542380437790805E-2</v>
      </c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4"/>
      <c r="D519" s="56">
        <f t="shared" si="95"/>
        <v>0</v>
      </c>
      <c r="E519" s="56">
        <f t="shared" si="95"/>
        <v>0</v>
      </c>
      <c r="F519" s="8">
        <f t="shared" si="96"/>
        <v>0</v>
      </c>
      <c r="G519" s="8">
        <f t="shared" si="96"/>
        <v>0</v>
      </c>
      <c r="H519" s="8">
        <f t="shared" si="97"/>
        <v>0</v>
      </c>
      <c r="I519" s="8">
        <f t="shared" si="98"/>
        <v>0</v>
      </c>
      <c r="J519" s="8">
        <f t="shared" si="99"/>
        <v>0</v>
      </c>
      <c r="K519" s="8">
        <f t="shared" si="100"/>
        <v>0</v>
      </c>
      <c r="L519" s="8">
        <f t="shared" si="101"/>
        <v>0</v>
      </c>
      <c r="M519" s="8">
        <f t="shared" ca="1" si="106"/>
        <v>-7.0542380437790805E-2</v>
      </c>
      <c r="N519" s="8">
        <f t="shared" ca="1" si="102"/>
        <v>0</v>
      </c>
      <c r="O519" s="57">
        <f t="shared" ca="1" si="103"/>
        <v>0</v>
      </c>
      <c r="P519" s="8">
        <f t="shared" ca="1" si="104"/>
        <v>0</v>
      </c>
      <c r="Q519" s="8">
        <f t="shared" ca="1" si="105"/>
        <v>0</v>
      </c>
      <c r="R519" s="5">
        <f t="shared" ca="1" si="107"/>
        <v>7.0542380437790805E-2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4"/>
      <c r="D520" s="56">
        <f t="shared" si="95"/>
        <v>0</v>
      </c>
      <c r="E520" s="56">
        <f t="shared" si="95"/>
        <v>0</v>
      </c>
      <c r="F520" s="8">
        <f t="shared" si="96"/>
        <v>0</v>
      </c>
      <c r="G520" s="8">
        <f t="shared" si="96"/>
        <v>0</v>
      </c>
      <c r="H520" s="8">
        <f t="shared" si="97"/>
        <v>0</v>
      </c>
      <c r="I520" s="8">
        <f t="shared" si="98"/>
        <v>0</v>
      </c>
      <c r="J520" s="8">
        <f t="shared" si="99"/>
        <v>0</v>
      </c>
      <c r="K520" s="8">
        <f t="shared" si="100"/>
        <v>0</v>
      </c>
      <c r="L520" s="8">
        <f t="shared" si="101"/>
        <v>0</v>
      </c>
      <c r="M520" s="8">
        <f t="shared" ca="1" si="106"/>
        <v>-7.0542380437790805E-2</v>
      </c>
      <c r="N520" s="8">
        <f t="shared" ca="1" si="102"/>
        <v>0</v>
      </c>
      <c r="O520" s="57">
        <f t="shared" ca="1" si="103"/>
        <v>0</v>
      </c>
      <c r="P520" s="8">
        <f t="shared" ca="1" si="104"/>
        <v>0</v>
      </c>
      <c r="Q520" s="8">
        <f t="shared" ca="1" si="105"/>
        <v>0</v>
      </c>
      <c r="R520" s="5">
        <f t="shared" ca="1" si="107"/>
        <v>7.0542380437790805E-2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4"/>
      <c r="D521" s="56">
        <f t="shared" si="95"/>
        <v>0</v>
      </c>
      <c r="E521" s="56">
        <f t="shared" si="95"/>
        <v>0</v>
      </c>
      <c r="F521" s="8">
        <f t="shared" si="96"/>
        <v>0</v>
      </c>
      <c r="G521" s="8">
        <f t="shared" si="96"/>
        <v>0</v>
      </c>
      <c r="H521" s="8">
        <f t="shared" si="97"/>
        <v>0</v>
      </c>
      <c r="I521" s="8">
        <f t="shared" si="98"/>
        <v>0</v>
      </c>
      <c r="J521" s="8">
        <f t="shared" si="99"/>
        <v>0</v>
      </c>
      <c r="K521" s="8">
        <f t="shared" si="100"/>
        <v>0</v>
      </c>
      <c r="L521" s="8">
        <f t="shared" si="101"/>
        <v>0</v>
      </c>
      <c r="M521" s="8">
        <f t="shared" ca="1" si="106"/>
        <v>-7.0542380437790805E-2</v>
      </c>
      <c r="N521" s="8">
        <f t="shared" ca="1" si="102"/>
        <v>0</v>
      </c>
      <c r="O521" s="57">
        <f t="shared" ca="1" si="103"/>
        <v>0</v>
      </c>
      <c r="P521" s="8">
        <f t="shared" ca="1" si="104"/>
        <v>0</v>
      </c>
      <c r="Q521" s="8">
        <f t="shared" ca="1" si="105"/>
        <v>0</v>
      </c>
      <c r="R521" s="5">
        <f t="shared" ca="1" si="107"/>
        <v>7.0542380437790805E-2</v>
      </c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4"/>
      <c r="D522" s="56">
        <f t="shared" si="95"/>
        <v>0</v>
      </c>
      <c r="E522" s="56">
        <f t="shared" si="95"/>
        <v>0</v>
      </c>
      <c r="F522" s="8">
        <f t="shared" si="96"/>
        <v>0</v>
      </c>
      <c r="G522" s="8">
        <f t="shared" si="96"/>
        <v>0</v>
      </c>
      <c r="H522" s="8">
        <f t="shared" si="97"/>
        <v>0</v>
      </c>
      <c r="I522" s="8">
        <f t="shared" si="98"/>
        <v>0</v>
      </c>
      <c r="J522" s="8">
        <f t="shared" si="99"/>
        <v>0</v>
      </c>
      <c r="K522" s="8">
        <f t="shared" si="100"/>
        <v>0</v>
      </c>
      <c r="L522" s="8">
        <f t="shared" si="101"/>
        <v>0</v>
      </c>
      <c r="M522" s="8">
        <f t="shared" ca="1" si="106"/>
        <v>-7.0542380437790805E-2</v>
      </c>
      <c r="N522" s="8">
        <f t="shared" ca="1" si="102"/>
        <v>0</v>
      </c>
      <c r="O522" s="57">
        <f t="shared" ca="1" si="103"/>
        <v>0</v>
      </c>
      <c r="P522" s="8">
        <f t="shared" ca="1" si="104"/>
        <v>0</v>
      </c>
      <c r="Q522" s="8">
        <f t="shared" ca="1" si="105"/>
        <v>0</v>
      </c>
      <c r="R522" s="5">
        <f t="shared" ca="1" si="107"/>
        <v>7.0542380437790805E-2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4"/>
      <c r="D523" s="56">
        <f t="shared" si="95"/>
        <v>0</v>
      </c>
      <c r="E523" s="56">
        <f t="shared" si="95"/>
        <v>0</v>
      </c>
      <c r="F523" s="8">
        <f t="shared" si="96"/>
        <v>0</v>
      </c>
      <c r="G523" s="8">
        <f t="shared" si="96"/>
        <v>0</v>
      </c>
      <c r="H523" s="8">
        <f t="shared" si="97"/>
        <v>0</v>
      </c>
      <c r="I523" s="8">
        <f t="shared" si="98"/>
        <v>0</v>
      </c>
      <c r="J523" s="8">
        <f t="shared" si="99"/>
        <v>0</v>
      </c>
      <c r="K523" s="8">
        <f t="shared" si="100"/>
        <v>0</v>
      </c>
      <c r="L523" s="8">
        <f t="shared" si="101"/>
        <v>0</v>
      </c>
      <c r="M523" s="8">
        <f t="shared" ca="1" si="106"/>
        <v>-7.0542380437790805E-2</v>
      </c>
      <c r="N523" s="8">
        <f t="shared" ca="1" si="102"/>
        <v>0</v>
      </c>
      <c r="O523" s="57">
        <f t="shared" ca="1" si="103"/>
        <v>0</v>
      </c>
      <c r="P523" s="8">
        <f t="shared" ca="1" si="104"/>
        <v>0</v>
      </c>
      <c r="Q523" s="8">
        <f t="shared" ca="1" si="105"/>
        <v>0</v>
      </c>
      <c r="R523" s="5">
        <f t="shared" ca="1" si="107"/>
        <v>7.0542380437790805E-2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4"/>
      <c r="D524" s="56">
        <f t="shared" si="95"/>
        <v>0</v>
      </c>
      <c r="E524" s="56">
        <f t="shared" si="95"/>
        <v>0</v>
      </c>
      <c r="F524" s="8">
        <f t="shared" si="96"/>
        <v>0</v>
      </c>
      <c r="G524" s="8">
        <f t="shared" si="96"/>
        <v>0</v>
      </c>
      <c r="H524" s="8">
        <f t="shared" si="97"/>
        <v>0</v>
      </c>
      <c r="I524" s="8">
        <f t="shared" si="98"/>
        <v>0</v>
      </c>
      <c r="J524" s="8">
        <f t="shared" si="99"/>
        <v>0</v>
      </c>
      <c r="K524" s="8">
        <f t="shared" si="100"/>
        <v>0</v>
      </c>
      <c r="L524" s="8">
        <f t="shared" si="101"/>
        <v>0</v>
      </c>
      <c r="M524" s="8">
        <f t="shared" ca="1" si="106"/>
        <v>-7.0542380437790805E-2</v>
      </c>
      <c r="N524" s="8">
        <f t="shared" ca="1" si="102"/>
        <v>0</v>
      </c>
      <c r="O524" s="57">
        <f t="shared" ca="1" si="103"/>
        <v>0</v>
      </c>
      <c r="P524" s="8">
        <f t="shared" ca="1" si="104"/>
        <v>0</v>
      </c>
      <c r="Q524" s="8">
        <f t="shared" ca="1" si="105"/>
        <v>0</v>
      </c>
      <c r="R524" s="5">
        <f t="shared" ca="1" si="107"/>
        <v>7.0542380437790805E-2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4"/>
      <c r="D525" s="56">
        <f t="shared" si="95"/>
        <v>0</v>
      </c>
      <c r="E525" s="56">
        <f t="shared" si="95"/>
        <v>0</v>
      </c>
      <c r="F525" s="8">
        <f t="shared" si="96"/>
        <v>0</v>
      </c>
      <c r="G525" s="8">
        <f t="shared" si="96"/>
        <v>0</v>
      </c>
      <c r="H525" s="8">
        <f t="shared" si="97"/>
        <v>0</v>
      </c>
      <c r="I525" s="8">
        <f t="shared" si="98"/>
        <v>0</v>
      </c>
      <c r="J525" s="8">
        <f t="shared" si="99"/>
        <v>0</v>
      </c>
      <c r="K525" s="8">
        <f t="shared" si="100"/>
        <v>0</v>
      </c>
      <c r="L525" s="8">
        <f t="shared" si="101"/>
        <v>0</v>
      </c>
      <c r="M525" s="8">
        <f t="shared" ca="1" si="106"/>
        <v>-7.0542380437790805E-2</v>
      </c>
      <c r="N525" s="8">
        <f t="shared" ca="1" si="102"/>
        <v>0</v>
      </c>
      <c r="O525" s="57">
        <f t="shared" ca="1" si="103"/>
        <v>0</v>
      </c>
      <c r="P525" s="8">
        <f t="shared" ca="1" si="104"/>
        <v>0</v>
      </c>
      <c r="Q525" s="8">
        <f t="shared" ca="1" si="105"/>
        <v>0</v>
      </c>
      <c r="R525" s="5">
        <f t="shared" ca="1" si="107"/>
        <v>7.0542380437790805E-2</v>
      </c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4"/>
      <c r="D526" s="56">
        <f t="shared" si="95"/>
        <v>0</v>
      </c>
      <c r="E526" s="56">
        <f t="shared" si="95"/>
        <v>0</v>
      </c>
      <c r="F526" s="8">
        <f t="shared" si="96"/>
        <v>0</v>
      </c>
      <c r="G526" s="8">
        <f t="shared" si="96"/>
        <v>0</v>
      </c>
      <c r="H526" s="8">
        <f t="shared" si="97"/>
        <v>0</v>
      </c>
      <c r="I526" s="8">
        <f t="shared" si="98"/>
        <v>0</v>
      </c>
      <c r="J526" s="8">
        <f t="shared" si="99"/>
        <v>0</v>
      </c>
      <c r="K526" s="8">
        <f t="shared" si="100"/>
        <v>0</v>
      </c>
      <c r="L526" s="8">
        <f t="shared" si="101"/>
        <v>0</v>
      </c>
      <c r="M526" s="8">
        <f t="shared" ca="1" si="106"/>
        <v>-7.0542380437790805E-2</v>
      </c>
      <c r="N526" s="8">
        <f t="shared" ca="1" si="102"/>
        <v>0</v>
      </c>
      <c r="O526" s="57">
        <f t="shared" ca="1" si="103"/>
        <v>0</v>
      </c>
      <c r="P526" s="8">
        <f t="shared" ca="1" si="104"/>
        <v>0</v>
      </c>
      <c r="Q526" s="8">
        <f t="shared" ca="1" si="105"/>
        <v>0</v>
      </c>
      <c r="R526" s="5">
        <f t="shared" ca="1" si="107"/>
        <v>7.0542380437790805E-2</v>
      </c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4"/>
      <c r="D527" s="56">
        <f t="shared" ref="D527:E590" si="108">A527/A$18</f>
        <v>0</v>
      </c>
      <c r="E527" s="56">
        <f t="shared" si="108"/>
        <v>0</v>
      </c>
      <c r="F527" s="8">
        <f t="shared" ref="F527:G590" si="109">$C527*D527</f>
        <v>0</v>
      </c>
      <c r="G527" s="8">
        <f t="shared" si="109"/>
        <v>0</v>
      </c>
      <c r="H527" s="8">
        <f t="shared" si="97"/>
        <v>0</v>
      </c>
      <c r="I527" s="8">
        <f t="shared" si="98"/>
        <v>0</v>
      </c>
      <c r="J527" s="8">
        <f t="shared" si="99"/>
        <v>0</v>
      </c>
      <c r="K527" s="8">
        <f t="shared" si="100"/>
        <v>0</v>
      </c>
      <c r="L527" s="8">
        <f t="shared" si="101"/>
        <v>0</v>
      </c>
      <c r="M527" s="8">
        <f t="shared" ca="1" si="106"/>
        <v>-7.0542380437790805E-2</v>
      </c>
      <c r="N527" s="8">
        <f t="shared" ca="1" si="102"/>
        <v>0</v>
      </c>
      <c r="O527" s="57">
        <f t="shared" ca="1" si="103"/>
        <v>0</v>
      </c>
      <c r="P527" s="8">
        <f t="shared" ca="1" si="104"/>
        <v>0</v>
      </c>
      <c r="Q527" s="8">
        <f t="shared" ca="1" si="105"/>
        <v>0</v>
      </c>
      <c r="R527" s="5">
        <f t="shared" ca="1" si="107"/>
        <v>7.0542380437790805E-2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4"/>
      <c r="D528" s="56">
        <f t="shared" si="108"/>
        <v>0</v>
      </c>
      <c r="E528" s="56">
        <f t="shared" si="108"/>
        <v>0</v>
      </c>
      <c r="F528" s="8">
        <f t="shared" si="109"/>
        <v>0</v>
      </c>
      <c r="G528" s="8">
        <f t="shared" si="109"/>
        <v>0</v>
      </c>
      <c r="H528" s="8">
        <f t="shared" ref="H528:H591" si="110">C528*D528*D528</f>
        <v>0</v>
      </c>
      <c r="I528" s="8">
        <f t="shared" ref="I528:I591" si="111">C528*D528*D528*D528</f>
        <v>0</v>
      </c>
      <c r="J528" s="8">
        <f t="shared" ref="J528:J591" si="112">C528*D528*D528*D528*D528</f>
        <v>0</v>
      </c>
      <c r="K528" s="8">
        <f t="shared" ref="K528:K591" si="113">C528*E528*D528</f>
        <v>0</v>
      </c>
      <c r="L528" s="8">
        <f t="shared" ref="L528:L591" si="114">C528*E528*D528*D528</f>
        <v>0</v>
      </c>
      <c r="M528" s="8">
        <f t="shared" ca="1" si="106"/>
        <v>-7.0542380437790805E-2</v>
      </c>
      <c r="N528" s="8">
        <f t="shared" ref="N528:N591" ca="1" si="115">C528*(M528-E528)^2</f>
        <v>0</v>
      </c>
      <c r="O528" s="57">
        <f t="shared" ref="O528:O591" ca="1" si="116">(C528*O$1-O$2*F528+O$3*H528)^2</f>
        <v>0</v>
      </c>
      <c r="P528" s="8">
        <f t="shared" ref="P528:P591" ca="1" si="117">(-C528*O$2+O$4*F528-O$5*H528)^2</f>
        <v>0</v>
      </c>
      <c r="Q528" s="8">
        <f t="shared" ref="Q528:Q591" ca="1" si="118">+(C528*O$3-F528*O$5+H528*O$6)^2</f>
        <v>0</v>
      </c>
      <c r="R528" s="5">
        <f t="shared" ca="1" si="107"/>
        <v>7.0542380437790805E-2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4"/>
      <c r="D529" s="56">
        <f t="shared" si="108"/>
        <v>0</v>
      </c>
      <c r="E529" s="56">
        <f t="shared" si="108"/>
        <v>0</v>
      </c>
      <c r="F529" s="8">
        <f t="shared" si="109"/>
        <v>0</v>
      </c>
      <c r="G529" s="8">
        <f t="shared" si="109"/>
        <v>0</v>
      </c>
      <c r="H529" s="8">
        <f t="shared" si="110"/>
        <v>0</v>
      </c>
      <c r="I529" s="8">
        <f t="shared" si="111"/>
        <v>0</v>
      </c>
      <c r="J529" s="8">
        <f t="shared" si="112"/>
        <v>0</v>
      </c>
      <c r="K529" s="8">
        <f t="shared" si="113"/>
        <v>0</v>
      </c>
      <c r="L529" s="8">
        <f t="shared" si="114"/>
        <v>0</v>
      </c>
      <c r="M529" s="8">
        <f t="shared" ca="1" si="106"/>
        <v>-7.0542380437790805E-2</v>
      </c>
      <c r="N529" s="8">
        <f t="shared" ca="1" si="115"/>
        <v>0</v>
      </c>
      <c r="O529" s="57">
        <f t="shared" ca="1" si="116"/>
        <v>0</v>
      </c>
      <c r="P529" s="8">
        <f t="shared" ca="1" si="117"/>
        <v>0</v>
      </c>
      <c r="Q529" s="8">
        <f t="shared" ca="1" si="118"/>
        <v>0</v>
      </c>
      <c r="R529" s="5">
        <f t="shared" ca="1" si="107"/>
        <v>7.0542380437790805E-2</v>
      </c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4"/>
      <c r="D530" s="56">
        <f t="shared" si="108"/>
        <v>0</v>
      </c>
      <c r="E530" s="56">
        <f t="shared" si="108"/>
        <v>0</v>
      </c>
      <c r="F530" s="8">
        <f t="shared" si="109"/>
        <v>0</v>
      </c>
      <c r="G530" s="8">
        <f t="shared" si="109"/>
        <v>0</v>
      </c>
      <c r="H530" s="8">
        <f t="shared" si="110"/>
        <v>0</v>
      </c>
      <c r="I530" s="8">
        <f t="shared" si="111"/>
        <v>0</v>
      </c>
      <c r="J530" s="8">
        <f t="shared" si="112"/>
        <v>0</v>
      </c>
      <c r="K530" s="8">
        <f t="shared" si="113"/>
        <v>0</v>
      </c>
      <c r="L530" s="8">
        <f t="shared" si="114"/>
        <v>0</v>
      </c>
      <c r="M530" s="8">
        <f t="shared" ca="1" si="106"/>
        <v>-7.0542380437790805E-2</v>
      </c>
      <c r="N530" s="8">
        <f t="shared" ca="1" si="115"/>
        <v>0</v>
      </c>
      <c r="O530" s="57">
        <f t="shared" ca="1" si="116"/>
        <v>0</v>
      </c>
      <c r="P530" s="8">
        <f t="shared" ca="1" si="117"/>
        <v>0</v>
      </c>
      <c r="Q530" s="8">
        <f t="shared" ca="1" si="118"/>
        <v>0</v>
      </c>
      <c r="R530" s="5">
        <f t="shared" ca="1" si="107"/>
        <v>7.0542380437790805E-2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4"/>
      <c r="D531" s="56">
        <f t="shared" si="108"/>
        <v>0</v>
      </c>
      <c r="E531" s="56">
        <f t="shared" si="108"/>
        <v>0</v>
      </c>
      <c r="F531" s="8">
        <f t="shared" si="109"/>
        <v>0</v>
      </c>
      <c r="G531" s="8">
        <f t="shared" si="109"/>
        <v>0</v>
      </c>
      <c r="H531" s="8">
        <f t="shared" si="110"/>
        <v>0</v>
      </c>
      <c r="I531" s="8">
        <f t="shared" si="111"/>
        <v>0</v>
      </c>
      <c r="J531" s="8">
        <f t="shared" si="112"/>
        <v>0</v>
      </c>
      <c r="K531" s="8">
        <f t="shared" si="113"/>
        <v>0</v>
      </c>
      <c r="L531" s="8">
        <f t="shared" si="114"/>
        <v>0</v>
      </c>
      <c r="M531" s="8">
        <f t="shared" ca="1" si="106"/>
        <v>-7.0542380437790805E-2</v>
      </c>
      <c r="N531" s="8">
        <f t="shared" ca="1" si="115"/>
        <v>0</v>
      </c>
      <c r="O531" s="57">
        <f t="shared" ca="1" si="116"/>
        <v>0</v>
      </c>
      <c r="P531" s="8">
        <f t="shared" ca="1" si="117"/>
        <v>0</v>
      </c>
      <c r="Q531" s="8">
        <f t="shared" ca="1" si="118"/>
        <v>0</v>
      </c>
      <c r="R531" s="5">
        <f t="shared" ca="1" si="107"/>
        <v>7.0542380437790805E-2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4"/>
      <c r="D532" s="56">
        <f t="shared" si="108"/>
        <v>0</v>
      </c>
      <c r="E532" s="56">
        <f t="shared" si="108"/>
        <v>0</v>
      </c>
      <c r="F532" s="8">
        <f t="shared" si="109"/>
        <v>0</v>
      </c>
      <c r="G532" s="8">
        <f t="shared" si="109"/>
        <v>0</v>
      </c>
      <c r="H532" s="8">
        <f t="shared" si="110"/>
        <v>0</v>
      </c>
      <c r="I532" s="8">
        <f t="shared" si="111"/>
        <v>0</v>
      </c>
      <c r="J532" s="8">
        <f t="shared" si="112"/>
        <v>0</v>
      </c>
      <c r="K532" s="8">
        <f t="shared" si="113"/>
        <v>0</v>
      </c>
      <c r="L532" s="8">
        <f t="shared" si="114"/>
        <v>0</v>
      </c>
      <c r="M532" s="8">
        <f t="shared" ca="1" si="106"/>
        <v>-7.0542380437790805E-2</v>
      </c>
      <c r="N532" s="8">
        <f t="shared" ca="1" si="115"/>
        <v>0</v>
      </c>
      <c r="O532" s="57">
        <f t="shared" ca="1" si="116"/>
        <v>0</v>
      </c>
      <c r="P532" s="8">
        <f t="shared" ca="1" si="117"/>
        <v>0</v>
      </c>
      <c r="Q532" s="8">
        <f t="shared" ca="1" si="118"/>
        <v>0</v>
      </c>
      <c r="R532" s="5">
        <f t="shared" ca="1" si="107"/>
        <v>7.0542380437790805E-2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4"/>
      <c r="D533" s="56">
        <f t="shared" si="108"/>
        <v>0</v>
      </c>
      <c r="E533" s="56">
        <f t="shared" si="108"/>
        <v>0</v>
      </c>
      <c r="F533" s="8">
        <f t="shared" si="109"/>
        <v>0</v>
      </c>
      <c r="G533" s="8">
        <f t="shared" si="109"/>
        <v>0</v>
      </c>
      <c r="H533" s="8">
        <f t="shared" si="110"/>
        <v>0</v>
      </c>
      <c r="I533" s="8">
        <f t="shared" si="111"/>
        <v>0</v>
      </c>
      <c r="J533" s="8">
        <f t="shared" si="112"/>
        <v>0</v>
      </c>
      <c r="K533" s="8">
        <f t="shared" si="113"/>
        <v>0</v>
      </c>
      <c r="L533" s="8">
        <f t="shared" si="114"/>
        <v>0</v>
      </c>
      <c r="M533" s="8">
        <f t="shared" ref="M533:M596" ca="1" si="119">+E$4+E$5*D533+E$6*D533^2</f>
        <v>-7.0542380437790805E-2</v>
      </c>
      <c r="N533" s="8">
        <f t="shared" ca="1" si="115"/>
        <v>0</v>
      </c>
      <c r="O533" s="57">
        <f t="shared" ca="1" si="116"/>
        <v>0</v>
      </c>
      <c r="P533" s="8">
        <f t="shared" ca="1" si="117"/>
        <v>0</v>
      </c>
      <c r="Q533" s="8">
        <f t="shared" ca="1" si="118"/>
        <v>0</v>
      </c>
      <c r="R533" s="5">
        <f t="shared" ref="R533:R596" ca="1" si="120">+E533-M533</f>
        <v>7.0542380437790805E-2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4"/>
      <c r="D534" s="56">
        <f t="shared" si="108"/>
        <v>0</v>
      </c>
      <c r="E534" s="56">
        <f t="shared" si="108"/>
        <v>0</v>
      </c>
      <c r="F534" s="8">
        <f t="shared" si="109"/>
        <v>0</v>
      </c>
      <c r="G534" s="8">
        <f t="shared" si="109"/>
        <v>0</v>
      </c>
      <c r="H534" s="8">
        <f t="shared" si="110"/>
        <v>0</v>
      </c>
      <c r="I534" s="8">
        <f t="shared" si="111"/>
        <v>0</v>
      </c>
      <c r="J534" s="8">
        <f t="shared" si="112"/>
        <v>0</v>
      </c>
      <c r="K534" s="8">
        <f t="shared" si="113"/>
        <v>0</v>
      </c>
      <c r="L534" s="8">
        <f t="shared" si="114"/>
        <v>0</v>
      </c>
      <c r="M534" s="8">
        <f t="shared" ca="1" si="119"/>
        <v>-7.0542380437790805E-2</v>
      </c>
      <c r="N534" s="8">
        <f t="shared" ca="1" si="115"/>
        <v>0</v>
      </c>
      <c r="O534" s="57">
        <f t="shared" ca="1" si="116"/>
        <v>0</v>
      </c>
      <c r="P534" s="8">
        <f t="shared" ca="1" si="117"/>
        <v>0</v>
      </c>
      <c r="Q534" s="8">
        <f t="shared" ca="1" si="118"/>
        <v>0</v>
      </c>
      <c r="R534" s="5">
        <f t="shared" ca="1" si="120"/>
        <v>7.0542380437790805E-2</v>
      </c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4"/>
      <c r="D535" s="56">
        <f t="shared" si="108"/>
        <v>0</v>
      </c>
      <c r="E535" s="56">
        <f t="shared" si="108"/>
        <v>0</v>
      </c>
      <c r="F535" s="8">
        <f t="shared" si="109"/>
        <v>0</v>
      </c>
      <c r="G535" s="8">
        <f t="shared" si="109"/>
        <v>0</v>
      </c>
      <c r="H535" s="8">
        <f t="shared" si="110"/>
        <v>0</v>
      </c>
      <c r="I535" s="8">
        <f t="shared" si="111"/>
        <v>0</v>
      </c>
      <c r="J535" s="8">
        <f t="shared" si="112"/>
        <v>0</v>
      </c>
      <c r="K535" s="8">
        <f t="shared" si="113"/>
        <v>0</v>
      </c>
      <c r="L535" s="8">
        <f t="shared" si="114"/>
        <v>0</v>
      </c>
      <c r="M535" s="8">
        <f t="shared" ca="1" si="119"/>
        <v>-7.0542380437790805E-2</v>
      </c>
      <c r="N535" s="8">
        <f t="shared" ca="1" si="115"/>
        <v>0</v>
      </c>
      <c r="O535" s="57">
        <f t="shared" ca="1" si="116"/>
        <v>0</v>
      </c>
      <c r="P535" s="8">
        <f t="shared" ca="1" si="117"/>
        <v>0</v>
      </c>
      <c r="Q535" s="8">
        <f t="shared" ca="1" si="118"/>
        <v>0</v>
      </c>
      <c r="R535" s="5">
        <f t="shared" ca="1" si="120"/>
        <v>7.0542380437790805E-2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4"/>
      <c r="D536" s="56">
        <f t="shared" si="108"/>
        <v>0</v>
      </c>
      <c r="E536" s="56">
        <f t="shared" si="108"/>
        <v>0</v>
      </c>
      <c r="F536" s="8">
        <f t="shared" si="109"/>
        <v>0</v>
      </c>
      <c r="G536" s="8">
        <f t="shared" si="109"/>
        <v>0</v>
      </c>
      <c r="H536" s="8">
        <f t="shared" si="110"/>
        <v>0</v>
      </c>
      <c r="I536" s="8">
        <f t="shared" si="111"/>
        <v>0</v>
      </c>
      <c r="J536" s="8">
        <f t="shared" si="112"/>
        <v>0</v>
      </c>
      <c r="K536" s="8">
        <f t="shared" si="113"/>
        <v>0</v>
      </c>
      <c r="L536" s="8">
        <f t="shared" si="114"/>
        <v>0</v>
      </c>
      <c r="M536" s="8">
        <f t="shared" ca="1" si="119"/>
        <v>-7.0542380437790805E-2</v>
      </c>
      <c r="N536" s="8">
        <f t="shared" ca="1" si="115"/>
        <v>0</v>
      </c>
      <c r="O536" s="57">
        <f t="shared" ca="1" si="116"/>
        <v>0</v>
      </c>
      <c r="P536" s="8">
        <f t="shared" ca="1" si="117"/>
        <v>0</v>
      </c>
      <c r="Q536" s="8">
        <f t="shared" ca="1" si="118"/>
        <v>0</v>
      </c>
      <c r="R536" s="5">
        <f t="shared" ca="1" si="120"/>
        <v>7.0542380437790805E-2</v>
      </c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4"/>
      <c r="D537" s="56">
        <f t="shared" si="108"/>
        <v>0</v>
      </c>
      <c r="E537" s="56">
        <f t="shared" si="108"/>
        <v>0</v>
      </c>
      <c r="F537" s="8">
        <f t="shared" si="109"/>
        <v>0</v>
      </c>
      <c r="G537" s="8">
        <f t="shared" si="109"/>
        <v>0</v>
      </c>
      <c r="H537" s="8">
        <f t="shared" si="110"/>
        <v>0</v>
      </c>
      <c r="I537" s="8">
        <f t="shared" si="111"/>
        <v>0</v>
      </c>
      <c r="J537" s="8">
        <f t="shared" si="112"/>
        <v>0</v>
      </c>
      <c r="K537" s="8">
        <f t="shared" si="113"/>
        <v>0</v>
      </c>
      <c r="L537" s="8">
        <f t="shared" si="114"/>
        <v>0</v>
      </c>
      <c r="M537" s="8">
        <f t="shared" ca="1" si="119"/>
        <v>-7.0542380437790805E-2</v>
      </c>
      <c r="N537" s="8">
        <f t="shared" ca="1" si="115"/>
        <v>0</v>
      </c>
      <c r="O537" s="57">
        <f t="shared" ca="1" si="116"/>
        <v>0</v>
      </c>
      <c r="P537" s="8">
        <f t="shared" ca="1" si="117"/>
        <v>0</v>
      </c>
      <c r="Q537" s="8">
        <f t="shared" ca="1" si="118"/>
        <v>0</v>
      </c>
      <c r="R537" s="5">
        <f t="shared" ca="1" si="120"/>
        <v>7.0542380437790805E-2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4"/>
      <c r="D538" s="56">
        <f t="shared" si="108"/>
        <v>0</v>
      </c>
      <c r="E538" s="56">
        <f t="shared" si="108"/>
        <v>0</v>
      </c>
      <c r="F538" s="8">
        <f t="shared" si="109"/>
        <v>0</v>
      </c>
      <c r="G538" s="8">
        <f t="shared" si="109"/>
        <v>0</v>
      </c>
      <c r="H538" s="8">
        <f t="shared" si="110"/>
        <v>0</v>
      </c>
      <c r="I538" s="8">
        <f t="shared" si="111"/>
        <v>0</v>
      </c>
      <c r="J538" s="8">
        <f t="shared" si="112"/>
        <v>0</v>
      </c>
      <c r="K538" s="8">
        <f t="shared" si="113"/>
        <v>0</v>
      </c>
      <c r="L538" s="8">
        <f t="shared" si="114"/>
        <v>0</v>
      </c>
      <c r="M538" s="8">
        <f t="shared" ca="1" si="119"/>
        <v>-7.0542380437790805E-2</v>
      </c>
      <c r="N538" s="8">
        <f t="shared" ca="1" si="115"/>
        <v>0</v>
      </c>
      <c r="O538" s="57">
        <f t="shared" ca="1" si="116"/>
        <v>0</v>
      </c>
      <c r="P538" s="8">
        <f t="shared" ca="1" si="117"/>
        <v>0</v>
      </c>
      <c r="Q538" s="8">
        <f t="shared" ca="1" si="118"/>
        <v>0</v>
      </c>
      <c r="R538" s="5">
        <f t="shared" ca="1" si="120"/>
        <v>7.0542380437790805E-2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4"/>
      <c r="D539" s="56">
        <f t="shared" si="108"/>
        <v>0</v>
      </c>
      <c r="E539" s="56">
        <f t="shared" si="108"/>
        <v>0</v>
      </c>
      <c r="F539" s="8">
        <f t="shared" si="109"/>
        <v>0</v>
      </c>
      <c r="G539" s="8">
        <f t="shared" si="109"/>
        <v>0</v>
      </c>
      <c r="H539" s="8">
        <f t="shared" si="110"/>
        <v>0</v>
      </c>
      <c r="I539" s="8">
        <f t="shared" si="111"/>
        <v>0</v>
      </c>
      <c r="J539" s="8">
        <f t="shared" si="112"/>
        <v>0</v>
      </c>
      <c r="K539" s="8">
        <f t="shared" si="113"/>
        <v>0</v>
      </c>
      <c r="L539" s="8">
        <f t="shared" si="114"/>
        <v>0</v>
      </c>
      <c r="M539" s="8">
        <f t="shared" ca="1" si="119"/>
        <v>-7.0542380437790805E-2</v>
      </c>
      <c r="N539" s="8">
        <f t="shared" ca="1" si="115"/>
        <v>0</v>
      </c>
      <c r="O539" s="57">
        <f t="shared" ca="1" si="116"/>
        <v>0</v>
      </c>
      <c r="P539" s="8">
        <f t="shared" ca="1" si="117"/>
        <v>0</v>
      </c>
      <c r="Q539" s="8">
        <f t="shared" ca="1" si="118"/>
        <v>0</v>
      </c>
      <c r="R539" s="5">
        <f t="shared" ca="1" si="120"/>
        <v>7.0542380437790805E-2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4"/>
      <c r="D540" s="56">
        <f t="shared" si="108"/>
        <v>0</v>
      </c>
      <c r="E540" s="56">
        <f t="shared" si="108"/>
        <v>0</v>
      </c>
      <c r="F540" s="8">
        <f t="shared" si="109"/>
        <v>0</v>
      </c>
      <c r="G540" s="8">
        <f t="shared" si="109"/>
        <v>0</v>
      </c>
      <c r="H540" s="8">
        <f t="shared" si="110"/>
        <v>0</v>
      </c>
      <c r="I540" s="8">
        <f t="shared" si="111"/>
        <v>0</v>
      </c>
      <c r="J540" s="8">
        <f t="shared" si="112"/>
        <v>0</v>
      </c>
      <c r="K540" s="8">
        <f t="shared" si="113"/>
        <v>0</v>
      </c>
      <c r="L540" s="8">
        <f t="shared" si="114"/>
        <v>0</v>
      </c>
      <c r="M540" s="8">
        <f t="shared" ca="1" si="119"/>
        <v>-7.0542380437790805E-2</v>
      </c>
      <c r="N540" s="8">
        <f t="shared" ca="1" si="115"/>
        <v>0</v>
      </c>
      <c r="O540" s="57">
        <f t="shared" ca="1" si="116"/>
        <v>0</v>
      </c>
      <c r="P540" s="8">
        <f t="shared" ca="1" si="117"/>
        <v>0</v>
      </c>
      <c r="Q540" s="8">
        <f t="shared" ca="1" si="118"/>
        <v>0</v>
      </c>
      <c r="R540" s="5">
        <f t="shared" ca="1" si="120"/>
        <v>7.0542380437790805E-2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4"/>
      <c r="D541" s="56">
        <f t="shared" si="108"/>
        <v>0</v>
      </c>
      <c r="E541" s="56">
        <f t="shared" si="108"/>
        <v>0</v>
      </c>
      <c r="F541" s="8">
        <f t="shared" si="109"/>
        <v>0</v>
      </c>
      <c r="G541" s="8">
        <f t="shared" si="109"/>
        <v>0</v>
      </c>
      <c r="H541" s="8">
        <f t="shared" si="110"/>
        <v>0</v>
      </c>
      <c r="I541" s="8">
        <f t="shared" si="111"/>
        <v>0</v>
      </c>
      <c r="J541" s="8">
        <f t="shared" si="112"/>
        <v>0</v>
      </c>
      <c r="K541" s="8">
        <f t="shared" si="113"/>
        <v>0</v>
      </c>
      <c r="L541" s="8">
        <f t="shared" si="114"/>
        <v>0</v>
      </c>
      <c r="M541" s="8">
        <f t="shared" ca="1" si="119"/>
        <v>-7.0542380437790805E-2</v>
      </c>
      <c r="N541" s="8">
        <f t="shared" ca="1" si="115"/>
        <v>0</v>
      </c>
      <c r="O541" s="57">
        <f t="shared" ca="1" si="116"/>
        <v>0</v>
      </c>
      <c r="P541" s="8">
        <f t="shared" ca="1" si="117"/>
        <v>0</v>
      </c>
      <c r="Q541" s="8">
        <f t="shared" ca="1" si="118"/>
        <v>0</v>
      </c>
      <c r="R541" s="5">
        <f t="shared" ca="1" si="120"/>
        <v>7.0542380437790805E-2</v>
      </c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4"/>
      <c r="D542" s="56">
        <f t="shared" si="108"/>
        <v>0</v>
      </c>
      <c r="E542" s="56">
        <f t="shared" si="108"/>
        <v>0</v>
      </c>
      <c r="F542" s="8">
        <f t="shared" si="109"/>
        <v>0</v>
      </c>
      <c r="G542" s="8">
        <f t="shared" si="109"/>
        <v>0</v>
      </c>
      <c r="H542" s="8">
        <f t="shared" si="110"/>
        <v>0</v>
      </c>
      <c r="I542" s="8">
        <f t="shared" si="111"/>
        <v>0</v>
      </c>
      <c r="J542" s="8">
        <f t="shared" si="112"/>
        <v>0</v>
      </c>
      <c r="K542" s="8">
        <f t="shared" si="113"/>
        <v>0</v>
      </c>
      <c r="L542" s="8">
        <f t="shared" si="114"/>
        <v>0</v>
      </c>
      <c r="M542" s="8">
        <f t="shared" ca="1" si="119"/>
        <v>-7.0542380437790805E-2</v>
      </c>
      <c r="N542" s="8">
        <f t="shared" ca="1" si="115"/>
        <v>0</v>
      </c>
      <c r="O542" s="57">
        <f t="shared" ca="1" si="116"/>
        <v>0</v>
      </c>
      <c r="P542" s="8">
        <f t="shared" ca="1" si="117"/>
        <v>0</v>
      </c>
      <c r="Q542" s="8">
        <f t="shared" ca="1" si="118"/>
        <v>0</v>
      </c>
      <c r="R542" s="5">
        <f t="shared" ca="1" si="120"/>
        <v>7.0542380437790805E-2</v>
      </c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4"/>
      <c r="D543" s="56">
        <f t="shared" si="108"/>
        <v>0</v>
      </c>
      <c r="E543" s="56">
        <f t="shared" si="108"/>
        <v>0</v>
      </c>
      <c r="F543" s="8">
        <f t="shared" si="109"/>
        <v>0</v>
      </c>
      <c r="G543" s="8">
        <f t="shared" si="109"/>
        <v>0</v>
      </c>
      <c r="H543" s="8">
        <f t="shared" si="110"/>
        <v>0</v>
      </c>
      <c r="I543" s="8">
        <f t="shared" si="111"/>
        <v>0</v>
      </c>
      <c r="J543" s="8">
        <f t="shared" si="112"/>
        <v>0</v>
      </c>
      <c r="K543" s="8">
        <f t="shared" si="113"/>
        <v>0</v>
      </c>
      <c r="L543" s="8">
        <f t="shared" si="114"/>
        <v>0</v>
      </c>
      <c r="M543" s="8">
        <f t="shared" ca="1" si="119"/>
        <v>-7.0542380437790805E-2</v>
      </c>
      <c r="N543" s="8">
        <f t="shared" ca="1" si="115"/>
        <v>0</v>
      </c>
      <c r="O543" s="57">
        <f t="shared" ca="1" si="116"/>
        <v>0</v>
      </c>
      <c r="P543" s="8">
        <f t="shared" ca="1" si="117"/>
        <v>0</v>
      </c>
      <c r="Q543" s="8">
        <f t="shared" ca="1" si="118"/>
        <v>0</v>
      </c>
      <c r="R543" s="5">
        <f t="shared" ca="1" si="120"/>
        <v>7.0542380437790805E-2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4"/>
      <c r="D544" s="56">
        <f t="shared" si="108"/>
        <v>0</v>
      </c>
      <c r="E544" s="56">
        <f t="shared" si="108"/>
        <v>0</v>
      </c>
      <c r="F544" s="8">
        <f t="shared" si="109"/>
        <v>0</v>
      </c>
      <c r="G544" s="8">
        <f t="shared" si="109"/>
        <v>0</v>
      </c>
      <c r="H544" s="8">
        <f t="shared" si="110"/>
        <v>0</v>
      </c>
      <c r="I544" s="8">
        <f t="shared" si="111"/>
        <v>0</v>
      </c>
      <c r="J544" s="8">
        <f t="shared" si="112"/>
        <v>0</v>
      </c>
      <c r="K544" s="8">
        <f t="shared" si="113"/>
        <v>0</v>
      </c>
      <c r="L544" s="8">
        <f t="shared" si="114"/>
        <v>0</v>
      </c>
      <c r="M544" s="8">
        <f t="shared" ca="1" si="119"/>
        <v>-7.0542380437790805E-2</v>
      </c>
      <c r="N544" s="8">
        <f t="shared" ca="1" si="115"/>
        <v>0</v>
      </c>
      <c r="O544" s="57">
        <f t="shared" ca="1" si="116"/>
        <v>0</v>
      </c>
      <c r="P544" s="8">
        <f t="shared" ca="1" si="117"/>
        <v>0</v>
      </c>
      <c r="Q544" s="8">
        <f t="shared" ca="1" si="118"/>
        <v>0</v>
      </c>
      <c r="R544" s="5">
        <f t="shared" ca="1" si="120"/>
        <v>7.0542380437790805E-2</v>
      </c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4"/>
      <c r="D545" s="56">
        <f t="shared" si="108"/>
        <v>0</v>
      </c>
      <c r="E545" s="56">
        <f t="shared" si="108"/>
        <v>0</v>
      </c>
      <c r="F545" s="8">
        <f t="shared" si="109"/>
        <v>0</v>
      </c>
      <c r="G545" s="8">
        <f t="shared" si="109"/>
        <v>0</v>
      </c>
      <c r="H545" s="8">
        <f t="shared" si="110"/>
        <v>0</v>
      </c>
      <c r="I545" s="8">
        <f t="shared" si="111"/>
        <v>0</v>
      </c>
      <c r="J545" s="8">
        <f t="shared" si="112"/>
        <v>0</v>
      </c>
      <c r="K545" s="8">
        <f t="shared" si="113"/>
        <v>0</v>
      </c>
      <c r="L545" s="8">
        <f t="shared" si="114"/>
        <v>0</v>
      </c>
      <c r="M545" s="8">
        <f t="shared" ca="1" si="119"/>
        <v>-7.0542380437790805E-2</v>
      </c>
      <c r="N545" s="8">
        <f t="shared" ca="1" si="115"/>
        <v>0</v>
      </c>
      <c r="O545" s="57">
        <f t="shared" ca="1" si="116"/>
        <v>0</v>
      </c>
      <c r="P545" s="8">
        <f t="shared" ca="1" si="117"/>
        <v>0</v>
      </c>
      <c r="Q545" s="8">
        <f t="shared" ca="1" si="118"/>
        <v>0</v>
      </c>
      <c r="R545" s="5">
        <f t="shared" ca="1" si="120"/>
        <v>7.0542380437790805E-2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4"/>
      <c r="D546" s="56">
        <f t="shared" si="108"/>
        <v>0</v>
      </c>
      <c r="E546" s="56">
        <f t="shared" si="108"/>
        <v>0</v>
      </c>
      <c r="F546" s="8">
        <f t="shared" si="109"/>
        <v>0</v>
      </c>
      <c r="G546" s="8">
        <f t="shared" si="109"/>
        <v>0</v>
      </c>
      <c r="H546" s="8">
        <f t="shared" si="110"/>
        <v>0</v>
      </c>
      <c r="I546" s="8">
        <f t="shared" si="111"/>
        <v>0</v>
      </c>
      <c r="J546" s="8">
        <f t="shared" si="112"/>
        <v>0</v>
      </c>
      <c r="K546" s="8">
        <f t="shared" si="113"/>
        <v>0</v>
      </c>
      <c r="L546" s="8">
        <f t="shared" si="114"/>
        <v>0</v>
      </c>
      <c r="M546" s="8">
        <f t="shared" ca="1" si="119"/>
        <v>-7.0542380437790805E-2</v>
      </c>
      <c r="N546" s="8">
        <f t="shared" ca="1" si="115"/>
        <v>0</v>
      </c>
      <c r="O546" s="57">
        <f t="shared" ca="1" si="116"/>
        <v>0</v>
      </c>
      <c r="P546" s="8">
        <f t="shared" ca="1" si="117"/>
        <v>0</v>
      </c>
      <c r="Q546" s="8">
        <f t="shared" ca="1" si="118"/>
        <v>0</v>
      </c>
      <c r="R546" s="5">
        <f t="shared" ca="1" si="120"/>
        <v>7.0542380437790805E-2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4"/>
      <c r="D547" s="56">
        <f t="shared" si="108"/>
        <v>0</v>
      </c>
      <c r="E547" s="56">
        <f t="shared" si="108"/>
        <v>0</v>
      </c>
      <c r="F547" s="8">
        <f t="shared" si="109"/>
        <v>0</v>
      </c>
      <c r="G547" s="8">
        <f t="shared" si="109"/>
        <v>0</v>
      </c>
      <c r="H547" s="8">
        <f t="shared" si="110"/>
        <v>0</v>
      </c>
      <c r="I547" s="8">
        <f t="shared" si="111"/>
        <v>0</v>
      </c>
      <c r="J547" s="8">
        <f t="shared" si="112"/>
        <v>0</v>
      </c>
      <c r="K547" s="8">
        <f t="shared" si="113"/>
        <v>0</v>
      </c>
      <c r="L547" s="8">
        <f t="shared" si="114"/>
        <v>0</v>
      </c>
      <c r="M547" s="8">
        <f t="shared" ca="1" si="119"/>
        <v>-7.0542380437790805E-2</v>
      </c>
      <c r="N547" s="8">
        <f t="shared" ca="1" si="115"/>
        <v>0</v>
      </c>
      <c r="O547" s="57">
        <f t="shared" ca="1" si="116"/>
        <v>0</v>
      </c>
      <c r="P547" s="8">
        <f t="shared" ca="1" si="117"/>
        <v>0</v>
      </c>
      <c r="Q547" s="8">
        <f t="shared" ca="1" si="118"/>
        <v>0</v>
      </c>
      <c r="R547" s="5">
        <f t="shared" ca="1" si="120"/>
        <v>7.0542380437790805E-2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4"/>
      <c r="D548" s="56">
        <f t="shared" si="108"/>
        <v>0</v>
      </c>
      <c r="E548" s="56">
        <f t="shared" si="108"/>
        <v>0</v>
      </c>
      <c r="F548" s="8">
        <f t="shared" si="109"/>
        <v>0</v>
      </c>
      <c r="G548" s="8">
        <f t="shared" si="109"/>
        <v>0</v>
      </c>
      <c r="H548" s="8">
        <f t="shared" si="110"/>
        <v>0</v>
      </c>
      <c r="I548" s="8">
        <f t="shared" si="111"/>
        <v>0</v>
      </c>
      <c r="J548" s="8">
        <f t="shared" si="112"/>
        <v>0</v>
      </c>
      <c r="K548" s="8">
        <f t="shared" si="113"/>
        <v>0</v>
      </c>
      <c r="L548" s="8">
        <f t="shared" si="114"/>
        <v>0</v>
      </c>
      <c r="M548" s="8">
        <f t="shared" ca="1" si="119"/>
        <v>-7.0542380437790805E-2</v>
      </c>
      <c r="N548" s="8">
        <f t="shared" ca="1" si="115"/>
        <v>0</v>
      </c>
      <c r="O548" s="57">
        <f t="shared" ca="1" si="116"/>
        <v>0</v>
      </c>
      <c r="P548" s="8">
        <f t="shared" ca="1" si="117"/>
        <v>0</v>
      </c>
      <c r="Q548" s="8">
        <f t="shared" ca="1" si="118"/>
        <v>0</v>
      </c>
      <c r="R548" s="5">
        <f t="shared" ca="1" si="120"/>
        <v>7.0542380437790805E-2</v>
      </c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4"/>
      <c r="D549" s="56">
        <f t="shared" si="108"/>
        <v>0</v>
      </c>
      <c r="E549" s="56">
        <f t="shared" si="108"/>
        <v>0</v>
      </c>
      <c r="F549" s="8">
        <f t="shared" si="109"/>
        <v>0</v>
      </c>
      <c r="G549" s="8">
        <f t="shared" si="109"/>
        <v>0</v>
      </c>
      <c r="H549" s="8">
        <f t="shared" si="110"/>
        <v>0</v>
      </c>
      <c r="I549" s="8">
        <f t="shared" si="111"/>
        <v>0</v>
      </c>
      <c r="J549" s="8">
        <f t="shared" si="112"/>
        <v>0</v>
      </c>
      <c r="K549" s="8">
        <f t="shared" si="113"/>
        <v>0</v>
      </c>
      <c r="L549" s="8">
        <f t="shared" si="114"/>
        <v>0</v>
      </c>
      <c r="M549" s="8">
        <f t="shared" ca="1" si="119"/>
        <v>-7.0542380437790805E-2</v>
      </c>
      <c r="N549" s="8">
        <f t="shared" ca="1" si="115"/>
        <v>0</v>
      </c>
      <c r="O549" s="57">
        <f t="shared" ca="1" si="116"/>
        <v>0</v>
      </c>
      <c r="P549" s="8">
        <f t="shared" ca="1" si="117"/>
        <v>0</v>
      </c>
      <c r="Q549" s="8">
        <f t="shared" ca="1" si="118"/>
        <v>0</v>
      </c>
      <c r="R549" s="5">
        <f t="shared" ca="1" si="120"/>
        <v>7.0542380437790805E-2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4"/>
      <c r="D550" s="56">
        <f t="shared" si="108"/>
        <v>0</v>
      </c>
      <c r="E550" s="56">
        <f t="shared" si="108"/>
        <v>0</v>
      </c>
      <c r="F550" s="8">
        <f t="shared" si="109"/>
        <v>0</v>
      </c>
      <c r="G550" s="8">
        <f t="shared" si="109"/>
        <v>0</v>
      </c>
      <c r="H550" s="8">
        <f t="shared" si="110"/>
        <v>0</v>
      </c>
      <c r="I550" s="8">
        <f t="shared" si="111"/>
        <v>0</v>
      </c>
      <c r="J550" s="8">
        <f t="shared" si="112"/>
        <v>0</v>
      </c>
      <c r="K550" s="8">
        <f t="shared" si="113"/>
        <v>0</v>
      </c>
      <c r="L550" s="8">
        <f t="shared" si="114"/>
        <v>0</v>
      </c>
      <c r="M550" s="8">
        <f t="shared" ca="1" si="119"/>
        <v>-7.0542380437790805E-2</v>
      </c>
      <c r="N550" s="8">
        <f t="shared" ca="1" si="115"/>
        <v>0</v>
      </c>
      <c r="O550" s="57">
        <f t="shared" ca="1" si="116"/>
        <v>0</v>
      </c>
      <c r="P550" s="8">
        <f t="shared" ca="1" si="117"/>
        <v>0</v>
      </c>
      <c r="Q550" s="8">
        <f t="shared" ca="1" si="118"/>
        <v>0</v>
      </c>
      <c r="R550" s="5">
        <f t="shared" ca="1" si="120"/>
        <v>7.0542380437790805E-2</v>
      </c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4"/>
      <c r="D551" s="56">
        <f t="shared" si="108"/>
        <v>0</v>
      </c>
      <c r="E551" s="56">
        <f t="shared" si="108"/>
        <v>0</v>
      </c>
      <c r="F551" s="8">
        <f t="shared" si="109"/>
        <v>0</v>
      </c>
      <c r="G551" s="8">
        <f t="shared" si="109"/>
        <v>0</v>
      </c>
      <c r="H551" s="8">
        <f t="shared" si="110"/>
        <v>0</v>
      </c>
      <c r="I551" s="8">
        <f t="shared" si="111"/>
        <v>0</v>
      </c>
      <c r="J551" s="8">
        <f t="shared" si="112"/>
        <v>0</v>
      </c>
      <c r="K551" s="8">
        <f t="shared" si="113"/>
        <v>0</v>
      </c>
      <c r="L551" s="8">
        <f t="shared" si="114"/>
        <v>0</v>
      </c>
      <c r="M551" s="8">
        <f t="shared" ca="1" si="119"/>
        <v>-7.0542380437790805E-2</v>
      </c>
      <c r="N551" s="8">
        <f t="shared" ca="1" si="115"/>
        <v>0</v>
      </c>
      <c r="O551" s="57">
        <f t="shared" ca="1" si="116"/>
        <v>0</v>
      </c>
      <c r="P551" s="8">
        <f t="shared" ca="1" si="117"/>
        <v>0</v>
      </c>
      <c r="Q551" s="8">
        <f t="shared" ca="1" si="118"/>
        <v>0</v>
      </c>
      <c r="R551" s="5">
        <f t="shared" ca="1" si="120"/>
        <v>7.0542380437790805E-2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4"/>
      <c r="D552" s="56">
        <f t="shared" si="108"/>
        <v>0</v>
      </c>
      <c r="E552" s="56">
        <f t="shared" si="108"/>
        <v>0</v>
      </c>
      <c r="F552" s="8">
        <f t="shared" si="109"/>
        <v>0</v>
      </c>
      <c r="G552" s="8">
        <f t="shared" si="109"/>
        <v>0</v>
      </c>
      <c r="H552" s="8">
        <f t="shared" si="110"/>
        <v>0</v>
      </c>
      <c r="I552" s="8">
        <f t="shared" si="111"/>
        <v>0</v>
      </c>
      <c r="J552" s="8">
        <f t="shared" si="112"/>
        <v>0</v>
      </c>
      <c r="K552" s="8">
        <f t="shared" si="113"/>
        <v>0</v>
      </c>
      <c r="L552" s="8">
        <f t="shared" si="114"/>
        <v>0</v>
      </c>
      <c r="M552" s="8">
        <f t="shared" ca="1" si="119"/>
        <v>-7.0542380437790805E-2</v>
      </c>
      <c r="N552" s="8">
        <f t="shared" ca="1" si="115"/>
        <v>0</v>
      </c>
      <c r="O552" s="57">
        <f t="shared" ca="1" si="116"/>
        <v>0</v>
      </c>
      <c r="P552" s="8">
        <f t="shared" ca="1" si="117"/>
        <v>0</v>
      </c>
      <c r="Q552" s="8">
        <f t="shared" ca="1" si="118"/>
        <v>0</v>
      </c>
      <c r="R552" s="5">
        <f t="shared" ca="1" si="120"/>
        <v>7.0542380437790805E-2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4"/>
      <c r="D553" s="56">
        <f t="shared" si="108"/>
        <v>0</v>
      </c>
      <c r="E553" s="56">
        <f t="shared" si="108"/>
        <v>0</v>
      </c>
      <c r="F553" s="8">
        <f t="shared" si="109"/>
        <v>0</v>
      </c>
      <c r="G553" s="8">
        <f t="shared" si="109"/>
        <v>0</v>
      </c>
      <c r="H553" s="8">
        <f t="shared" si="110"/>
        <v>0</v>
      </c>
      <c r="I553" s="8">
        <f t="shared" si="111"/>
        <v>0</v>
      </c>
      <c r="J553" s="8">
        <f t="shared" si="112"/>
        <v>0</v>
      </c>
      <c r="K553" s="8">
        <f t="shared" si="113"/>
        <v>0</v>
      </c>
      <c r="L553" s="8">
        <f t="shared" si="114"/>
        <v>0</v>
      </c>
      <c r="M553" s="8">
        <f t="shared" ca="1" si="119"/>
        <v>-7.0542380437790805E-2</v>
      </c>
      <c r="N553" s="8">
        <f t="shared" ca="1" si="115"/>
        <v>0</v>
      </c>
      <c r="O553" s="57">
        <f t="shared" ca="1" si="116"/>
        <v>0</v>
      </c>
      <c r="P553" s="8">
        <f t="shared" ca="1" si="117"/>
        <v>0</v>
      </c>
      <c r="Q553" s="8">
        <f t="shared" ca="1" si="118"/>
        <v>0</v>
      </c>
      <c r="R553" s="5">
        <f t="shared" ca="1" si="120"/>
        <v>7.0542380437790805E-2</v>
      </c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4"/>
      <c r="D554" s="56">
        <f t="shared" si="108"/>
        <v>0</v>
      </c>
      <c r="E554" s="56">
        <f t="shared" si="108"/>
        <v>0</v>
      </c>
      <c r="F554" s="8">
        <f t="shared" si="109"/>
        <v>0</v>
      </c>
      <c r="G554" s="8">
        <f t="shared" si="109"/>
        <v>0</v>
      </c>
      <c r="H554" s="8">
        <f t="shared" si="110"/>
        <v>0</v>
      </c>
      <c r="I554" s="8">
        <f t="shared" si="111"/>
        <v>0</v>
      </c>
      <c r="J554" s="8">
        <f t="shared" si="112"/>
        <v>0</v>
      </c>
      <c r="K554" s="8">
        <f t="shared" si="113"/>
        <v>0</v>
      </c>
      <c r="L554" s="8">
        <f t="shared" si="114"/>
        <v>0</v>
      </c>
      <c r="M554" s="8">
        <f t="shared" ca="1" si="119"/>
        <v>-7.0542380437790805E-2</v>
      </c>
      <c r="N554" s="8">
        <f t="shared" ca="1" si="115"/>
        <v>0</v>
      </c>
      <c r="O554" s="57">
        <f t="shared" ca="1" si="116"/>
        <v>0</v>
      </c>
      <c r="P554" s="8">
        <f t="shared" ca="1" si="117"/>
        <v>0</v>
      </c>
      <c r="Q554" s="8">
        <f t="shared" ca="1" si="118"/>
        <v>0</v>
      </c>
      <c r="R554" s="5">
        <f t="shared" ca="1" si="120"/>
        <v>7.0542380437790805E-2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4"/>
      <c r="D555" s="56">
        <f t="shared" si="108"/>
        <v>0</v>
      </c>
      <c r="E555" s="56">
        <f t="shared" si="108"/>
        <v>0</v>
      </c>
      <c r="F555" s="8">
        <f t="shared" si="109"/>
        <v>0</v>
      </c>
      <c r="G555" s="8">
        <f t="shared" si="109"/>
        <v>0</v>
      </c>
      <c r="H555" s="8">
        <f t="shared" si="110"/>
        <v>0</v>
      </c>
      <c r="I555" s="8">
        <f t="shared" si="111"/>
        <v>0</v>
      </c>
      <c r="J555" s="8">
        <f t="shared" si="112"/>
        <v>0</v>
      </c>
      <c r="K555" s="8">
        <f t="shared" si="113"/>
        <v>0</v>
      </c>
      <c r="L555" s="8">
        <f t="shared" si="114"/>
        <v>0</v>
      </c>
      <c r="M555" s="8">
        <f t="shared" ca="1" si="119"/>
        <v>-7.0542380437790805E-2</v>
      </c>
      <c r="N555" s="8">
        <f t="shared" ca="1" si="115"/>
        <v>0</v>
      </c>
      <c r="O555" s="57">
        <f t="shared" ca="1" si="116"/>
        <v>0</v>
      </c>
      <c r="P555" s="8">
        <f t="shared" ca="1" si="117"/>
        <v>0</v>
      </c>
      <c r="Q555" s="8">
        <f t="shared" ca="1" si="118"/>
        <v>0</v>
      </c>
      <c r="R555" s="5">
        <f t="shared" ca="1" si="120"/>
        <v>7.0542380437790805E-2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4"/>
      <c r="D556" s="56">
        <f t="shared" si="108"/>
        <v>0</v>
      </c>
      <c r="E556" s="56">
        <f t="shared" si="108"/>
        <v>0</v>
      </c>
      <c r="F556" s="8">
        <f t="shared" si="109"/>
        <v>0</v>
      </c>
      <c r="G556" s="8">
        <f t="shared" si="109"/>
        <v>0</v>
      </c>
      <c r="H556" s="8">
        <f t="shared" si="110"/>
        <v>0</v>
      </c>
      <c r="I556" s="8">
        <f t="shared" si="111"/>
        <v>0</v>
      </c>
      <c r="J556" s="8">
        <f t="shared" si="112"/>
        <v>0</v>
      </c>
      <c r="K556" s="8">
        <f t="shared" si="113"/>
        <v>0</v>
      </c>
      <c r="L556" s="8">
        <f t="shared" si="114"/>
        <v>0</v>
      </c>
      <c r="M556" s="8">
        <f t="shared" ca="1" si="119"/>
        <v>-7.0542380437790805E-2</v>
      </c>
      <c r="N556" s="8">
        <f t="shared" ca="1" si="115"/>
        <v>0</v>
      </c>
      <c r="O556" s="57">
        <f t="shared" ca="1" si="116"/>
        <v>0</v>
      </c>
      <c r="P556" s="8">
        <f t="shared" ca="1" si="117"/>
        <v>0</v>
      </c>
      <c r="Q556" s="8">
        <f t="shared" ca="1" si="118"/>
        <v>0</v>
      </c>
      <c r="R556" s="5">
        <f t="shared" ca="1" si="120"/>
        <v>7.0542380437790805E-2</v>
      </c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4"/>
      <c r="D557" s="56">
        <f t="shared" si="108"/>
        <v>0</v>
      </c>
      <c r="E557" s="56">
        <f t="shared" si="108"/>
        <v>0</v>
      </c>
      <c r="F557" s="8">
        <f t="shared" si="109"/>
        <v>0</v>
      </c>
      <c r="G557" s="8">
        <f t="shared" si="109"/>
        <v>0</v>
      </c>
      <c r="H557" s="8">
        <f t="shared" si="110"/>
        <v>0</v>
      </c>
      <c r="I557" s="8">
        <f t="shared" si="111"/>
        <v>0</v>
      </c>
      <c r="J557" s="8">
        <f t="shared" si="112"/>
        <v>0</v>
      </c>
      <c r="K557" s="8">
        <f t="shared" si="113"/>
        <v>0</v>
      </c>
      <c r="L557" s="8">
        <f t="shared" si="114"/>
        <v>0</v>
      </c>
      <c r="M557" s="8">
        <f t="shared" ca="1" si="119"/>
        <v>-7.0542380437790805E-2</v>
      </c>
      <c r="N557" s="8">
        <f t="shared" ca="1" si="115"/>
        <v>0</v>
      </c>
      <c r="O557" s="57">
        <f t="shared" ca="1" si="116"/>
        <v>0</v>
      </c>
      <c r="P557" s="8">
        <f t="shared" ca="1" si="117"/>
        <v>0</v>
      </c>
      <c r="Q557" s="8">
        <f t="shared" ca="1" si="118"/>
        <v>0</v>
      </c>
      <c r="R557" s="5">
        <f t="shared" ca="1" si="120"/>
        <v>7.0542380437790805E-2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4"/>
      <c r="D558" s="56">
        <f t="shared" si="108"/>
        <v>0</v>
      </c>
      <c r="E558" s="56">
        <f t="shared" si="108"/>
        <v>0</v>
      </c>
      <c r="F558" s="8">
        <f t="shared" si="109"/>
        <v>0</v>
      </c>
      <c r="G558" s="8">
        <f t="shared" si="109"/>
        <v>0</v>
      </c>
      <c r="H558" s="8">
        <f t="shared" si="110"/>
        <v>0</v>
      </c>
      <c r="I558" s="8">
        <f t="shared" si="111"/>
        <v>0</v>
      </c>
      <c r="J558" s="8">
        <f t="shared" si="112"/>
        <v>0</v>
      </c>
      <c r="K558" s="8">
        <f t="shared" si="113"/>
        <v>0</v>
      </c>
      <c r="L558" s="8">
        <f t="shared" si="114"/>
        <v>0</v>
      </c>
      <c r="M558" s="8">
        <f t="shared" ca="1" si="119"/>
        <v>-7.0542380437790805E-2</v>
      </c>
      <c r="N558" s="8">
        <f t="shared" ca="1" si="115"/>
        <v>0</v>
      </c>
      <c r="O558" s="57">
        <f t="shared" ca="1" si="116"/>
        <v>0</v>
      </c>
      <c r="P558" s="8">
        <f t="shared" ca="1" si="117"/>
        <v>0</v>
      </c>
      <c r="Q558" s="8">
        <f t="shared" ca="1" si="118"/>
        <v>0</v>
      </c>
      <c r="R558" s="5">
        <f t="shared" ca="1" si="120"/>
        <v>7.0542380437790805E-2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4"/>
      <c r="D559" s="56">
        <f t="shared" si="108"/>
        <v>0</v>
      </c>
      <c r="E559" s="56">
        <f t="shared" si="108"/>
        <v>0</v>
      </c>
      <c r="F559" s="8">
        <f t="shared" si="109"/>
        <v>0</v>
      </c>
      <c r="G559" s="8">
        <f t="shared" si="109"/>
        <v>0</v>
      </c>
      <c r="H559" s="8">
        <f t="shared" si="110"/>
        <v>0</v>
      </c>
      <c r="I559" s="8">
        <f t="shared" si="111"/>
        <v>0</v>
      </c>
      <c r="J559" s="8">
        <f t="shared" si="112"/>
        <v>0</v>
      </c>
      <c r="K559" s="8">
        <f t="shared" si="113"/>
        <v>0</v>
      </c>
      <c r="L559" s="8">
        <f t="shared" si="114"/>
        <v>0</v>
      </c>
      <c r="M559" s="8">
        <f t="shared" ca="1" si="119"/>
        <v>-7.0542380437790805E-2</v>
      </c>
      <c r="N559" s="8">
        <f t="shared" ca="1" si="115"/>
        <v>0</v>
      </c>
      <c r="O559" s="57">
        <f t="shared" ca="1" si="116"/>
        <v>0</v>
      </c>
      <c r="P559" s="8">
        <f t="shared" ca="1" si="117"/>
        <v>0</v>
      </c>
      <c r="Q559" s="8">
        <f t="shared" ca="1" si="118"/>
        <v>0</v>
      </c>
      <c r="R559" s="5">
        <f t="shared" ca="1" si="120"/>
        <v>7.0542380437790805E-2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4"/>
      <c r="D560" s="56">
        <f t="shared" si="108"/>
        <v>0</v>
      </c>
      <c r="E560" s="56">
        <f t="shared" si="108"/>
        <v>0</v>
      </c>
      <c r="F560" s="8">
        <f t="shared" si="109"/>
        <v>0</v>
      </c>
      <c r="G560" s="8">
        <f t="shared" si="109"/>
        <v>0</v>
      </c>
      <c r="H560" s="8">
        <f t="shared" si="110"/>
        <v>0</v>
      </c>
      <c r="I560" s="8">
        <f t="shared" si="111"/>
        <v>0</v>
      </c>
      <c r="J560" s="8">
        <f t="shared" si="112"/>
        <v>0</v>
      </c>
      <c r="K560" s="8">
        <f t="shared" si="113"/>
        <v>0</v>
      </c>
      <c r="L560" s="8">
        <f t="shared" si="114"/>
        <v>0</v>
      </c>
      <c r="M560" s="8">
        <f t="shared" ca="1" si="119"/>
        <v>-7.0542380437790805E-2</v>
      </c>
      <c r="N560" s="8">
        <f t="shared" ca="1" si="115"/>
        <v>0</v>
      </c>
      <c r="O560" s="57">
        <f t="shared" ca="1" si="116"/>
        <v>0</v>
      </c>
      <c r="P560" s="8">
        <f t="shared" ca="1" si="117"/>
        <v>0</v>
      </c>
      <c r="Q560" s="8">
        <f t="shared" ca="1" si="118"/>
        <v>0</v>
      </c>
      <c r="R560" s="5">
        <f t="shared" ca="1" si="120"/>
        <v>7.0542380437790805E-2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4"/>
      <c r="D561" s="56">
        <f t="shared" si="108"/>
        <v>0</v>
      </c>
      <c r="E561" s="56">
        <f t="shared" si="108"/>
        <v>0</v>
      </c>
      <c r="F561" s="8">
        <f t="shared" si="109"/>
        <v>0</v>
      </c>
      <c r="G561" s="8">
        <f t="shared" si="109"/>
        <v>0</v>
      </c>
      <c r="H561" s="8">
        <f t="shared" si="110"/>
        <v>0</v>
      </c>
      <c r="I561" s="8">
        <f t="shared" si="111"/>
        <v>0</v>
      </c>
      <c r="J561" s="8">
        <f t="shared" si="112"/>
        <v>0</v>
      </c>
      <c r="K561" s="8">
        <f t="shared" si="113"/>
        <v>0</v>
      </c>
      <c r="L561" s="8">
        <f t="shared" si="114"/>
        <v>0</v>
      </c>
      <c r="M561" s="8">
        <f t="shared" ca="1" si="119"/>
        <v>-7.0542380437790805E-2</v>
      </c>
      <c r="N561" s="8">
        <f t="shared" ca="1" si="115"/>
        <v>0</v>
      </c>
      <c r="O561" s="57">
        <f t="shared" ca="1" si="116"/>
        <v>0</v>
      </c>
      <c r="P561" s="8">
        <f t="shared" ca="1" si="117"/>
        <v>0</v>
      </c>
      <c r="Q561" s="8">
        <f t="shared" ca="1" si="118"/>
        <v>0</v>
      </c>
      <c r="R561" s="5">
        <f t="shared" ca="1" si="120"/>
        <v>7.0542380437790805E-2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4"/>
      <c r="D562" s="56">
        <f t="shared" si="108"/>
        <v>0</v>
      </c>
      <c r="E562" s="56">
        <f t="shared" si="108"/>
        <v>0</v>
      </c>
      <c r="F562" s="8">
        <f t="shared" si="109"/>
        <v>0</v>
      </c>
      <c r="G562" s="8">
        <f t="shared" si="109"/>
        <v>0</v>
      </c>
      <c r="H562" s="8">
        <f t="shared" si="110"/>
        <v>0</v>
      </c>
      <c r="I562" s="8">
        <f t="shared" si="111"/>
        <v>0</v>
      </c>
      <c r="J562" s="8">
        <f t="shared" si="112"/>
        <v>0</v>
      </c>
      <c r="K562" s="8">
        <f t="shared" si="113"/>
        <v>0</v>
      </c>
      <c r="L562" s="8">
        <f t="shared" si="114"/>
        <v>0</v>
      </c>
      <c r="M562" s="8">
        <f t="shared" ca="1" si="119"/>
        <v>-7.0542380437790805E-2</v>
      </c>
      <c r="N562" s="8">
        <f t="shared" ca="1" si="115"/>
        <v>0</v>
      </c>
      <c r="O562" s="57">
        <f t="shared" ca="1" si="116"/>
        <v>0</v>
      </c>
      <c r="P562" s="8">
        <f t="shared" ca="1" si="117"/>
        <v>0</v>
      </c>
      <c r="Q562" s="8">
        <f t="shared" ca="1" si="118"/>
        <v>0</v>
      </c>
      <c r="R562" s="5">
        <f t="shared" ca="1" si="120"/>
        <v>7.0542380437790805E-2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4"/>
      <c r="D563" s="56">
        <f t="shared" si="108"/>
        <v>0</v>
      </c>
      <c r="E563" s="56">
        <f t="shared" si="108"/>
        <v>0</v>
      </c>
      <c r="F563" s="8">
        <f t="shared" si="109"/>
        <v>0</v>
      </c>
      <c r="G563" s="8">
        <f t="shared" si="109"/>
        <v>0</v>
      </c>
      <c r="H563" s="8">
        <f t="shared" si="110"/>
        <v>0</v>
      </c>
      <c r="I563" s="8">
        <f t="shared" si="111"/>
        <v>0</v>
      </c>
      <c r="J563" s="8">
        <f t="shared" si="112"/>
        <v>0</v>
      </c>
      <c r="K563" s="8">
        <f t="shared" si="113"/>
        <v>0</v>
      </c>
      <c r="L563" s="8">
        <f t="shared" si="114"/>
        <v>0</v>
      </c>
      <c r="M563" s="8">
        <f t="shared" ca="1" si="119"/>
        <v>-7.0542380437790805E-2</v>
      </c>
      <c r="N563" s="8">
        <f t="shared" ca="1" si="115"/>
        <v>0</v>
      </c>
      <c r="O563" s="57">
        <f t="shared" ca="1" si="116"/>
        <v>0</v>
      </c>
      <c r="P563" s="8">
        <f t="shared" ca="1" si="117"/>
        <v>0</v>
      </c>
      <c r="Q563" s="8">
        <f t="shared" ca="1" si="118"/>
        <v>0</v>
      </c>
      <c r="R563" s="5">
        <f t="shared" ca="1" si="120"/>
        <v>7.0542380437790805E-2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4"/>
      <c r="D564" s="56">
        <f t="shared" si="108"/>
        <v>0</v>
      </c>
      <c r="E564" s="56">
        <f t="shared" si="108"/>
        <v>0</v>
      </c>
      <c r="F564" s="8">
        <f t="shared" si="109"/>
        <v>0</v>
      </c>
      <c r="G564" s="8">
        <f t="shared" si="109"/>
        <v>0</v>
      </c>
      <c r="H564" s="8">
        <f t="shared" si="110"/>
        <v>0</v>
      </c>
      <c r="I564" s="8">
        <f t="shared" si="111"/>
        <v>0</v>
      </c>
      <c r="J564" s="8">
        <f t="shared" si="112"/>
        <v>0</v>
      </c>
      <c r="K564" s="8">
        <f t="shared" si="113"/>
        <v>0</v>
      </c>
      <c r="L564" s="8">
        <f t="shared" si="114"/>
        <v>0</v>
      </c>
      <c r="M564" s="8">
        <f t="shared" ca="1" si="119"/>
        <v>-7.0542380437790805E-2</v>
      </c>
      <c r="N564" s="8">
        <f t="shared" ca="1" si="115"/>
        <v>0</v>
      </c>
      <c r="O564" s="57">
        <f t="shared" ca="1" si="116"/>
        <v>0</v>
      </c>
      <c r="P564" s="8">
        <f t="shared" ca="1" si="117"/>
        <v>0</v>
      </c>
      <c r="Q564" s="8">
        <f t="shared" ca="1" si="118"/>
        <v>0</v>
      </c>
      <c r="R564" s="5">
        <f t="shared" ca="1" si="120"/>
        <v>7.0542380437790805E-2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4"/>
      <c r="D565" s="56">
        <f t="shared" si="108"/>
        <v>0</v>
      </c>
      <c r="E565" s="56">
        <f t="shared" si="108"/>
        <v>0</v>
      </c>
      <c r="F565" s="8">
        <f t="shared" si="109"/>
        <v>0</v>
      </c>
      <c r="G565" s="8">
        <f t="shared" si="109"/>
        <v>0</v>
      </c>
      <c r="H565" s="8">
        <f t="shared" si="110"/>
        <v>0</v>
      </c>
      <c r="I565" s="8">
        <f t="shared" si="111"/>
        <v>0</v>
      </c>
      <c r="J565" s="8">
        <f t="shared" si="112"/>
        <v>0</v>
      </c>
      <c r="K565" s="8">
        <f t="shared" si="113"/>
        <v>0</v>
      </c>
      <c r="L565" s="8">
        <f t="shared" si="114"/>
        <v>0</v>
      </c>
      <c r="M565" s="8">
        <f t="shared" ca="1" si="119"/>
        <v>-7.0542380437790805E-2</v>
      </c>
      <c r="N565" s="8">
        <f t="shared" ca="1" si="115"/>
        <v>0</v>
      </c>
      <c r="O565" s="57">
        <f t="shared" ca="1" si="116"/>
        <v>0</v>
      </c>
      <c r="P565" s="8">
        <f t="shared" ca="1" si="117"/>
        <v>0</v>
      </c>
      <c r="Q565" s="8">
        <f t="shared" ca="1" si="118"/>
        <v>0</v>
      </c>
      <c r="R565" s="5">
        <f t="shared" ca="1" si="120"/>
        <v>7.0542380437790805E-2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4"/>
      <c r="D566" s="56">
        <f t="shared" si="108"/>
        <v>0</v>
      </c>
      <c r="E566" s="56">
        <f t="shared" si="108"/>
        <v>0</v>
      </c>
      <c r="F566" s="8">
        <f t="shared" si="109"/>
        <v>0</v>
      </c>
      <c r="G566" s="8">
        <f t="shared" si="109"/>
        <v>0</v>
      </c>
      <c r="H566" s="8">
        <f t="shared" si="110"/>
        <v>0</v>
      </c>
      <c r="I566" s="8">
        <f t="shared" si="111"/>
        <v>0</v>
      </c>
      <c r="J566" s="8">
        <f t="shared" si="112"/>
        <v>0</v>
      </c>
      <c r="K566" s="8">
        <f t="shared" si="113"/>
        <v>0</v>
      </c>
      <c r="L566" s="8">
        <f t="shared" si="114"/>
        <v>0</v>
      </c>
      <c r="M566" s="8">
        <f t="shared" ca="1" si="119"/>
        <v>-7.0542380437790805E-2</v>
      </c>
      <c r="N566" s="8">
        <f t="shared" ca="1" si="115"/>
        <v>0</v>
      </c>
      <c r="O566" s="57">
        <f t="shared" ca="1" si="116"/>
        <v>0</v>
      </c>
      <c r="P566" s="8">
        <f t="shared" ca="1" si="117"/>
        <v>0</v>
      </c>
      <c r="Q566" s="8">
        <f t="shared" ca="1" si="118"/>
        <v>0</v>
      </c>
      <c r="R566" s="5">
        <f t="shared" ca="1" si="120"/>
        <v>7.0542380437790805E-2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4"/>
      <c r="D567" s="56">
        <f t="shared" si="108"/>
        <v>0</v>
      </c>
      <c r="E567" s="56">
        <f t="shared" si="108"/>
        <v>0</v>
      </c>
      <c r="F567" s="8">
        <f t="shared" si="109"/>
        <v>0</v>
      </c>
      <c r="G567" s="8">
        <f t="shared" si="109"/>
        <v>0</v>
      </c>
      <c r="H567" s="8">
        <f t="shared" si="110"/>
        <v>0</v>
      </c>
      <c r="I567" s="8">
        <f t="shared" si="111"/>
        <v>0</v>
      </c>
      <c r="J567" s="8">
        <f t="shared" si="112"/>
        <v>0</v>
      </c>
      <c r="K567" s="8">
        <f t="shared" si="113"/>
        <v>0</v>
      </c>
      <c r="L567" s="8">
        <f t="shared" si="114"/>
        <v>0</v>
      </c>
      <c r="M567" s="8">
        <f t="shared" ca="1" si="119"/>
        <v>-7.0542380437790805E-2</v>
      </c>
      <c r="N567" s="8">
        <f t="shared" ca="1" si="115"/>
        <v>0</v>
      </c>
      <c r="O567" s="57">
        <f t="shared" ca="1" si="116"/>
        <v>0</v>
      </c>
      <c r="P567" s="8">
        <f t="shared" ca="1" si="117"/>
        <v>0</v>
      </c>
      <c r="Q567" s="8">
        <f t="shared" ca="1" si="118"/>
        <v>0</v>
      </c>
      <c r="R567" s="5">
        <f t="shared" ca="1" si="120"/>
        <v>7.0542380437790805E-2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4"/>
      <c r="D568" s="56">
        <f t="shared" si="108"/>
        <v>0</v>
      </c>
      <c r="E568" s="56">
        <f t="shared" si="108"/>
        <v>0</v>
      </c>
      <c r="F568" s="8">
        <f t="shared" si="109"/>
        <v>0</v>
      </c>
      <c r="G568" s="8">
        <f t="shared" si="109"/>
        <v>0</v>
      </c>
      <c r="H568" s="8">
        <f t="shared" si="110"/>
        <v>0</v>
      </c>
      <c r="I568" s="8">
        <f t="shared" si="111"/>
        <v>0</v>
      </c>
      <c r="J568" s="8">
        <f t="shared" si="112"/>
        <v>0</v>
      </c>
      <c r="K568" s="8">
        <f t="shared" si="113"/>
        <v>0</v>
      </c>
      <c r="L568" s="8">
        <f t="shared" si="114"/>
        <v>0</v>
      </c>
      <c r="M568" s="8">
        <f t="shared" ca="1" si="119"/>
        <v>-7.0542380437790805E-2</v>
      </c>
      <c r="N568" s="8">
        <f t="shared" ca="1" si="115"/>
        <v>0</v>
      </c>
      <c r="O568" s="57">
        <f t="shared" ca="1" si="116"/>
        <v>0</v>
      </c>
      <c r="P568" s="8">
        <f t="shared" ca="1" si="117"/>
        <v>0</v>
      </c>
      <c r="Q568" s="8">
        <f t="shared" ca="1" si="118"/>
        <v>0</v>
      </c>
      <c r="R568" s="5">
        <f t="shared" ca="1" si="120"/>
        <v>7.0542380437790805E-2</v>
      </c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4"/>
      <c r="D569" s="56">
        <f t="shared" si="108"/>
        <v>0</v>
      </c>
      <c r="E569" s="56">
        <f t="shared" si="108"/>
        <v>0</v>
      </c>
      <c r="F569" s="8">
        <f t="shared" si="109"/>
        <v>0</v>
      </c>
      <c r="G569" s="8">
        <f t="shared" si="109"/>
        <v>0</v>
      </c>
      <c r="H569" s="8">
        <f t="shared" si="110"/>
        <v>0</v>
      </c>
      <c r="I569" s="8">
        <f t="shared" si="111"/>
        <v>0</v>
      </c>
      <c r="J569" s="8">
        <f t="shared" si="112"/>
        <v>0</v>
      </c>
      <c r="K569" s="8">
        <f t="shared" si="113"/>
        <v>0</v>
      </c>
      <c r="L569" s="8">
        <f t="shared" si="114"/>
        <v>0</v>
      </c>
      <c r="M569" s="8">
        <f t="shared" ca="1" si="119"/>
        <v>-7.0542380437790805E-2</v>
      </c>
      <c r="N569" s="8">
        <f t="shared" ca="1" si="115"/>
        <v>0</v>
      </c>
      <c r="O569" s="57">
        <f t="shared" ca="1" si="116"/>
        <v>0</v>
      </c>
      <c r="P569" s="8">
        <f t="shared" ca="1" si="117"/>
        <v>0</v>
      </c>
      <c r="Q569" s="8">
        <f t="shared" ca="1" si="118"/>
        <v>0</v>
      </c>
      <c r="R569" s="5">
        <f t="shared" ca="1" si="120"/>
        <v>7.0542380437790805E-2</v>
      </c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4"/>
      <c r="D570" s="56">
        <f t="shared" si="108"/>
        <v>0</v>
      </c>
      <c r="E570" s="56">
        <f t="shared" si="108"/>
        <v>0</v>
      </c>
      <c r="F570" s="8">
        <f t="shared" si="109"/>
        <v>0</v>
      </c>
      <c r="G570" s="8">
        <f t="shared" si="109"/>
        <v>0</v>
      </c>
      <c r="H570" s="8">
        <f t="shared" si="110"/>
        <v>0</v>
      </c>
      <c r="I570" s="8">
        <f t="shared" si="111"/>
        <v>0</v>
      </c>
      <c r="J570" s="8">
        <f t="shared" si="112"/>
        <v>0</v>
      </c>
      <c r="K570" s="8">
        <f t="shared" si="113"/>
        <v>0</v>
      </c>
      <c r="L570" s="8">
        <f t="shared" si="114"/>
        <v>0</v>
      </c>
      <c r="M570" s="8">
        <f t="shared" ca="1" si="119"/>
        <v>-7.0542380437790805E-2</v>
      </c>
      <c r="N570" s="8">
        <f t="shared" ca="1" si="115"/>
        <v>0</v>
      </c>
      <c r="O570" s="57">
        <f t="shared" ca="1" si="116"/>
        <v>0</v>
      </c>
      <c r="P570" s="8">
        <f t="shared" ca="1" si="117"/>
        <v>0</v>
      </c>
      <c r="Q570" s="8">
        <f t="shared" ca="1" si="118"/>
        <v>0</v>
      </c>
      <c r="R570" s="5">
        <f t="shared" ca="1" si="120"/>
        <v>7.0542380437790805E-2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4"/>
      <c r="D571" s="56">
        <f t="shared" si="108"/>
        <v>0</v>
      </c>
      <c r="E571" s="56">
        <f t="shared" si="108"/>
        <v>0</v>
      </c>
      <c r="F571" s="8">
        <f t="shared" si="109"/>
        <v>0</v>
      </c>
      <c r="G571" s="8">
        <f t="shared" si="109"/>
        <v>0</v>
      </c>
      <c r="H571" s="8">
        <f t="shared" si="110"/>
        <v>0</v>
      </c>
      <c r="I571" s="8">
        <f t="shared" si="111"/>
        <v>0</v>
      </c>
      <c r="J571" s="8">
        <f t="shared" si="112"/>
        <v>0</v>
      </c>
      <c r="K571" s="8">
        <f t="shared" si="113"/>
        <v>0</v>
      </c>
      <c r="L571" s="8">
        <f t="shared" si="114"/>
        <v>0</v>
      </c>
      <c r="M571" s="8">
        <f t="shared" ca="1" si="119"/>
        <v>-7.0542380437790805E-2</v>
      </c>
      <c r="N571" s="8">
        <f t="shared" ca="1" si="115"/>
        <v>0</v>
      </c>
      <c r="O571" s="57">
        <f t="shared" ca="1" si="116"/>
        <v>0</v>
      </c>
      <c r="P571" s="8">
        <f t="shared" ca="1" si="117"/>
        <v>0</v>
      </c>
      <c r="Q571" s="8">
        <f t="shared" ca="1" si="118"/>
        <v>0</v>
      </c>
      <c r="R571" s="5">
        <f t="shared" ca="1" si="120"/>
        <v>7.0542380437790805E-2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4"/>
      <c r="D572" s="56">
        <f t="shared" si="108"/>
        <v>0</v>
      </c>
      <c r="E572" s="56">
        <f t="shared" si="108"/>
        <v>0</v>
      </c>
      <c r="F572" s="8">
        <f t="shared" si="109"/>
        <v>0</v>
      </c>
      <c r="G572" s="8">
        <f t="shared" si="109"/>
        <v>0</v>
      </c>
      <c r="H572" s="8">
        <f t="shared" si="110"/>
        <v>0</v>
      </c>
      <c r="I572" s="8">
        <f t="shared" si="111"/>
        <v>0</v>
      </c>
      <c r="J572" s="8">
        <f t="shared" si="112"/>
        <v>0</v>
      </c>
      <c r="K572" s="8">
        <f t="shared" si="113"/>
        <v>0</v>
      </c>
      <c r="L572" s="8">
        <f t="shared" si="114"/>
        <v>0</v>
      </c>
      <c r="M572" s="8">
        <f t="shared" ca="1" si="119"/>
        <v>-7.0542380437790805E-2</v>
      </c>
      <c r="N572" s="8">
        <f t="shared" ca="1" si="115"/>
        <v>0</v>
      </c>
      <c r="O572" s="57">
        <f t="shared" ca="1" si="116"/>
        <v>0</v>
      </c>
      <c r="P572" s="8">
        <f t="shared" ca="1" si="117"/>
        <v>0</v>
      </c>
      <c r="Q572" s="8">
        <f t="shared" ca="1" si="118"/>
        <v>0</v>
      </c>
      <c r="R572" s="5">
        <f t="shared" ca="1" si="120"/>
        <v>7.0542380437790805E-2</v>
      </c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4"/>
      <c r="D573" s="56">
        <f t="shared" si="108"/>
        <v>0</v>
      </c>
      <c r="E573" s="56">
        <f t="shared" si="108"/>
        <v>0</v>
      </c>
      <c r="F573" s="8">
        <f t="shared" si="109"/>
        <v>0</v>
      </c>
      <c r="G573" s="8">
        <f t="shared" si="109"/>
        <v>0</v>
      </c>
      <c r="H573" s="8">
        <f t="shared" si="110"/>
        <v>0</v>
      </c>
      <c r="I573" s="8">
        <f t="shared" si="111"/>
        <v>0</v>
      </c>
      <c r="J573" s="8">
        <f t="shared" si="112"/>
        <v>0</v>
      </c>
      <c r="K573" s="8">
        <f t="shared" si="113"/>
        <v>0</v>
      </c>
      <c r="L573" s="8">
        <f t="shared" si="114"/>
        <v>0</v>
      </c>
      <c r="M573" s="8">
        <f t="shared" ca="1" si="119"/>
        <v>-7.0542380437790805E-2</v>
      </c>
      <c r="N573" s="8">
        <f t="shared" ca="1" si="115"/>
        <v>0</v>
      </c>
      <c r="O573" s="57">
        <f t="shared" ca="1" si="116"/>
        <v>0</v>
      </c>
      <c r="P573" s="8">
        <f t="shared" ca="1" si="117"/>
        <v>0</v>
      </c>
      <c r="Q573" s="8">
        <f t="shared" ca="1" si="118"/>
        <v>0</v>
      </c>
      <c r="R573" s="5">
        <f t="shared" ca="1" si="120"/>
        <v>7.0542380437790805E-2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4"/>
      <c r="D574" s="56">
        <f t="shared" si="108"/>
        <v>0</v>
      </c>
      <c r="E574" s="56">
        <f t="shared" si="108"/>
        <v>0</v>
      </c>
      <c r="F574" s="8">
        <f t="shared" si="109"/>
        <v>0</v>
      </c>
      <c r="G574" s="8">
        <f t="shared" si="109"/>
        <v>0</v>
      </c>
      <c r="H574" s="8">
        <f t="shared" si="110"/>
        <v>0</v>
      </c>
      <c r="I574" s="8">
        <f t="shared" si="111"/>
        <v>0</v>
      </c>
      <c r="J574" s="8">
        <f t="shared" si="112"/>
        <v>0</v>
      </c>
      <c r="K574" s="8">
        <f t="shared" si="113"/>
        <v>0</v>
      </c>
      <c r="L574" s="8">
        <f t="shared" si="114"/>
        <v>0</v>
      </c>
      <c r="M574" s="8">
        <f t="shared" ca="1" si="119"/>
        <v>-7.0542380437790805E-2</v>
      </c>
      <c r="N574" s="8">
        <f t="shared" ca="1" si="115"/>
        <v>0</v>
      </c>
      <c r="O574" s="57">
        <f t="shared" ca="1" si="116"/>
        <v>0</v>
      </c>
      <c r="P574" s="8">
        <f t="shared" ca="1" si="117"/>
        <v>0</v>
      </c>
      <c r="Q574" s="8">
        <f t="shared" ca="1" si="118"/>
        <v>0</v>
      </c>
      <c r="R574" s="5">
        <f t="shared" ca="1" si="120"/>
        <v>7.0542380437790805E-2</v>
      </c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4"/>
      <c r="D575" s="56">
        <f t="shared" si="108"/>
        <v>0</v>
      </c>
      <c r="E575" s="56">
        <f t="shared" si="108"/>
        <v>0</v>
      </c>
      <c r="F575" s="8">
        <f t="shared" si="109"/>
        <v>0</v>
      </c>
      <c r="G575" s="8">
        <f t="shared" si="109"/>
        <v>0</v>
      </c>
      <c r="H575" s="8">
        <f t="shared" si="110"/>
        <v>0</v>
      </c>
      <c r="I575" s="8">
        <f t="shared" si="111"/>
        <v>0</v>
      </c>
      <c r="J575" s="8">
        <f t="shared" si="112"/>
        <v>0</v>
      </c>
      <c r="K575" s="8">
        <f t="shared" si="113"/>
        <v>0</v>
      </c>
      <c r="L575" s="8">
        <f t="shared" si="114"/>
        <v>0</v>
      </c>
      <c r="M575" s="8">
        <f t="shared" ca="1" si="119"/>
        <v>-7.0542380437790805E-2</v>
      </c>
      <c r="N575" s="8">
        <f t="shared" ca="1" si="115"/>
        <v>0</v>
      </c>
      <c r="O575" s="57">
        <f t="shared" ca="1" si="116"/>
        <v>0</v>
      </c>
      <c r="P575" s="8">
        <f t="shared" ca="1" si="117"/>
        <v>0</v>
      </c>
      <c r="Q575" s="8">
        <f t="shared" ca="1" si="118"/>
        <v>0</v>
      </c>
      <c r="R575" s="5">
        <f t="shared" ca="1" si="120"/>
        <v>7.0542380437790805E-2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4"/>
      <c r="D576" s="56">
        <f t="shared" si="108"/>
        <v>0</v>
      </c>
      <c r="E576" s="56">
        <f t="shared" si="108"/>
        <v>0</v>
      </c>
      <c r="F576" s="8">
        <f t="shared" si="109"/>
        <v>0</v>
      </c>
      <c r="G576" s="8">
        <f t="shared" si="109"/>
        <v>0</v>
      </c>
      <c r="H576" s="8">
        <f t="shared" si="110"/>
        <v>0</v>
      </c>
      <c r="I576" s="8">
        <f t="shared" si="111"/>
        <v>0</v>
      </c>
      <c r="J576" s="8">
        <f t="shared" si="112"/>
        <v>0</v>
      </c>
      <c r="K576" s="8">
        <f t="shared" si="113"/>
        <v>0</v>
      </c>
      <c r="L576" s="8">
        <f t="shared" si="114"/>
        <v>0</v>
      </c>
      <c r="M576" s="8">
        <f t="shared" ca="1" si="119"/>
        <v>-7.0542380437790805E-2</v>
      </c>
      <c r="N576" s="8">
        <f t="shared" ca="1" si="115"/>
        <v>0</v>
      </c>
      <c r="O576" s="57">
        <f t="shared" ca="1" si="116"/>
        <v>0</v>
      </c>
      <c r="P576" s="8">
        <f t="shared" ca="1" si="117"/>
        <v>0</v>
      </c>
      <c r="Q576" s="8">
        <f t="shared" ca="1" si="118"/>
        <v>0</v>
      </c>
      <c r="R576" s="5">
        <f t="shared" ca="1" si="120"/>
        <v>7.0542380437790805E-2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4"/>
      <c r="D577" s="56">
        <f t="shared" si="108"/>
        <v>0</v>
      </c>
      <c r="E577" s="56">
        <f t="shared" si="108"/>
        <v>0</v>
      </c>
      <c r="F577" s="8">
        <f t="shared" si="109"/>
        <v>0</v>
      </c>
      <c r="G577" s="8">
        <f t="shared" si="109"/>
        <v>0</v>
      </c>
      <c r="H577" s="8">
        <f t="shared" si="110"/>
        <v>0</v>
      </c>
      <c r="I577" s="8">
        <f t="shared" si="111"/>
        <v>0</v>
      </c>
      <c r="J577" s="8">
        <f t="shared" si="112"/>
        <v>0</v>
      </c>
      <c r="K577" s="8">
        <f t="shared" si="113"/>
        <v>0</v>
      </c>
      <c r="L577" s="8">
        <f t="shared" si="114"/>
        <v>0</v>
      </c>
      <c r="M577" s="8">
        <f t="shared" ca="1" si="119"/>
        <v>-7.0542380437790805E-2</v>
      </c>
      <c r="N577" s="8">
        <f t="shared" ca="1" si="115"/>
        <v>0</v>
      </c>
      <c r="O577" s="57">
        <f t="shared" ca="1" si="116"/>
        <v>0</v>
      </c>
      <c r="P577" s="8">
        <f t="shared" ca="1" si="117"/>
        <v>0</v>
      </c>
      <c r="Q577" s="8">
        <f t="shared" ca="1" si="118"/>
        <v>0</v>
      </c>
      <c r="R577" s="5">
        <f t="shared" ca="1" si="120"/>
        <v>7.0542380437790805E-2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4"/>
      <c r="D578" s="56">
        <f t="shared" si="108"/>
        <v>0</v>
      </c>
      <c r="E578" s="56">
        <f t="shared" si="108"/>
        <v>0</v>
      </c>
      <c r="F578" s="8">
        <f t="shared" si="109"/>
        <v>0</v>
      </c>
      <c r="G578" s="8">
        <f t="shared" si="109"/>
        <v>0</v>
      </c>
      <c r="H578" s="8">
        <f t="shared" si="110"/>
        <v>0</v>
      </c>
      <c r="I578" s="8">
        <f t="shared" si="111"/>
        <v>0</v>
      </c>
      <c r="J578" s="8">
        <f t="shared" si="112"/>
        <v>0</v>
      </c>
      <c r="K578" s="8">
        <f t="shared" si="113"/>
        <v>0</v>
      </c>
      <c r="L578" s="8">
        <f t="shared" si="114"/>
        <v>0</v>
      </c>
      <c r="M578" s="8">
        <f t="shared" ca="1" si="119"/>
        <v>-7.0542380437790805E-2</v>
      </c>
      <c r="N578" s="8">
        <f t="shared" ca="1" si="115"/>
        <v>0</v>
      </c>
      <c r="O578" s="57">
        <f t="shared" ca="1" si="116"/>
        <v>0</v>
      </c>
      <c r="P578" s="8">
        <f t="shared" ca="1" si="117"/>
        <v>0</v>
      </c>
      <c r="Q578" s="8">
        <f t="shared" ca="1" si="118"/>
        <v>0</v>
      </c>
      <c r="R578" s="5">
        <f t="shared" ca="1" si="120"/>
        <v>7.0542380437790805E-2</v>
      </c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4"/>
      <c r="D579" s="56">
        <f t="shared" si="108"/>
        <v>0</v>
      </c>
      <c r="E579" s="56">
        <f t="shared" si="108"/>
        <v>0</v>
      </c>
      <c r="F579" s="8">
        <f t="shared" si="109"/>
        <v>0</v>
      </c>
      <c r="G579" s="8">
        <f t="shared" si="109"/>
        <v>0</v>
      </c>
      <c r="H579" s="8">
        <f t="shared" si="110"/>
        <v>0</v>
      </c>
      <c r="I579" s="8">
        <f t="shared" si="111"/>
        <v>0</v>
      </c>
      <c r="J579" s="8">
        <f t="shared" si="112"/>
        <v>0</v>
      </c>
      <c r="K579" s="8">
        <f t="shared" si="113"/>
        <v>0</v>
      </c>
      <c r="L579" s="8">
        <f t="shared" si="114"/>
        <v>0</v>
      </c>
      <c r="M579" s="8">
        <f t="shared" ca="1" si="119"/>
        <v>-7.0542380437790805E-2</v>
      </c>
      <c r="N579" s="8">
        <f t="shared" ca="1" si="115"/>
        <v>0</v>
      </c>
      <c r="O579" s="57">
        <f t="shared" ca="1" si="116"/>
        <v>0</v>
      </c>
      <c r="P579" s="8">
        <f t="shared" ca="1" si="117"/>
        <v>0</v>
      </c>
      <c r="Q579" s="8">
        <f t="shared" ca="1" si="118"/>
        <v>0</v>
      </c>
      <c r="R579" s="5">
        <f t="shared" ca="1" si="120"/>
        <v>7.0542380437790805E-2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4"/>
      <c r="D580" s="56">
        <f t="shared" si="108"/>
        <v>0</v>
      </c>
      <c r="E580" s="56">
        <f t="shared" si="108"/>
        <v>0</v>
      </c>
      <c r="F580" s="8">
        <f t="shared" si="109"/>
        <v>0</v>
      </c>
      <c r="G580" s="8">
        <f t="shared" si="109"/>
        <v>0</v>
      </c>
      <c r="H580" s="8">
        <f t="shared" si="110"/>
        <v>0</v>
      </c>
      <c r="I580" s="8">
        <f t="shared" si="111"/>
        <v>0</v>
      </c>
      <c r="J580" s="8">
        <f t="shared" si="112"/>
        <v>0</v>
      </c>
      <c r="K580" s="8">
        <f t="shared" si="113"/>
        <v>0</v>
      </c>
      <c r="L580" s="8">
        <f t="shared" si="114"/>
        <v>0</v>
      </c>
      <c r="M580" s="8">
        <f t="shared" ca="1" si="119"/>
        <v>-7.0542380437790805E-2</v>
      </c>
      <c r="N580" s="8">
        <f t="shared" ca="1" si="115"/>
        <v>0</v>
      </c>
      <c r="O580" s="57">
        <f t="shared" ca="1" si="116"/>
        <v>0</v>
      </c>
      <c r="P580" s="8">
        <f t="shared" ca="1" si="117"/>
        <v>0</v>
      </c>
      <c r="Q580" s="8">
        <f t="shared" ca="1" si="118"/>
        <v>0</v>
      </c>
      <c r="R580" s="5">
        <f t="shared" ca="1" si="120"/>
        <v>7.0542380437790805E-2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4"/>
      <c r="D581" s="56">
        <f t="shared" si="108"/>
        <v>0</v>
      </c>
      <c r="E581" s="56">
        <f t="shared" si="108"/>
        <v>0</v>
      </c>
      <c r="F581" s="8">
        <f t="shared" si="109"/>
        <v>0</v>
      </c>
      <c r="G581" s="8">
        <f t="shared" si="109"/>
        <v>0</v>
      </c>
      <c r="H581" s="8">
        <f t="shared" si="110"/>
        <v>0</v>
      </c>
      <c r="I581" s="8">
        <f t="shared" si="111"/>
        <v>0</v>
      </c>
      <c r="J581" s="8">
        <f t="shared" si="112"/>
        <v>0</v>
      </c>
      <c r="K581" s="8">
        <f t="shared" si="113"/>
        <v>0</v>
      </c>
      <c r="L581" s="8">
        <f t="shared" si="114"/>
        <v>0</v>
      </c>
      <c r="M581" s="8">
        <f t="shared" ca="1" si="119"/>
        <v>-7.0542380437790805E-2</v>
      </c>
      <c r="N581" s="8">
        <f t="shared" ca="1" si="115"/>
        <v>0</v>
      </c>
      <c r="O581" s="57">
        <f t="shared" ca="1" si="116"/>
        <v>0</v>
      </c>
      <c r="P581" s="8">
        <f t="shared" ca="1" si="117"/>
        <v>0</v>
      </c>
      <c r="Q581" s="8">
        <f t="shared" ca="1" si="118"/>
        <v>0</v>
      </c>
      <c r="R581" s="5">
        <f t="shared" ca="1" si="120"/>
        <v>7.0542380437790805E-2</v>
      </c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4"/>
      <c r="D582" s="56">
        <f t="shared" si="108"/>
        <v>0</v>
      </c>
      <c r="E582" s="56">
        <f t="shared" si="108"/>
        <v>0</v>
      </c>
      <c r="F582" s="8">
        <f t="shared" si="109"/>
        <v>0</v>
      </c>
      <c r="G582" s="8">
        <f t="shared" si="109"/>
        <v>0</v>
      </c>
      <c r="H582" s="8">
        <f t="shared" si="110"/>
        <v>0</v>
      </c>
      <c r="I582" s="8">
        <f t="shared" si="111"/>
        <v>0</v>
      </c>
      <c r="J582" s="8">
        <f t="shared" si="112"/>
        <v>0</v>
      </c>
      <c r="K582" s="8">
        <f t="shared" si="113"/>
        <v>0</v>
      </c>
      <c r="L582" s="8">
        <f t="shared" si="114"/>
        <v>0</v>
      </c>
      <c r="M582" s="8">
        <f t="shared" ca="1" si="119"/>
        <v>-7.0542380437790805E-2</v>
      </c>
      <c r="N582" s="8">
        <f t="shared" ca="1" si="115"/>
        <v>0</v>
      </c>
      <c r="O582" s="57">
        <f t="shared" ca="1" si="116"/>
        <v>0</v>
      </c>
      <c r="P582" s="8">
        <f t="shared" ca="1" si="117"/>
        <v>0</v>
      </c>
      <c r="Q582" s="8">
        <f t="shared" ca="1" si="118"/>
        <v>0</v>
      </c>
      <c r="R582" s="5">
        <f t="shared" ca="1" si="120"/>
        <v>7.0542380437790805E-2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4"/>
      <c r="D583" s="56">
        <f t="shared" si="108"/>
        <v>0</v>
      </c>
      <c r="E583" s="56">
        <f t="shared" si="108"/>
        <v>0</v>
      </c>
      <c r="F583" s="8">
        <f t="shared" si="109"/>
        <v>0</v>
      </c>
      <c r="G583" s="8">
        <f t="shared" si="109"/>
        <v>0</v>
      </c>
      <c r="H583" s="8">
        <f t="shared" si="110"/>
        <v>0</v>
      </c>
      <c r="I583" s="8">
        <f t="shared" si="111"/>
        <v>0</v>
      </c>
      <c r="J583" s="8">
        <f t="shared" si="112"/>
        <v>0</v>
      </c>
      <c r="K583" s="8">
        <f t="shared" si="113"/>
        <v>0</v>
      </c>
      <c r="L583" s="8">
        <f t="shared" si="114"/>
        <v>0</v>
      </c>
      <c r="M583" s="8">
        <f t="shared" ca="1" si="119"/>
        <v>-7.0542380437790805E-2</v>
      </c>
      <c r="N583" s="8">
        <f t="shared" ca="1" si="115"/>
        <v>0</v>
      </c>
      <c r="O583" s="57">
        <f t="shared" ca="1" si="116"/>
        <v>0</v>
      </c>
      <c r="P583" s="8">
        <f t="shared" ca="1" si="117"/>
        <v>0</v>
      </c>
      <c r="Q583" s="8">
        <f t="shared" ca="1" si="118"/>
        <v>0</v>
      </c>
      <c r="R583" s="5">
        <f t="shared" ca="1" si="120"/>
        <v>7.0542380437790805E-2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4"/>
      <c r="D584" s="56">
        <f t="shared" si="108"/>
        <v>0</v>
      </c>
      <c r="E584" s="56">
        <f t="shared" si="108"/>
        <v>0</v>
      </c>
      <c r="F584" s="8">
        <f t="shared" si="109"/>
        <v>0</v>
      </c>
      <c r="G584" s="8">
        <f t="shared" si="109"/>
        <v>0</v>
      </c>
      <c r="H584" s="8">
        <f t="shared" si="110"/>
        <v>0</v>
      </c>
      <c r="I584" s="8">
        <f t="shared" si="111"/>
        <v>0</v>
      </c>
      <c r="J584" s="8">
        <f t="shared" si="112"/>
        <v>0</v>
      </c>
      <c r="K584" s="8">
        <f t="shared" si="113"/>
        <v>0</v>
      </c>
      <c r="L584" s="8">
        <f t="shared" si="114"/>
        <v>0</v>
      </c>
      <c r="M584" s="8">
        <f t="shared" ca="1" si="119"/>
        <v>-7.0542380437790805E-2</v>
      </c>
      <c r="N584" s="8">
        <f t="shared" ca="1" si="115"/>
        <v>0</v>
      </c>
      <c r="O584" s="57">
        <f t="shared" ca="1" si="116"/>
        <v>0</v>
      </c>
      <c r="P584" s="8">
        <f t="shared" ca="1" si="117"/>
        <v>0</v>
      </c>
      <c r="Q584" s="8">
        <f t="shared" ca="1" si="118"/>
        <v>0</v>
      </c>
      <c r="R584" s="5">
        <f t="shared" ca="1" si="120"/>
        <v>7.0542380437790805E-2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4"/>
      <c r="D585" s="56">
        <f t="shared" si="108"/>
        <v>0</v>
      </c>
      <c r="E585" s="56">
        <f t="shared" si="108"/>
        <v>0</v>
      </c>
      <c r="F585" s="8">
        <f t="shared" si="109"/>
        <v>0</v>
      </c>
      <c r="G585" s="8">
        <f t="shared" si="109"/>
        <v>0</v>
      </c>
      <c r="H585" s="8">
        <f t="shared" si="110"/>
        <v>0</v>
      </c>
      <c r="I585" s="8">
        <f t="shared" si="111"/>
        <v>0</v>
      </c>
      <c r="J585" s="8">
        <f t="shared" si="112"/>
        <v>0</v>
      </c>
      <c r="K585" s="8">
        <f t="shared" si="113"/>
        <v>0</v>
      </c>
      <c r="L585" s="8">
        <f t="shared" si="114"/>
        <v>0</v>
      </c>
      <c r="M585" s="8">
        <f t="shared" ca="1" si="119"/>
        <v>-7.0542380437790805E-2</v>
      </c>
      <c r="N585" s="8">
        <f t="shared" ca="1" si="115"/>
        <v>0</v>
      </c>
      <c r="O585" s="57">
        <f t="shared" ca="1" si="116"/>
        <v>0</v>
      </c>
      <c r="P585" s="8">
        <f t="shared" ca="1" si="117"/>
        <v>0</v>
      </c>
      <c r="Q585" s="8">
        <f t="shared" ca="1" si="118"/>
        <v>0</v>
      </c>
      <c r="R585" s="5">
        <f t="shared" ca="1" si="120"/>
        <v>7.0542380437790805E-2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4"/>
      <c r="D586" s="56">
        <f t="shared" si="108"/>
        <v>0</v>
      </c>
      <c r="E586" s="56">
        <f t="shared" si="108"/>
        <v>0</v>
      </c>
      <c r="F586" s="8">
        <f t="shared" si="109"/>
        <v>0</v>
      </c>
      <c r="G586" s="8">
        <f t="shared" si="109"/>
        <v>0</v>
      </c>
      <c r="H586" s="8">
        <f t="shared" si="110"/>
        <v>0</v>
      </c>
      <c r="I586" s="8">
        <f t="shared" si="111"/>
        <v>0</v>
      </c>
      <c r="J586" s="8">
        <f t="shared" si="112"/>
        <v>0</v>
      </c>
      <c r="K586" s="8">
        <f t="shared" si="113"/>
        <v>0</v>
      </c>
      <c r="L586" s="8">
        <f t="shared" si="114"/>
        <v>0</v>
      </c>
      <c r="M586" s="8">
        <f t="shared" ca="1" si="119"/>
        <v>-7.0542380437790805E-2</v>
      </c>
      <c r="N586" s="8">
        <f t="shared" ca="1" si="115"/>
        <v>0</v>
      </c>
      <c r="O586" s="57">
        <f t="shared" ca="1" si="116"/>
        <v>0</v>
      </c>
      <c r="P586" s="8">
        <f t="shared" ca="1" si="117"/>
        <v>0</v>
      </c>
      <c r="Q586" s="8">
        <f t="shared" ca="1" si="118"/>
        <v>0</v>
      </c>
      <c r="R586" s="5">
        <f t="shared" ca="1" si="120"/>
        <v>7.0542380437790805E-2</v>
      </c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4"/>
      <c r="D587" s="56">
        <f t="shared" si="108"/>
        <v>0</v>
      </c>
      <c r="E587" s="56">
        <f t="shared" si="108"/>
        <v>0</v>
      </c>
      <c r="F587" s="8">
        <f t="shared" si="109"/>
        <v>0</v>
      </c>
      <c r="G587" s="8">
        <f t="shared" si="109"/>
        <v>0</v>
      </c>
      <c r="H587" s="8">
        <f t="shared" si="110"/>
        <v>0</v>
      </c>
      <c r="I587" s="8">
        <f t="shared" si="111"/>
        <v>0</v>
      </c>
      <c r="J587" s="8">
        <f t="shared" si="112"/>
        <v>0</v>
      </c>
      <c r="K587" s="8">
        <f t="shared" si="113"/>
        <v>0</v>
      </c>
      <c r="L587" s="8">
        <f t="shared" si="114"/>
        <v>0</v>
      </c>
      <c r="M587" s="8">
        <f t="shared" ca="1" si="119"/>
        <v>-7.0542380437790805E-2</v>
      </c>
      <c r="N587" s="8">
        <f t="shared" ca="1" si="115"/>
        <v>0</v>
      </c>
      <c r="O587" s="57">
        <f t="shared" ca="1" si="116"/>
        <v>0</v>
      </c>
      <c r="P587" s="8">
        <f t="shared" ca="1" si="117"/>
        <v>0</v>
      </c>
      <c r="Q587" s="8">
        <f t="shared" ca="1" si="118"/>
        <v>0</v>
      </c>
      <c r="R587" s="5">
        <f t="shared" ca="1" si="120"/>
        <v>7.0542380437790805E-2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4"/>
      <c r="D588" s="56">
        <f t="shared" si="108"/>
        <v>0</v>
      </c>
      <c r="E588" s="56">
        <f t="shared" si="108"/>
        <v>0</v>
      </c>
      <c r="F588" s="8">
        <f t="shared" si="109"/>
        <v>0</v>
      </c>
      <c r="G588" s="8">
        <f t="shared" si="109"/>
        <v>0</v>
      </c>
      <c r="H588" s="8">
        <f t="shared" si="110"/>
        <v>0</v>
      </c>
      <c r="I588" s="8">
        <f t="shared" si="111"/>
        <v>0</v>
      </c>
      <c r="J588" s="8">
        <f t="shared" si="112"/>
        <v>0</v>
      </c>
      <c r="K588" s="8">
        <f t="shared" si="113"/>
        <v>0</v>
      </c>
      <c r="L588" s="8">
        <f t="shared" si="114"/>
        <v>0</v>
      </c>
      <c r="M588" s="8">
        <f t="shared" ca="1" si="119"/>
        <v>-7.0542380437790805E-2</v>
      </c>
      <c r="N588" s="8">
        <f t="shared" ca="1" si="115"/>
        <v>0</v>
      </c>
      <c r="O588" s="57">
        <f t="shared" ca="1" si="116"/>
        <v>0</v>
      </c>
      <c r="P588" s="8">
        <f t="shared" ca="1" si="117"/>
        <v>0</v>
      </c>
      <c r="Q588" s="8">
        <f t="shared" ca="1" si="118"/>
        <v>0</v>
      </c>
      <c r="R588" s="5">
        <f t="shared" ca="1" si="120"/>
        <v>7.0542380437790805E-2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4"/>
      <c r="D589" s="56">
        <f t="shared" si="108"/>
        <v>0</v>
      </c>
      <c r="E589" s="56">
        <f t="shared" si="108"/>
        <v>0</v>
      </c>
      <c r="F589" s="8">
        <f t="shared" si="109"/>
        <v>0</v>
      </c>
      <c r="G589" s="8">
        <f t="shared" si="109"/>
        <v>0</v>
      </c>
      <c r="H589" s="8">
        <f t="shared" si="110"/>
        <v>0</v>
      </c>
      <c r="I589" s="8">
        <f t="shared" si="111"/>
        <v>0</v>
      </c>
      <c r="J589" s="8">
        <f t="shared" si="112"/>
        <v>0</v>
      </c>
      <c r="K589" s="8">
        <f t="shared" si="113"/>
        <v>0</v>
      </c>
      <c r="L589" s="8">
        <f t="shared" si="114"/>
        <v>0</v>
      </c>
      <c r="M589" s="8">
        <f t="shared" ca="1" si="119"/>
        <v>-7.0542380437790805E-2</v>
      </c>
      <c r="N589" s="8">
        <f t="shared" ca="1" si="115"/>
        <v>0</v>
      </c>
      <c r="O589" s="57">
        <f t="shared" ca="1" si="116"/>
        <v>0</v>
      </c>
      <c r="P589" s="8">
        <f t="shared" ca="1" si="117"/>
        <v>0</v>
      </c>
      <c r="Q589" s="8">
        <f t="shared" ca="1" si="118"/>
        <v>0</v>
      </c>
      <c r="R589" s="5">
        <f t="shared" ca="1" si="120"/>
        <v>7.0542380437790805E-2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4"/>
      <c r="D590" s="56">
        <f t="shared" si="108"/>
        <v>0</v>
      </c>
      <c r="E590" s="56">
        <f t="shared" si="108"/>
        <v>0</v>
      </c>
      <c r="F590" s="8">
        <f t="shared" si="109"/>
        <v>0</v>
      </c>
      <c r="G590" s="8">
        <f t="shared" si="109"/>
        <v>0</v>
      </c>
      <c r="H590" s="8">
        <f t="shared" si="110"/>
        <v>0</v>
      </c>
      <c r="I590" s="8">
        <f t="shared" si="111"/>
        <v>0</v>
      </c>
      <c r="J590" s="8">
        <f t="shared" si="112"/>
        <v>0</v>
      </c>
      <c r="K590" s="8">
        <f t="shared" si="113"/>
        <v>0</v>
      </c>
      <c r="L590" s="8">
        <f t="shared" si="114"/>
        <v>0</v>
      </c>
      <c r="M590" s="8">
        <f t="shared" ca="1" si="119"/>
        <v>-7.0542380437790805E-2</v>
      </c>
      <c r="N590" s="8">
        <f t="shared" ca="1" si="115"/>
        <v>0</v>
      </c>
      <c r="O590" s="57">
        <f t="shared" ca="1" si="116"/>
        <v>0</v>
      </c>
      <c r="P590" s="8">
        <f t="shared" ca="1" si="117"/>
        <v>0</v>
      </c>
      <c r="Q590" s="8">
        <f t="shared" ca="1" si="118"/>
        <v>0</v>
      </c>
      <c r="R590" s="5">
        <f t="shared" ca="1" si="120"/>
        <v>7.0542380437790805E-2</v>
      </c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4"/>
      <c r="D591" s="56">
        <f t="shared" ref="D591:E654" si="121">A591/A$18</f>
        <v>0</v>
      </c>
      <c r="E591" s="56">
        <f t="shared" si="121"/>
        <v>0</v>
      </c>
      <c r="F591" s="8">
        <f t="shared" ref="F591:G654" si="122">$C591*D591</f>
        <v>0</v>
      </c>
      <c r="G591" s="8">
        <f t="shared" si="122"/>
        <v>0</v>
      </c>
      <c r="H591" s="8">
        <f t="shared" si="110"/>
        <v>0</v>
      </c>
      <c r="I591" s="8">
        <f t="shared" si="111"/>
        <v>0</v>
      </c>
      <c r="J591" s="8">
        <f t="shared" si="112"/>
        <v>0</v>
      </c>
      <c r="K591" s="8">
        <f t="shared" si="113"/>
        <v>0</v>
      </c>
      <c r="L591" s="8">
        <f t="shared" si="114"/>
        <v>0</v>
      </c>
      <c r="M591" s="8">
        <f t="shared" ca="1" si="119"/>
        <v>-7.0542380437790805E-2</v>
      </c>
      <c r="N591" s="8">
        <f t="shared" ca="1" si="115"/>
        <v>0</v>
      </c>
      <c r="O591" s="57">
        <f t="shared" ca="1" si="116"/>
        <v>0</v>
      </c>
      <c r="P591" s="8">
        <f t="shared" ca="1" si="117"/>
        <v>0</v>
      </c>
      <c r="Q591" s="8">
        <f t="shared" ca="1" si="118"/>
        <v>0</v>
      </c>
      <c r="R591" s="5">
        <f t="shared" ca="1" si="120"/>
        <v>7.0542380437790805E-2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4"/>
      <c r="D592" s="56">
        <f t="shared" si="121"/>
        <v>0</v>
      </c>
      <c r="E592" s="56">
        <f t="shared" si="121"/>
        <v>0</v>
      </c>
      <c r="F592" s="8">
        <f t="shared" si="122"/>
        <v>0</v>
      </c>
      <c r="G592" s="8">
        <f t="shared" si="122"/>
        <v>0</v>
      </c>
      <c r="H592" s="8">
        <f t="shared" ref="H592:H655" si="123">C592*D592*D592</f>
        <v>0</v>
      </c>
      <c r="I592" s="8">
        <f t="shared" ref="I592:I655" si="124">C592*D592*D592*D592</f>
        <v>0</v>
      </c>
      <c r="J592" s="8">
        <f t="shared" ref="J592:J655" si="125">C592*D592*D592*D592*D592</f>
        <v>0</v>
      </c>
      <c r="K592" s="8">
        <f t="shared" ref="K592:K655" si="126">C592*E592*D592</f>
        <v>0</v>
      </c>
      <c r="L592" s="8">
        <f t="shared" ref="L592:L655" si="127">C592*E592*D592*D592</f>
        <v>0</v>
      </c>
      <c r="M592" s="8">
        <f t="shared" ca="1" si="119"/>
        <v>-7.0542380437790805E-2</v>
      </c>
      <c r="N592" s="8">
        <f t="shared" ref="N592:N655" ca="1" si="128">C592*(M592-E592)^2</f>
        <v>0</v>
      </c>
      <c r="O592" s="57">
        <f t="shared" ref="O592:O655" ca="1" si="129">(C592*O$1-O$2*F592+O$3*H592)^2</f>
        <v>0</v>
      </c>
      <c r="P592" s="8">
        <f t="shared" ref="P592:P655" ca="1" si="130">(-C592*O$2+O$4*F592-O$5*H592)^2</f>
        <v>0</v>
      </c>
      <c r="Q592" s="8">
        <f t="shared" ref="Q592:Q655" ca="1" si="131">+(C592*O$3-F592*O$5+H592*O$6)^2</f>
        <v>0</v>
      </c>
      <c r="R592" s="5">
        <f t="shared" ca="1" si="120"/>
        <v>7.0542380437790805E-2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4"/>
      <c r="D593" s="56">
        <f t="shared" si="121"/>
        <v>0</v>
      </c>
      <c r="E593" s="56">
        <f t="shared" si="121"/>
        <v>0</v>
      </c>
      <c r="F593" s="8">
        <f t="shared" si="122"/>
        <v>0</v>
      </c>
      <c r="G593" s="8">
        <f t="shared" si="122"/>
        <v>0</v>
      </c>
      <c r="H593" s="8">
        <f t="shared" si="123"/>
        <v>0</v>
      </c>
      <c r="I593" s="8">
        <f t="shared" si="124"/>
        <v>0</v>
      </c>
      <c r="J593" s="8">
        <f t="shared" si="125"/>
        <v>0</v>
      </c>
      <c r="K593" s="8">
        <f t="shared" si="126"/>
        <v>0</v>
      </c>
      <c r="L593" s="8">
        <f t="shared" si="127"/>
        <v>0</v>
      </c>
      <c r="M593" s="8">
        <f t="shared" ca="1" si="119"/>
        <v>-7.0542380437790805E-2</v>
      </c>
      <c r="N593" s="8">
        <f t="shared" ca="1" si="128"/>
        <v>0</v>
      </c>
      <c r="O593" s="57">
        <f t="shared" ca="1" si="129"/>
        <v>0</v>
      </c>
      <c r="P593" s="8">
        <f t="shared" ca="1" si="130"/>
        <v>0</v>
      </c>
      <c r="Q593" s="8">
        <f t="shared" ca="1" si="131"/>
        <v>0</v>
      </c>
      <c r="R593" s="5">
        <f t="shared" ca="1" si="120"/>
        <v>7.0542380437790805E-2</v>
      </c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4"/>
      <c r="D594" s="56">
        <f t="shared" si="121"/>
        <v>0</v>
      </c>
      <c r="E594" s="56">
        <f t="shared" si="121"/>
        <v>0</v>
      </c>
      <c r="F594" s="8">
        <f t="shared" si="122"/>
        <v>0</v>
      </c>
      <c r="G594" s="8">
        <f t="shared" si="122"/>
        <v>0</v>
      </c>
      <c r="H594" s="8">
        <f t="shared" si="123"/>
        <v>0</v>
      </c>
      <c r="I594" s="8">
        <f t="shared" si="124"/>
        <v>0</v>
      </c>
      <c r="J594" s="8">
        <f t="shared" si="125"/>
        <v>0</v>
      </c>
      <c r="K594" s="8">
        <f t="shared" si="126"/>
        <v>0</v>
      </c>
      <c r="L594" s="8">
        <f t="shared" si="127"/>
        <v>0</v>
      </c>
      <c r="M594" s="8">
        <f t="shared" ca="1" si="119"/>
        <v>-7.0542380437790805E-2</v>
      </c>
      <c r="N594" s="8">
        <f t="shared" ca="1" si="128"/>
        <v>0</v>
      </c>
      <c r="O594" s="57">
        <f t="shared" ca="1" si="129"/>
        <v>0</v>
      </c>
      <c r="P594" s="8">
        <f t="shared" ca="1" si="130"/>
        <v>0</v>
      </c>
      <c r="Q594" s="8">
        <f t="shared" ca="1" si="131"/>
        <v>0</v>
      </c>
      <c r="R594" s="5">
        <f t="shared" ca="1" si="120"/>
        <v>7.0542380437790805E-2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4"/>
      <c r="D595" s="56">
        <f t="shared" si="121"/>
        <v>0</v>
      </c>
      <c r="E595" s="56">
        <f t="shared" si="121"/>
        <v>0</v>
      </c>
      <c r="F595" s="8">
        <f t="shared" si="122"/>
        <v>0</v>
      </c>
      <c r="G595" s="8">
        <f t="shared" si="122"/>
        <v>0</v>
      </c>
      <c r="H595" s="8">
        <f t="shared" si="123"/>
        <v>0</v>
      </c>
      <c r="I595" s="8">
        <f t="shared" si="124"/>
        <v>0</v>
      </c>
      <c r="J595" s="8">
        <f t="shared" si="125"/>
        <v>0</v>
      </c>
      <c r="K595" s="8">
        <f t="shared" si="126"/>
        <v>0</v>
      </c>
      <c r="L595" s="8">
        <f t="shared" si="127"/>
        <v>0</v>
      </c>
      <c r="M595" s="8">
        <f t="shared" ca="1" si="119"/>
        <v>-7.0542380437790805E-2</v>
      </c>
      <c r="N595" s="8">
        <f t="shared" ca="1" si="128"/>
        <v>0</v>
      </c>
      <c r="O595" s="57">
        <f t="shared" ca="1" si="129"/>
        <v>0</v>
      </c>
      <c r="P595" s="8">
        <f t="shared" ca="1" si="130"/>
        <v>0</v>
      </c>
      <c r="Q595" s="8">
        <f t="shared" ca="1" si="131"/>
        <v>0</v>
      </c>
      <c r="R595" s="5">
        <f t="shared" ca="1" si="120"/>
        <v>7.0542380437790805E-2</v>
      </c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4"/>
      <c r="D596" s="56">
        <f t="shared" si="121"/>
        <v>0</v>
      </c>
      <c r="E596" s="56">
        <f t="shared" si="121"/>
        <v>0</v>
      </c>
      <c r="F596" s="8">
        <f t="shared" si="122"/>
        <v>0</v>
      </c>
      <c r="G596" s="8">
        <f t="shared" si="122"/>
        <v>0</v>
      </c>
      <c r="H596" s="8">
        <f t="shared" si="123"/>
        <v>0</v>
      </c>
      <c r="I596" s="8">
        <f t="shared" si="124"/>
        <v>0</v>
      </c>
      <c r="J596" s="8">
        <f t="shared" si="125"/>
        <v>0</v>
      </c>
      <c r="K596" s="8">
        <f t="shared" si="126"/>
        <v>0</v>
      </c>
      <c r="L596" s="8">
        <f t="shared" si="127"/>
        <v>0</v>
      </c>
      <c r="M596" s="8">
        <f t="shared" ca="1" si="119"/>
        <v>-7.0542380437790805E-2</v>
      </c>
      <c r="N596" s="8">
        <f t="shared" ca="1" si="128"/>
        <v>0</v>
      </c>
      <c r="O596" s="57">
        <f t="shared" ca="1" si="129"/>
        <v>0</v>
      </c>
      <c r="P596" s="8">
        <f t="shared" ca="1" si="130"/>
        <v>0</v>
      </c>
      <c r="Q596" s="8">
        <f t="shared" ca="1" si="131"/>
        <v>0</v>
      </c>
      <c r="R596" s="5">
        <f t="shared" ca="1" si="120"/>
        <v>7.0542380437790805E-2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4"/>
      <c r="D597" s="56">
        <f t="shared" si="121"/>
        <v>0</v>
      </c>
      <c r="E597" s="56">
        <f t="shared" si="121"/>
        <v>0</v>
      </c>
      <c r="F597" s="8">
        <f t="shared" si="122"/>
        <v>0</v>
      </c>
      <c r="G597" s="8">
        <f t="shared" si="122"/>
        <v>0</v>
      </c>
      <c r="H597" s="8">
        <f t="shared" si="123"/>
        <v>0</v>
      </c>
      <c r="I597" s="8">
        <f t="shared" si="124"/>
        <v>0</v>
      </c>
      <c r="J597" s="8">
        <f t="shared" si="125"/>
        <v>0</v>
      </c>
      <c r="K597" s="8">
        <f t="shared" si="126"/>
        <v>0</v>
      </c>
      <c r="L597" s="8">
        <f t="shared" si="127"/>
        <v>0</v>
      </c>
      <c r="M597" s="8">
        <f t="shared" ref="M597:M660" ca="1" si="132">+E$4+E$5*D597+E$6*D597^2</f>
        <v>-7.0542380437790805E-2</v>
      </c>
      <c r="N597" s="8">
        <f t="shared" ca="1" si="128"/>
        <v>0</v>
      </c>
      <c r="O597" s="57">
        <f t="shared" ca="1" si="129"/>
        <v>0</v>
      </c>
      <c r="P597" s="8">
        <f t="shared" ca="1" si="130"/>
        <v>0</v>
      </c>
      <c r="Q597" s="8">
        <f t="shared" ca="1" si="131"/>
        <v>0</v>
      </c>
      <c r="R597" s="5">
        <f t="shared" ref="R597:R660" ca="1" si="133">+E597-M597</f>
        <v>7.0542380437790805E-2</v>
      </c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4"/>
      <c r="D598" s="56">
        <f t="shared" si="121"/>
        <v>0</v>
      </c>
      <c r="E598" s="56">
        <f t="shared" si="121"/>
        <v>0</v>
      </c>
      <c r="F598" s="8">
        <f t="shared" si="122"/>
        <v>0</v>
      </c>
      <c r="G598" s="8">
        <f t="shared" si="122"/>
        <v>0</v>
      </c>
      <c r="H598" s="8">
        <f t="shared" si="123"/>
        <v>0</v>
      </c>
      <c r="I598" s="8">
        <f t="shared" si="124"/>
        <v>0</v>
      </c>
      <c r="J598" s="8">
        <f t="shared" si="125"/>
        <v>0</v>
      </c>
      <c r="K598" s="8">
        <f t="shared" si="126"/>
        <v>0</v>
      </c>
      <c r="L598" s="8">
        <f t="shared" si="127"/>
        <v>0</v>
      </c>
      <c r="M598" s="8">
        <f t="shared" ca="1" si="132"/>
        <v>-7.0542380437790805E-2</v>
      </c>
      <c r="N598" s="8">
        <f t="shared" ca="1" si="128"/>
        <v>0</v>
      </c>
      <c r="O598" s="57">
        <f t="shared" ca="1" si="129"/>
        <v>0</v>
      </c>
      <c r="P598" s="8">
        <f t="shared" ca="1" si="130"/>
        <v>0</v>
      </c>
      <c r="Q598" s="8">
        <f t="shared" ca="1" si="131"/>
        <v>0</v>
      </c>
      <c r="R598" s="5">
        <f t="shared" ca="1" si="133"/>
        <v>7.0542380437790805E-2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4"/>
      <c r="D599" s="56">
        <f t="shared" si="121"/>
        <v>0</v>
      </c>
      <c r="E599" s="56">
        <f t="shared" si="121"/>
        <v>0</v>
      </c>
      <c r="F599" s="8">
        <f t="shared" si="122"/>
        <v>0</v>
      </c>
      <c r="G599" s="8">
        <f t="shared" si="122"/>
        <v>0</v>
      </c>
      <c r="H599" s="8">
        <f t="shared" si="123"/>
        <v>0</v>
      </c>
      <c r="I599" s="8">
        <f t="shared" si="124"/>
        <v>0</v>
      </c>
      <c r="J599" s="8">
        <f t="shared" si="125"/>
        <v>0</v>
      </c>
      <c r="K599" s="8">
        <f t="shared" si="126"/>
        <v>0</v>
      </c>
      <c r="L599" s="8">
        <f t="shared" si="127"/>
        <v>0</v>
      </c>
      <c r="M599" s="8">
        <f t="shared" ca="1" si="132"/>
        <v>-7.0542380437790805E-2</v>
      </c>
      <c r="N599" s="8">
        <f t="shared" ca="1" si="128"/>
        <v>0</v>
      </c>
      <c r="O599" s="57">
        <f t="shared" ca="1" si="129"/>
        <v>0</v>
      </c>
      <c r="P599" s="8">
        <f t="shared" ca="1" si="130"/>
        <v>0</v>
      </c>
      <c r="Q599" s="8">
        <f t="shared" ca="1" si="131"/>
        <v>0</v>
      </c>
      <c r="R599" s="5">
        <f t="shared" ca="1" si="133"/>
        <v>7.0542380437790805E-2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4"/>
      <c r="D600" s="56">
        <f t="shared" si="121"/>
        <v>0</v>
      </c>
      <c r="E600" s="56">
        <f t="shared" si="121"/>
        <v>0</v>
      </c>
      <c r="F600" s="8">
        <f t="shared" si="122"/>
        <v>0</v>
      </c>
      <c r="G600" s="8">
        <f t="shared" si="122"/>
        <v>0</v>
      </c>
      <c r="H600" s="8">
        <f t="shared" si="123"/>
        <v>0</v>
      </c>
      <c r="I600" s="8">
        <f t="shared" si="124"/>
        <v>0</v>
      </c>
      <c r="J600" s="8">
        <f t="shared" si="125"/>
        <v>0</v>
      </c>
      <c r="K600" s="8">
        <f t="shared" si="126"/>
        <v>0</v>
      </c>
      <c r="L600" s="8">
        <f t="shared" si="127"/>
        <v>0</v>
      </c>
      <c r="M600" s="8">
        <f t="shared" ca="1" si="132"/>
        <v>-7.0542380437790805E-2</v>
      </c>
      <c r="N600" s="8">
        <f t="shared" ca="1" si="128"/>
        <v>0</v>
      </c>
      <c r="O600" s="57">
        <f t="shared" ca="1" si="129"/>
        <v>0</v>
      </c>
      <c r="P600" s="8">
        <f t="shared" ca="1" si="130"/>
        <v>0</v>
      </c>
      <c r="Q600" s="8">
        <f t="shared" ca="1" si="131"/>
        <v>0</v>
      </c>
      <c r="R600" s="5">
        <f t="shared" ca="1" si="133"/>
        <v>7.0542380437790805E-2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4"/>
      <c r="D601" s="56">
        <f t="shared" si="121"/>
        <v>0</v>
      </c>
      <c r="E601" s="56">
        <f t="shared" si="121"/>
        <v>0</v>
      </c>
      <c r="F601" s="8">
        <f t="shared" si="122"/>
        <v>0</v>
      </c>
      <c r="G601" s="8">
        <f t="shared" si="122"/>
        <v>0</v>
      </c>
      <c r="H601" s="8">
        <f t="shared" si="123"/>
        <v>0</v>
      </c>
      <c r="I601" s="8">
        <f t="shared" si="124"/>
        <v>0</v>
      </c>
      <c r="J601" s="8">
        <f t="shared" si="125"/>
        <v>0</v>
      </c>
      <c r="K601" s="8">
        <f t="shared" si="126"/>
        <v>0</v>
      </c>
      <c r="L601" s="8">
        <f t="shared" si="127"/>
        <v>0</v>
      </c>
      <c r="M601" s="8">
        <f t="shared" ca="1" si="132"/>
        <v>-7.0542380437790805E-2</v>
      </c>
      <c r="N601" s="8">
        <f t="shared" ca="1" si="128"/>
        <v>0</v>
      </c>
      <c r="O601" s="57">
        <f t="shared" ca="1" si="129"/>
        <v>0</v>
      </c>
      <c r="P601" s="8">
        <f t="shared" ca="1" si="130"/>
        <v>0</v>
      </c>
      <c r="Q601" s="8">
        <f t="shared" ca="1" si="131"/>
        <v>0</v>
      </c>
      <c r="R601" s="5">
        <f t="shared" ca="1" si="133"/>
        <v>7.0542380437790805E-2</v>
      </c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4"/>
      <c r="D602" s="56">
        <f t="shared" si="121"/>
        <v>0</v>
      </c>
      <c r="E602" s="56">
        <f t="shared" si="121"/>
        <v>0</v>
      </c>
      <c r="F602" s="8">
        <f t="shared" si="122"/>
        <v>0</v>
      </c>
      <c r="G602" s="8">
        <f t="shared" si="122"/>
        <v>0</v>
      </c>
      <c r="H602" s="8">
        <f t="shared" si="123"/>
        <v>0</v>
      </c>
      <c r="I602" s="8">
        <f t="shared" si="124"/>
        <v>0</v>
      </c>
      <c r="J602" s="8">
        <f t="shared" si="125"/>
        <v>0</v>
      </c>
      <c r="K602" s="8">
        <f t="shared" si="126"/>
        <v>0</v>
      </c>
      <c r="L602" s="8">
        <f t="shared" si="127"/>
        <v>0</v>
      </c>
      <c r="M602" s="8">
        <f t="shared" ca="1" si="132"/>
        <v>-7.0542380437790805E-2</v>
      </c>
      <c r="N602" s="8">
        <f t="shared" ca="1" si="128"/>
        <v>0</v>
      </c>
      <c r="O602" s="57">
        <f t="shared" ca="1" si="129"/>
        <v>0</v>
      </c>
      <c r="P602" s="8">
        <f t="shared" ca="1" si="130"/>
        <v>0</v>
      </c>
      <c r="Q602" s="8">
        <f t="shared" ca="1" si="131"/>
        <v>0</v>
      </c>
      <c r="R602" s="5">
        <f t="shared" ca="1" si="133"/>
        <v>7.0542380437790805E-2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4"/>
      <c r="D603" s="56">
        <f t="shared" si="121"/>
        <v>0</v>
      </c>
      <c r="E603" s="56">
        <f t="shared" si="121"/>
        <v>0</v>
      </c>
      <c r="F603" s="8">
        <f t="shared" si="122"/>
        <v>0</v>
      </c>
      <c r="G603" s="8">
        <f t="shared" si="122"/>
        <v>0</v>
      </c>
      <c r="H603" s="8">
        <f t="shared" si="123"/>
        <v>0</v>
      </c>
      <c r="I603" s="8">
        <f t="shared" si="124"/>
        <v>0</v>
      </c>
      <c r="J603" s="8">
        <f t="shared" si="125"/>
        <v>0</v>
      </c>
      <c r="K603" s="8">
        <f t="shared" si="126"/>
        <v>0</v>
      </c>
      <c r="L603" s="8">
        <f t="shared" si="127"/>
        <v>0</v>
      </c>
      <c r="M603" s="8">
        <f t="shared" ca="1" si="132"/>
        <v>-7.0542380437790805E-2</v>
      </c>
      <c r="N603" s="8">
        <f t="shared" ca="1" si="128"/>
        <v>0</v>
      </c>
      <c r="O603" s="57">
        <f t="shared" ca="1" si="129"/>
        <v>0</v>
      </c>
      <c r="P603" s="8">
        <f t="shared" ca="1" si="130"/>
        <v>0</v>
      </c>
      <c r="Q603" s="8">
        <f t="shared" ca="1" si="131"/>
        <v>0</v>
      </c>
      <c r="R603" s="5">
        <f t="shared" ca="1" si="133"/>
        <v>7.0542380437790805E-2</v>
      </c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4"/>
      <c r="D604" s="56">
        <f t="shared" si="121"/>
        <v>0</v>
      </c>
      <c r="E604" s="56">
        <f t="shared" si="121"/>
        <v>0</v>
      </c>
      <c r="F604" s="8">
        <f t="shared" si="122"/>
        <v>0</v>
      </c>
      <c r="G604" s="8">
        <f t="shared" si="122"/>
        <v>0</v>
      </c>
      <c r="H604" s="8">
        <f t="shared" si="123"/>
        <v>0</v>
      </c>
      <c r="I604" s="8">
        <f t="shared" si="124"/>
        <v>0</v>
      </c>
      <c r="J604" s="8">
        <f t="shared" si="125"/>
        <v>0</v>
      </c>
      <c r="K604" s="8">
        <f t="shared" si="126"/>
        <v>0</v>
      </c>
      <c r="L604" s="8">
        <f t="shared" si="127"/>
        <v>0</v>
      </c>
      <c r="M604" s="8">
        <f t="shared" ca="1" si="132"/>
        <v>-7.0542380437790805E-2</v>
      </c>
      <c r="N604" s="8">
        <f t="shared" ca="1" si="128"/>
        <v>0</v>
      </c>
      <c r="O604" s="57">
        <f t="shared" ca="1" si="129"/>
        <v>0</v>
      </c>
      <c r="P604" s="8">
        <f t="shared" ca="1" si="130"/>
        <v>0</v>
      </c>
      <c r="Q604" s="8">
        <f t="shared" ca="1" si="131"/>
        <v>0</v>
      </c>
      <c r="R604" s="5">
        <f t="shared" ca="1" si="133"/>
        <v>7.0542380437790805E-2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4"/>
      <c r="D605" s="56">
        <f t="shared" si="121"/>
        <v>0</v>
      </c>
      <c r="E605" s="56">
        <f t="shared" si="121"/>
        <v>0</v>
      </c>
      <c r="F605" s="8">
        <f t="shared" si="122"/>
        <v>0</v>
      </c>
      <c r="G605" s="8">
        <f t="shared" si="122"/>
        <v>0</v>
      </c>
      <c r="H605" s="8">
        <f t="shared" si="123"/>
        <v>0</v>
      </c>
      <c r="I605" s="8">
        <f t="shared" si="124"/>
        <v>0</v>
      </c>
      <c r="J605" s="8">
        <f t="shared" si="125"/>
        <v>0</v>
      </c>
      <c r="K605" s="8">
        <f t="shared" si="126"/>
        <v>0</v>
      </c>
      <c r="L605" s="8">
        <f t="shared" si="127"/>
        <v>0</v>
      </c>
      <c r="M605" s="8">
        <f t="shared" ca="1" si="132"/>
        <v>-7.0542380437790805E-2</v>
      </c>
      <c r="N605" s="8">
        <f t="shared" ca="1" si="128"/>
        <v>0</v>
      </c>
      <c r="O605" s="57">
        <f t="shared" ca="1" si="129"/>
        <v>0</v>
      </c>
      <c r="P605" s="8">
        <f t="shared" ca="1" si="130"/>
        <v>0</v>
      </c>
      <c r="Q605" s="8">
        <f t="shared" ca="1" si="131"/>
        <v>0</v>
      </c>
      <c r="R605" s="5">
        <f t="shared" ca="1" si="133"/>
        <v>7.0542380437790805E-2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4"/>
      <c r="D606" s="56">
        <f t="shared" si="121"/>
        <v>0</v>
      </c>
      <c r="E606" s="56">
        <f t="shared" si="121"/>
        <v>0</v>
      </c>
      <c r="F606" s="8">
        <f t="shared" si="122"/>
        <v>0</v>
      </c>
      <c r="G606" s="8">
        <f t="shared" si="122"/>
        <v>0</v>
      </c>
      <c r="H606" s="8">
        <f t="shared" si="123"/>
        <v>0</v>
      </c>
      <c r="I606" s="8">
        <f t="shared" si="124"/>
        <v>0</v>
      </c>
      <c r="J606" s="8">
        <f t="shared" si="125"/>
        <v>0</v>
      </c>
      <c r="K606" s="8">
        <f t="shared" si="126"/>
        <v>0</v>
      </c>
      <c r="L606" s="8">
        <f t="shared" si="127"/>
        <v>0</v>
      </c>
      <c r="M606" s="8">
        <f t="shared" ca="1" si="132"/>
        <v>-7.0542380437790805E-2</v>
      </c>
      <c r="N606" s="8">
        <f t="shared" ca="1" si="128"/>
        <v>0</v>
      </c>
      <c r="O606" s="57">
        <f t="shared" ca="1" si="129"/>
        <v>0</v>
      </c>
      <c r="P606" s="8">
        <f t="shared" ca="1" si="130"/>
        <v>0</v>
      </c>
      <c r="Q606" s="8">
        <f t="shared" ca="1" si="131"/>
        <v>0</v>
      </c>
      <c r="R606" s="5">
        <f t="shared" ca="1" si="133"/>
        <v>7.0542380437790805E-2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4"/>
      <c r="D607" s="56">
        <f t="shared" si="121"/>
        <v>0</v>
      </c>
      <c r="E607" s="56">
        <f t="shared" si="121"/>
        <v>0</v>
      </c>
      <c r="F607" s="8">
        <f t="shared" si="122"/>
        <v>0</v>
      </c>
      <c r="G607" s="8">
        <f t="shared" si="122"/>
        <v>0</v>
      </c>
      <c r="H607" s="8">
        <f t="shared" si="123"/>
        <v>0</v>
      </c>
      <c r="I607" s="8">
        <f t="shared" si="124"/>
        <v>0</v>
      </c>
      <c r="J607" s="8">
        <f t="shared" si="125"/>
        <v>0</v>
      </c>
      <c r="K607" s="8">
        <f t="shared" si="126"/>
        <v>0</v>
      </c>
      <c r="L607" s="8">
        <f t="shared" si="127"/>
        <v>0</v>
      </c>
      <c r="M607" s="8">
        <f t="shared" ca="1" si="132"/>
        <v>-7.0542380437790805E-2</v>
      </c>
      <c r="N607" s="8">
        <f t="shared" ca="1" si="128"/>
        <v>0</v>
      </c>
      <c r="O607" s="57">
        <f t="shared" ca="1" si="129"/>
        <v>0</v>
      </c>
      <c r="P607" s="8">
        <f t="shared" ca="1" si="130"/>
        <v>0</v>
      </c>
      <c r="Q607" s="8">
        <f t="shared" ca="1" si="131"/>
        <v>0</v>
      </c>
      <c r="R607" s="5">
        <f t="shared" ca="1" si="133"/>
        <v>7.0542380437790805E-2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4"/>
      <c r="D608" s="56">
        <f t="shared" si="121"/>
        <v>0</v>
      </c>
      <c r="E608" s="56">
        <f t="shared" si="121"/>
        <v>0</v>
      </c>
      <c r="F608" s="8">
        <f t="shared" si="122"/>
        <v>0</v>
      </c>
      <c r="G608" s="8">
        <f t="shared" si="122"/>
        <v>0</v>
      </c>
      <c r="H608" s="8">
        <f t="shared" si="123"/>
        <v>0</v>
      </c>
      <c r="I608" s="8">
        <f t="shared" si="124"/>
        <v>0</v>
      </c>
      <c r="J608" s="8">
        <f t="shared" si="125"/>
        <v>0</v>
      </c>
      <c r="K608" s="8">
        <f t="shared" si="126"/>
        <v>0</v>
      </c>
      <c r="L608" s="8">
        <f t="shared" si="127"/>
        <v>0</v>
      </c>
      <c r="M608" s="8">
        <f t="shared" ca="1" si="132"/>
        <v>-7.0542380437790805E-2</v>
      </c>
      <c r="N608" s="8">
        <f t="shared" ca="1" si="128"/>
        <v>0</v>
      </c>
      <c r="O608" s="57">
        <f t="shared" ca="1" si="129"/>
        <v>0</v>
      </c>
      <c r="P608" s="8">
        <f t="shared" ca="1" si="130"/>
        <v>0</v>
      </c>
      <c r="Q608" s="8">
        <f t="shared" ca="1" si="131"/>
        <v>0</v>
      </c>
      <c r="R608" s="5">
        <f t="shared" ca="1" si="133"/>
        <v>7.0542380437790805E-2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4"/>
      <c r="D609" s="56">
        <f t="shared" si="121"/>
        <v>0</v>
      </c>
      <c r="E609" s="56">
        <f t="shared" si="121"/>
        <v>0</v>
      </c>
      <c r="F609" s="8">
        <f t="shared" si="122"/>
        <v>0</v>
      </c>
      <c r="G609" s="8">
        <f t="shared" si="122"/>
        <v>0</v>
      </c>
      <c r="H609" s="8">
        <f t="shared" si="123"/>
        <v>0</v>
      </c>
      <c r="I609" s="8">
        <f t="shared" si="124"/>
        <v>0</v>
      </c>
      <c r="J609" s="8">
        <f t="shared" si="125"/>
        <v>0</v>
      </c>
      <c r="K609" s="8">
        <f t="shared" si="126"/>
        <v>0</v>
      </c>
      <c r="L609" s="8">
        <f t="shared" si="127"/>
        <v>0</v>
      </c>
      <c r="M609" s="8">
        <f t="shared" ca="1" si="132"/>
        <v>-7.0542380437790805E-2</v>
      </c>
      <c r="N609" s="8">
        <f t="shared" ca="1" si="128"/>
        <v>0</v>
      </c>
      <c r="O609" s="57">
        <f t="shared" ca="1" si="129"/>
        <v>0</v>
      </c>
      <c r="P609" s="8">
        <f t="shared" ca="1" si="130"/>
        <v>0</v>
      </c>
      <c r="Q609" s="8">
        <f t="shared" ca="1" si="131"/>
        <v>0</v>
      </c>
      <c r="R609" s="5">
        <f t="shared" ca="1" si="133"/>
        <v>7.0542380437790805E-2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4"/>
      <c r="D610" s="56">
        <f t="shared" si="121"/>
        <v>0</v>
      </c>
      <c r="E610" s="56">
        <f t="shared" si="121"/>
        <v>0</v>
      </c>
      <c r="F610" s="8">
        <f t="shared" si="122"/>
        <v>0</v>
      </c>
      <c r="G610" s="8">
        <f t="shared" si="122"/>
        <v>0</v>
      </c>
      <c r="H610" s="8">
        <f t="shared" si="123"/>
        <v>0</v>
      </c>
      <c r="I610" s="8">
        <f t="shared" si="124"/>
        <v>0</v>
      </c>
      <c r="J610" s="8">
        <f t="shared" si="125"/>
        <v>0</v>
      </c>
      <c r="K610" s="8">
        <f t="shared" si="126"/>
        <v>0</v>
      </c>
      <c r="L610" s="8">
        <f t="shared" si="127"/>
        <v>0</v>
      </c>
      <c r="M610" s="8">
        <f t="shared" ca="1" si="132"/>
        <v>-7.0542380437790805E-2</v>
      </c>
      <c r="N610" s="8">
        <f t="shared" ca="1" si="128"/>
        <v>0</v>
      </c>
      <c r="O610" s="57">
        <f t="shared" ca="1" si="129"/>
        <v>0</v>
      </c>
      <c r="P610" s="8">
        <f t="shared" ca="1" si="130"/>
        <v>0</v>
      </c>
      <c r="Q610" s="8">
        <f t="shared" ca="1" si="131"/>
        <v>0</v>
      </c>
      <c r="R610" s="5">
        <f t="shared" ca="1" si="133"/>
        <v>7.0542380437790805E-2</v>
      </c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4"/>
      <c r="D611" s="56">
        <f t="shared" si="121"/>
        <v>0</v>
      </c>
      <c r="E611" s="56">
        <f t="shared" si="121"/>
        <v>0</v>
      </c>
      <c r="F611" s="8">
        <f t="shared" si="122"/>
        <v>0</v>
      </c>
      <c r="G611" s="8">
        <f t="shared" si="122"/>
        <v>0</v>
      </c>
      <c r="H611" s="8">
        <f t="shared" si="123"/>
        <v>0</v>
      </c>
      <c r="I611" s="8">
        <f t="shared" si="124"/>
        <v>0</v>
      </c>
      <c r="J611" s="8">
        <f t="shared" si="125"/>
        <v>0</v>
      </c>
      <c r="K611" s="8">
        <f t="shared" si="126"/>
        <v>0</v>
      </c>
      <c r="L611" s="8">
        <f t="shared" si="127"/>
        <v>0</v>
      </c>
      <c r="M611" s="8">
        <f t="shared" ca="1" si="132"/>
        <v>-7.0542380437790805E-2</v>
      </c>
      <c r="N611" s="8">
        <f t="shared" ca="1" si="128"/>
        <v>0</v>
      </c>
      <c r="O611" s="57">
        <f t="shared" ca="1" si="129"/>
        <v>0</v>
      </c>
      <c r="P611" s="8">
        <f t="shared" ca="1" si="130"/>
        <v>0</v>
      </c>
      <c r="Q611" s="8">
        <f t="shared" ca="1" si="131"/>
        <v>0</v>
      </c>
      <c r="R611" s="5">
        <f t="shared" ca="1" si="133"/>
        <v>7.0542380437790805E-2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4"/>
      <c r="D612" s="56">
        <f t="shared" si="121"/>
        <v>0</v>
      </c>
      <c r="E612" s="56">
        <f t="shared" si="121"/>
        <v>0</v>
      </c>
      <c r="F612" s="8">
        <f t="shared" si="122"/>
        <v>0</v>
      </c>
      <c r="G612" s="8">
        <f t="shared" si="122"/>
        <v>0</v>
      </c>
      <c r="H612" s="8">
        <f t="shared" si="123"/>
        <v>0</v>
      </c>
      <c r="I612" s="8">
        <f t="shared" si="124"/>
        <v>0</v>
      </c>
      <c r="J612" s="8">
        <f t="shared" si="125"/>
        <v>0</v>
      </c>
      <c r="K612" s="8">
        <f t="shared" si="126"/>
        <v>0</v>
      </c>
      <c r="L612" s="8">
        <f t="shared" si="127"/>
        <v>0</v>
      </c>
      <c r="M612" s="8">
        <f t="shared" ca="1" si="132"/>
        <v>-7.0542380437790805E-2</v>
      </c>
      <c r="N612" s="8">
        <f t="shared" ca="1" si="128"/>
        <v>0</v>
      </c>
      <c r="O612" s="57">
        <f t="shared" ca="1" si="129"/>
        <v>0</v>
      </c>
      <c r="P612" s="8">
        <f t="shared" ca="1" si="130"/>
        <v>0</v>
      </c>
      <c r="Q612" s="8">
        <f t="shared" ca="1" si="131"/>
        <v>0</v>
      </c>
      <c r="R612" s="5">
        <f t="shared" ca="1" si="133"/>
        <v>7.0542380437790805E-2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4"/>
      <c r="D613" s="56">
        <f t="shared" si="121"/>
        <v>0</v>
      </c>
      <c r="E613" s="56">
        <f t="shared" si="121"/>
        <v>0</v>
      </c>
      <c r="F613" s="8">
        <f t="shared" si="122"/>
        <v>0</v>
      </c>
      <c r="G613" s="8">
        <f t="shared" si="122"/>
        <v>0</v>
      </c>
      <c r="H613" s="8">
        <f t="shared" si="123"/>
        <v>0</v>
      </c>
      <c r="I613" s="8">
        <f t="shared" si="124"/>
        <v>0</v>
      </c>
      <c r="J613" s="8">
        <f t="shared" si="125"/>
        <v>0</v>
      </c>
      <c r="K613" s="8">
        <f t="shared" si="126"/>
        <v>0</v>
      </c>
      <c r="L613" s="8">
        <f t="shared" si="127"/>
        <v>0</v>
      </c>
      <c r="M613" s="8">
        <f t="shared" ca="1" si="132"/>
        <v>-7.0542380437790805E-2</v>
      </c>
      <c r="N613" s="8">
        <f t="shared" ca="1" si="128"/>
        <v>0</v>
      </c>
      <c r="O613" s="57">
        <f t="shared" ca="1" si="129"/>
        <v>0</v>
      </c>
      <c r="P613" s="8">
        <f t="shared" ca="1" si="130"/>
        <v>0</v>
      </c>
      <c r="Q613" s="8">
        <f t="shared" ca="1" si="131"/>
        <v>0</v>
      </c>
      <c r="R613" s="5">
        <f t="shared" ca="1" si="133"/>
        <v>7.0542380437790805E-2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4"/>
      <c r="D614" s="56">
        <f t="shared" si="121"/>
        <v>0</v>
      </c>
      <c r="E614" s="56">
        <f t="shared" si="121"/>
        <v>0</v>
      </c>
      <c r="F614" s="8">
        <f t="shared" si="122"/>
        <v>0</v>
      </c>
      <c r="G614" s="8">
        <f t="shared" si="122"/>
        <v>0</v>
      </c>
      <c r="H614" s="8">
        <f t="shared" si="123"/>
        <v>0</v>
      </c>
      <c r="I614" s="8">
        <f t="shared" si="124"/>
        <v>0</v>
      </c>
      <c r="J614" s="8">
        <f t="shared" si="125"/>
        <v>0</v>
      </c>
      <c r="K614" s="8">
        <f t="shared" si="126"/>
        <v>0</v>
      </c>
      <c r="L614" s="8">
        <f t="shared" si="127"/>
        <v>0</v>
      </c>
      <c r="M614" s="8">
        <f t="shared" ca="1" si="132"/>
        <v>-7.0542380437790805E-2</v>
      </c>
      <c r="N614" s="8">
        <f t="shared" ca="1" si="128"/>
        <v>0</v>
      </c>
      <c r="O614" s="57">
        <f t="shared" ca="1" si="129"/>
        <v>0</v>
      </c>
      <c r="P614" s="8">
        <f t="shared" ca="1" si="130"/>
        <v>0</v>
      </c>
      <c r="Q614" s="8">
        <f t="shared" ca="1" si="131"/>
        <v>0</v>
      </c>
      <c r="R614" s="5">
        <f t="shared" ca="1" si="133"/>
        <v>7.0542380437790805E-2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4"/>
      <c r="D615" s="56">
        <f t="shared" si="121"/>
        <v>0</v>
      </c>
      <c r="E615" s="56">
        <f t="shared" si="121"/>
        <v>0</v>
      </c>
      <c r="F615" s="8">
        <f t="shared" si="122"/>
        <v>0</v>
      </c>
      <c r="G615" s="8">
        <f t="shared" si="122"/>
        <v>0</v>
      </c>
      <c r="H615" s="8">
        <f t="shared" si="123"/>
        <v>0</v>
      </c>
      <c r="I615" s="8">
        <f t="shared" si="124"/>
        <v>0</v>
      </c>
      <c r="J615" s="8">
        <f t="shared" si="125"/>
        <v>0</v>
      </c>
      <c r="K615" s="8">
        <f t="shared" si="126"/>
        <v>0</v>
      </c>
      <c r="L615" s="8">
        <f t="shared" si="127"/>
        <v>0</v>
      </c>
      <c r="M615" s="8">
        <f t="shared" ca="1" si="132"/>
        <v>-7.0542380437790805E-2</v>
      </c>
      <c r="N615" s="8">
        <f t="shared" ca="1" si="128"/>
        <v>0</v>
      </c>
      <c r="O615" s="57">
        <f t="shared" ca="1" si="129"/>
        <v>0</v>
      </c>
      <c r="P615" s="8">
        <f t="shared" ca="1" si="130"/>
        <v>0</v>
      </c>
      <c r="Q615" s="8">
        <f t="shared" ca="1" si="131"/>
        <v>0</v>
      </c>
      <c r="R615" s="5">
        <f t="shared" ca="1" si="133"/>
        <v>7.0542380437790805E-2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4"/>
      <c r="D616" s="56">
        <f t="shared" si="121"/>
        <v>0</v>
      </c>
      <c r="E616" s="56">
        <f t="shared" si="121"/>
        <v>0</v>
      </c>
      <c r="F616" s="8">
        <f t="shared" si="122"/>
        <v>0</v>
      </c>
      <c r="G616" s="8">
        <f t="shared" si="122"/>
        <v>0</v>
      </c>
      <c r="H616" s="8">
        <f t="shared" si="123"/>
        <v>0</v>
      </c>
      <c r="I616" s="8">
        <f t="shared" si="124"/>
        <v>0</v>
      </c>
      <c r="J616" s="8">
        <f t="shared" si="125"/>
        <v>0</v>
      </c>
      <c r="K616" s="8">
        <f t="shared" si="126"/>
        <v>0</v>
      </c>
      <c r="L616" s="8">
        <f t="shared" si="127"/>
        <v>0</v>
      </c>
      <c r="M616" s="8">
        <f t="shared" ca="1" si="132"/>
        <v>-7.0542380437790805E-2</v>
      </c>
      <c r="N616" s="8">
        <f t="shared" ca="1" si="128"/>
        <v>0</v>
      </c>
      <c r="O616" s="57">
        <f t="shared" ca="1" si="129"/>
        <v>0</v>
      </c>
      <c r="P616" s="8">
        <f t="shared" ca="1" si="130"/>
        <v>0</v>
      </c>
      <c r="Q616" s="8">
        <f t="shared" ca="1" si="131"/>
        <v>0</v>
      </c>
      <c r="R616" s="5">
        <f t="shared" ca="1" si="133"/>
        <v>7.0542380437790805E-2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4"/>
      <c r="D617" s="56">
        <f t="shared" si="121"/>
        <v>0</v>
      </c>
      <c r="E617" s="56">
        <f t="shared" si="121"/>
        <v>0</v>
      </c>
      <c r="F617" s="8">
        <f t="shared" si="122"/>
        <v>0</v>
      </c>
      <c r="G617" s="8">
        <f t="shared" si="122"/>
        <v>0</v>
      </c>
      <c r="H617" s="8">
        <f t="shared" si="123"/>
        <v>0</v>
      </c>
      <c r="I617" s="8">
        <f t="shared" si="124"/>
        <v>0</v>
      </c>
      <c r="J617" s="8">
        <f t="shared" si="125"/>
        <v>0</v>
      </c>
      <c r="K617" s="8">
        <f t="shared" si="126"/>
        <v>0</v>
      </c>
      <c r="L617" s="8">
        <f t="shared" si="127"/>
        <v>0</v>
      </c>
      <c r="M617" s="8">
        <f t="shared" ca="1" si="132"/>
        <v>-7.0542380437790805E-2</v>
      </c>
      <c r="N617" s="8">
        <f t="shared" ca="1" si="128"/>
        <v>0</v>
      </c>
      <c r="O617" s="57">
        <f t="shared" ca="1" si="129"/>
        <v>0</v>
      </c>
      <c r="P617" s="8">
        <f t="shared" ca="1" si="130"/>
        <v>0</v>
      </c>
      <c r="Q617" s="8">
        <f t="shared" ca="1" si="131"/>
        <v>0</v>
      </c>
      <c r="R617" s="5">
        <f t="shared" ca="1" si="133"/>
        <v>7.0542380437790805E-2</v>
      </c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4"/>
      <c r="D618" s="56">
        <f t="shared" si="121"/>
        <v>0</v>
      </c>
      <c r="E618" s="56">
        <f t="shared" si="121"/>
        <v>0</v>
      </c>
      <c r="F618" s="8">
        <f t="shared" si="122"/>
        <v>0</v>
      </c>
      <c r="G618" s="8">
        <f t="shared" si="122"/>
        <v>0</v>
      </c>
      <c r="H618" s="8">
        <f t="shared" si="123"/>
        <v>0</v>
      </c>
      <c r="I618" s="8">
        <f t="shared" si="124"/>
        <v>0</v>
      </c>
      <c r="J618" s="8">
        <f t="shared" si="125"/>
        <v>0</v>
      </c>
      <c r="K618" s="8">
        <f t="shared" si="126"/>
        <v>0</v>
      </c>
      <c r="L618" s="8">
        <f t="shared" si="127"/>
        <v>0</v>
      </c>
      <c r="M618" s="8">
        <f t="shared" ca="1" si="132"/>
        <v>-7.0542380437790805E-2</v>
      </c>
      <c r="N618" s="8">
        <f t="shared" ca="1" si="128"/>
        <v>0</v>
      </c>
      <c r="O618" s="57">
        <f t="shared" ca="1" si="129"/>
        <v>0</v>
      </c>
      <c r="P618" s="8">
        <f t="shared" ca="1" si="130"/>
        <v>0</v>
      </c>
      <c r="Q618" s="8">
        <f t="shared" ca="1" si="131"/>
        <v>0</v>
      </c>
      <c r="R618" s="5">
        <f t="shared" ca="1" si="133"/>
        <v>7.0542380437790805E-2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4"/>
      <c r="D619" s="56">
        <f t="shared" si="121"/>
        <v>0</v>
      </c>
      <c r="E619" s="56">
        <f t="shared" si="121"/>
        <v>0</v>
      </c>
      <c r="F619" s="8">
        <f t="shared" si="122"/>
        <v>0</v>
      </c>
      <c r="G619" s="8">
        <f t="shared" si="122"/>
        <v>0</v>
      </c>
      <c r="H619" s="8">
        <f t="shared" si="123"/>
        <v>0</v>
      </c>
      <c r="I619" s="8">
        <f t="shared" si="124"/>
        <v>0</v>
      </c>
      <c r="J619" s="8">
        <f t="shared" si="125"/>
        <v>0</v>
      </c>
      <c r="K619" s="8">
        <f t="shared" si="126"/>
        <v>0</v>
      </c>
      <c r="L619" s="8">
        <f t="shared" si="127"/>
        <v>0</v>
      </c>
      <c r="M619" s="8">
        <f t="shared" ca="1" si="132"/>
        <v>-7.0542380437790805E-2</v>
      </c>
      <c r="N619" s="8">
        <f t="shared" ca="1" si="128"/>
        <v>0</v>
      </c>
      <c r="O619" s="57">
        <f t="shared" ca="1" si="129"/>
        <v>0</v>
      </c>
      <c r="P619" s="8">
        <f t="shared" ca="1" si="130"/>
        <v>0</v>
      </c>
      <c r="Q619" s="8">
        <f t="shared" ca="1" si="131"/>
        <v>0</v>
      </c>
      <c r="R619" s="5">
        <f t="shared" ca="1" si="133"/>
        <v>7.0542380437790805E-2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4"/>
      <c r="D620" s="56">
        <f t="shared" si="121"/>
        <v>0</v>
      </c>
      <c r="E620" s="56">
        <f t="shared" si="121"/>
        <v>0</v>
      </c>
      <c r="F620" s="8">
        <f t="shared" si="122"/>
        <v>0</v>
      </c>
      <c r="G620" s="8">
        <f t="shared" si="122"/>
        <v>0</v>
      </c>
      <c r="H620" s="8">
        <f t="shared" si="123"/>
        <v>0</v>
      </c>
      <c r="I620" s="8">
        <f t="shared" si="124"/>
        <v>0</v>
      </c>
      <c r="J620" s="8">
        <f t="shared" si="125"/>
        <v>0</v>
      </c>
      <c r="K620" s="8">
        <f t="shared" si="126"/>
        <v>0</v>
      </c>
      <c r="L620" s="8">
        <f t="shared" si="127"/>
        <v>0</v>
      </c>
      <c r="M620" s="8">
        <f t="shared" ca="1" si="132"/>
        <v>-7.0542380437790805E-2</v>
      </c>
      <c r="N620" s="8">
        <f t="shared" ca="1" si="128"/>
        <v>0</v>
      </c>
      <c r="O620" s="57">
        <f t="shared" ca="1" si="129"/>
        <v>0</v>
      </c>
      <c r="P620" s="8">
        <f t="shared" ca="1" si="130"/>
        <v>0</v>
      </c>
      <c r="Q620" s="8">
        <f t="shared" ca="1" si="131"/>
        <v>0</v>
      </c>
      <c r="R620" s="5">
        <f t="shared" ca="1" si="133"/>
        <v>7.0542380437790805E-2</v>
      </c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4"/>
      <c r="D621" s="56">
        <f t="shared" si="121"/>
        <v>0</v>
      </c>
      <c r="E621" s="56">
        <f t="shared" si="121"/>
        <v>0</v>
      </c>
      <c r="F621" s="8">
        <f t="shared" si="122"/>
        <v>0</v>
      </c>
      <c r="G621" s="8">
        <f t="shared" si="122"/>
        <v>0</v>
      </c>
      <c r="H621" s="8">
        <f t="shared" si="123"/>
        <v>0</v>
      </c>
      <c r="I621" s="8">
        <f t="shared" si="124"/>
        <v>0</v>
      </c>
      <c r="J621" s="8">
        <f t="shared" si="125"/>
        <v>0</v>
      </c>
      <c r="K621" s="8">
        <f t="shared" si="126"/>
        <v>0</v>
      </c>
      <c r="L621" s="8">
        <f t="shared" si="127"/>
        <v>0</v>
      </c>
      <c r="M621" s="8">
        <f t="shared" ca="1" si="132"/>
        <v>-7.0542380437790805E-2</v>
      </c>
      <c r="N621" s="8">
        <f t="shared" ca="1" si="128"/>
        <v>0</v>
      </c>
      <c r="O621" s="57">
        <f t="shared" ca="1" si="129"/>
        <v>0</v>
      </c>
      <c r="P621" s="8">
        <f t="shared" ca="1" si="130"/>
        <v>0</v>
      </c>
      <c r="Q621" s="8">
        <f t="shared" ca="1" si="131"/>
        <v>0</v>
      </c>
      <c r="R621" s="5">
        <f t="shared" ca="1" si="133"/>
        <v>7.0542380437790805E-2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4"/>
      <c r="D622" s="56">
        <f t="shared" si="121"/>
        <v>0</v>
      </c>
      <c r="E622" s="56">
        <f t="shared" si="121"/>
        <v>0</v>
      </c>
      <c r="F622" s="8">
        <f t="shared" si="122"/>
        <v>0</v>
      </c>
      <c r="G622" s="8">
        <f t="shared" si="122"/>
        <v>0</v>
      </c>
      <c r="H622" s="8">
        <f t="shared" si="123"/>
        <v>0</v>
      </c>
      <c r="I622" s="8">
        <f t="shared" si="124"/>
        <v>0</v>
      </c>
      <c r="J622" s="8">
        <f t="shared" si="125"/>
        <v>0</v>
      </c>
      <c r="K622" s="8">
        <f t="shared" si="126"/>
        <v>0</v>
      </c>
      <c r="L622" s="8">
        <f t="shared" si="127"/>
        <v>0</v>
      </c>
      <c r="M622" s="8">
        <f t="shared" ca="1" si="132"/>
        <v>-7.0542380437790805E-2</v>
      </c>
      <c r="N622" s="8">
        <f t="shared" ca="1" si="128"/>
        <v>0</v>
      </c>
      <c r="O622" s="57">
        <f t="shared" ca="1" si="129"/>
        <v>0</v>
      </c>
      <c r="P622" s="8">
        <f t="shared" ca="1" si="130"/>
        <v>0</v>
      </c>
      <c r="Q622" s="8">
        <f t="shared" ca="1" si="131"/>
        <v>0</v>
      </c>
      <c r="R622" s="5">
        <f t="shared" ca="1" si="133"/>
        <v>7.0542380437790805E-2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4"/>
      <c r="D623" s="56">
        <f t="shared" si="121"/>
        <v>0</v>
      </c>
      <c r="E623" s="56">
        <f t="shared" si="121"/>
        <v>0</v>
      </c>
      <c r="F623" s="8">
        <f t="shared" si="122"/>
        <v>0</v>
      </c>
      <c r="G623" s="8">
        <f t="shared" si="122"/>
        <v>0</v>
      </c>
      <c r="H623" s="8">
        <f t="shared" si="123"/>
        <v>0</v>
      </c>
      <c r="I623" s="8">
        <f t="shared" si="124"/>
        <v>0</v>
      </c>
      <c r="J623" s="8">
        <f t="shared" si="125"/>
        <v>0</v>
      </c>
      <c r="K623" s="8">
        <f t="shared" si="126"/>
        <v>0</v>
      </c>
      <c r="L623" s="8">
        <f t="shared" si="127"/>
        <v>0</v>
      </c>
      <c r="M623" s="8">
        <f t="shared" ca="1" si="132"/>
        <v>-7.0542380437790805E-2</v>
      </c>
      <c r="N623" s="8">
        <f t="shared" ca="1" si="128"/>
        <v>0</v>
      </c>
      <c r="O623" s="57">
        <f t="shared" ca="1" si="129"/>
        <v>0</v>
      </c>
      <c r="P623" s="8">
        <f t="shared" ca="1" si="130"/>
        <v>0</v>
      </c>
      <c r="Q623" s="8">
        <f t="shared" ca="1" si="131"/>
        <v>0</v>
      </c>
      <c r="R623" s="5">
        <f t="shared" ca="1" si="133"/>
        <v>7.0542380437790805E-2</v>
      </c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4"/>
      <c r="D624" s="56">
        <f t="shared" si="121"/>
        <v>0</v>
      </c>
      <c r="E624" s="56">
        <f t="shared" si="121"/>
        <v>0</v>
      </c>
      <c r="F624" s="8">
        <f t="shared" si="122"/>
        <v>0</v>
      </c>
      <c r="G624" s="8">
        <f t="shared" si="122"/>
        <v>0</v>
      </c>
      <c r="H624" s="8">
        <f t="shared" si="123"/>
        <v>0</v>
      </c>
      <c r="I624" s="8">
        <f t="shared" si="124"/>
        <v>0</v>
      </c>
      <c r="J624" s="8">
        <f t="shared" si="125"/>
        <v>0</v>
      </c>
      <c r="K624" s="8">
        <f t="shared" si="126"/>
        <v>0</v>
      </c>
      <c r="L624" s="8">
        <f t="shared" si="127"/>
        <v>0</v>
      </c>
      <c r="M624" s="8">
        <f t="shared" ca="1" si="132"/>
        <v>-7.0542380437790805E-2</v>
      </c>
      <c r="N624" s="8">
        <f t="shared" ca="1" si="128"/>
        <v>0</v>
      </c>
      <c r="O624" s="57">
        <f t="shared" ca="1" si="129"/>
        <v>0</v>
      </c>
      <c r="P624" s="8">
        <f t="shared" ca="1" si="130"/>
        <v>0</v>
      </c>
      <c r="Q624" s="8">
        <f t="shared" ca="1" si="131"/>
        <v>0</v>
      </c>
      <c r="R624" s="5">
        <f t="shared" ca="1" si="133"/>
        <v>7.0542380437790805E-2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4"/>
      <c r="D625" s="56">
        <f t="shared" si="121"/>
        <v>0</v>
      </c>
      <c r="E625" s="56">
        <f t="shared" si="121"/>
        <v>0</v>
      </c>
      <c r="F625" s="8">
        <f t="shared" si="122"/>
        <v>0</v>
      </c>
      <c r="G625" s="8">
        <f t="shared" si="122"/>
        <v>0</v>
      </c>
      <c r="H625" s="8">
        <f t="shared" si="123"/>
        <v>0</v>
      </c>
      <c r="I625" s="8">
        <f t="shared" si="124"/>
        <v>0</v>
      </c>
      <c r="J625" s="8">
        <f t="shared" si="125"/>
        <v>0</v>
      </c>
      <c r="K625" s="8">
        <f t="shared" si="126"/>
        <v>0</v>
      </c>
      <c r="L625" s="8">
        <f t="shared" si="127"/>
        <v>0</v>
      </c>
      <c r="M625" s="8">
        <f t="shared" ca="1" si="132"/>
        <v>-7.0542380437790805E-2</v>
      </c>
      <c r="N625" s="8">
        <f t="shared" ca="1" si="128"/>
        <v>0</v>
      </c>
      <c r="O625" s="57">
        <f t="shared" ca="1" si="129"/>
        <v>0</v>
      </c>
      <c r="P625" s="8">
        <f t="shared" ca="1" si="130"/>
        <v>0</v>
      </c>
      <c r="Q625" s="8">
        <f t="shared" ca="1" si="131"/>
        <v>0</v>
      </c>
      <c r="R625" s="5">
        <f t="shared" ca="1" si="133"/>
        <v>7.0542380437790805E-2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4"/>
      <c r="D626" s="56">
        <f t="shared" si="121"/>
        <v>0</v>
      </c>
      <c r="E626" s="56">
        <f t="shared" si="121"/>
        <v>0</v>
      </c>
      <c r="F626" s="8">
        <f t="shared" si="122"/>
        <v>0</v>
      </c>
      <c r="G626" s="8">
        <f t="shared" si="122"/>
        <v>0</v>
      </c>
      <c r="H626" s="8">
        <f t="shared" si="123"/>
        <v>0</v>
      </c>
      <c r="I626" s="8">
        <f t="shared" si="124"/>
        <v>0</v>
      </c>
      <c r="J626" s="8">
        <f t="shared" si="125"/>
        <v>0</v>
      </c>
      <c r="K626" s="8">
        <f t="shared" si="126"/>
        <v>0</v>
      </c>
      <c r="L626" s="8">
        <f t="shared" si="127"/>
        <v>0</v>
      </c>
      <c r="M626" s="8">
        <f t="shared" ca="1" si="132"/>
        <v>-7.0542380437790805E-2</v>
      </c>
      <c r="N626" s="8">
        <f t="shared" ca="1" si="128"/>
        <v>0</v>
      </c>
      <c r="O626" s="57">
        <f t="shared" ca="1" si="129"/>
        <v>0</v>
      </c>
      <c r="P626" s="8">
        <f t="shared" ca="1" si="130"/>
        <v>0</v>
      </c>
      <c r="Q626" s="8">
        <f t="shared" ca="1" si="131"/>
        <v>0</v>
      </c>
      <c r="R626" s="5">
        <f t="shared" ca="1" si="133"/>
        <v>7.0542380437790805E-2</v>
      </c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4"/>
      <c r="D627" s="56">
        <f t="shared" si="121"/>
        <v>0</v>
      </c>
      <c r="E627" s="56">
        <f t="shared" si="121"/>
        <v>0</v>
      </c>
      <c r="F627" s="8">
        <f t="shared" si="122"/>
        <v>0</v>
      </c>
      <c r="G627" s="8">
        <f t="shared" si="122"/>
        <v>0</v>
      </c>
      <c r="H627" s="8">
        <f t="shared" si="123"/>
        <v>0</v>
      </c>
      <c r="I627" s="8">
        <f t="shared" si="124"/>
        <v>0</v>
      </c>
      <c r="J627" s="8">
        <f t="shared" si="125"/>
        <v>0</v>
      </c>
      <c r="K627" s="8">
        <f t="shared" si="126"/>
        <v>0</v>
      </c>
      <c r="L627" s="8">
        <f t="shared" si="127"/>
        <v>0</v>
      </c>
      <c r="M627" s="8">
        <f t="shared" ca="1" si="132"/>
        <v>-7.0542380437790805E-2</v>
      </c>
      <c r="N627" s="8">
        <f t="shared" ca="1" si="128"/>
        <v>0</v>
      </c>
      <c r="O627" s="57">
        <f t="shared" ca="1" si="129"/>
        <v>0</v>
      </c>
      <c r="P627" s="8">
        <f t="shared" ca="1" si="130"/>
        <v>0</v>
      </c>
      <c r="Q627" s="8">
        <f t="shared" ca="1" si="131"/>
        <v>0</v>
      </c>
      <c r="R627" s="5">
        <f t="shared" ca="1" si="133"/>
        <v>7.0542380437790805E-2</v>
      </c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4"/>
      <c r="D628" s="56">
        <f t="shared" si="121"/>
        <v>0</v>
      </c>
      <c r="E628" s="56">
        <f t="shared" si="121"/>
        <v>0</v>
      </c>
      <c r="F628" s="8">
        <f t="shared" si="122"/>
        <v>0</v>
      </c>
      <c r="G628" s="8">
        <f t="shared" si="122"/>
        <v>0</v>
      </c>
      <c r="H628" s="8">
        <f t="shared" si="123"/>
        <v>0</v>
      </c>
      <c r="I628" s="8">
        <f t="shared" si="124"/>
        <v>0</v>
      </c>
      <c r="J628" s="8">
        <f t="shared" si="125"/>
        <v>0</v>
      </c>
      <c r="K628" s="8">
        <f t="shared" si="126"/>
        <v>0</v>
      </c>
      <c r="L628" s="8">
        <f t="shared" si="127"/>
        <v>0</v>
      </c>
      <c r="M628" s="8">
        <f t="shared" ca="1" si="132"/>
        <v>-7.0542380437790805E-2</v>
      </c>
      <c r="N628" s="8">
        <f t="shared" ca="1" si="128"/>
        <v>0</v>
      </c>
      <c r="O628" s="57">
        <f t="shared" ca="1" si="129"/>
        <v>0</v>
      </c>
      <c r="P628" s="8">
        <f t="shared" ca="1" si="130"/>
        <v>0</v>
      </c>
      <c r="Q628" s="8">
        <f t="shared" ca="1" si="131"/>
        <v>0</v>
      </c>
      <c r="R628" s="5">
        <f t="shared" ca="1" si="133"/>
        <v>7.0542380437790805E-2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4"/>
      <c r="D629" s="56">
        <f t="shared" si="121"/>
        <v>0</v>
      </c>
      <c r="E629" s="56">
        <f t="shared" si="121"/>
        <v>0</v>
      </c>
      <c r="F629" s="8">
        <f t="shared" si="122"/>
        <v>0</v>
      </c>
      <c r="G629" s="8">
        <f t="shared" si="122"/>
        <v>0</v>
      </c>
      <c r="H629" s="8">
        <f t="shared" si="123"/>
        <v>0</v>
      </c>
      <c r="I629" s="8">
        <f t="shared" si="124"/>
        <v>0</v>
      </c>
      <c r="J629" s="8">
        <f t="shared" si="125"/>
        <v>0</v>
      </c>
      <c r="K629" s="8">
        <f t="shared" si="126"/>
        <v>0</v>
      </c>
      <c r="L629" s="8">
        <f t="shared" si="127"/>
        <v>0</v>
      </c>
      <c r="M629" s="8">
        <f t="shared" ca="1" si="132"/>
        <v>-7.0542380437790805E-2</v>
      </c>
      <c r="N629" s="8">
        <f t="shared" ca="1" si="128"/>
        <v>0</v>
      </c>
      <c r="O629" s="57">
        <f t="shared" ca="1" si="129"/>
        <v>0</v>
      </c>
      <c r="P629" s="8">
        <f t="shared" ca="1" si="130"/>
        <v>0</v>
      </c>
      <c r="Q629" s="8">
        <f t="shared" ca="1" si="131"/>
        <v>0</v>
      </c>
      <c r="R629" s="5">
        <f t="shared" ca="1" si="133"/>
        <v>7.0542380437790805E-2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4"/>
      <c r="D630" s="56">
        <f t="shared" si="121"/>
        <v>0</v>
      </c>
      <c r="E630" s="56">
        <f t="shared" si="121"/>
        <v>0</v>
      </c>
      <c r="F630" s="8">
        <f t="shared" si="122"/>
        <v>0</v>
      </c>
      <c r="G630" s="8">
        <f t="shared" si="122"/>
        <v>0</v>
      </c>
      <c r="H630" s="8">
        <f t="shared" si="123"/>
        <v>0</v>
      </c>
      <c r="I630" s="8">
        <f t="shared" si="124"/>
        <v>0</v>
      </c>
      <c r="J630" s="8">
        <f t="shared" si="125"/>
        <v>0</v>
      </c>
      <c r="K630" s="8">
        <f t="shared" si="126"/>
        <v>0</v>
      </c>
      <c r="L630" s="8">
        <f t="shared" si="127"/>
        <v>0</v>
      </c>
      <c r="M630" s="8">
        <f t="shared" ca="1" si="132"/>
        <v>-7.0542380437790805E-2</v>
      </c>
      <c r="N630" s="8">
        <f t="shared" ca="1" si="128"/>
        <v>0</v>
      </c>
      <c r="O630" s="57">
        <f t="shared" ca="1" si="129"/>
        <v>0</v>
      </c>
      <c r="P630" s="8">
        <f t="shared" ca="1" si="130"/>
        <v>0</v>
      </c>
      <c r="Q630" s="8">
        <f t="shared" ca="1" si="131"/>
        <v>0</v>
      </c>
      <c r="R630" s="5">
        <f t="shared" ca="1" si="133"/>
        <v>7.0542380437790805E-2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4"/>
      <c r="D631" s="56">
        <f t="shared" si="121"/>
        <v>0</v>
      </c>
      <c r="E631" s="56">
        <f t="shared" si="121"/>
        <v>0</v>
      </c>
      <c r="F631" s="8">
        <f t="shared" si="122"/>
        <v>0</v>
      </c>
      <c r="G631" s="8">
        <f t="shared" si="122"/>
        <v>0</v>
      </c>
      <c r="H631" s="8">
        <f t="shared" si="123"/>
        <v>0</v>
      </c>
      <c r="I631" s="8">
        <f t="shared" si="124"/>
        <v>0</v>
      </c>
      <c r="J631" s="8">
        <f t="shared" si="125"/>
        <v>0</v>
      </c>
      <c r="K631" s="8">
        <f t="shared" si="126"/>
        <v>0</v>
      </c>
      <c r="L631" s="8">
        <f t="shared" si="127"/>
        <v>0</v>
      </c>
      <c r="M631" s="8">
        <f t="shared" ca="1" si="132"/>
        <v>-7.0542380437790805E-2</v>
      </c>
      <c r="N631" s="8">
        <f t="shared" ca="1" si="128"/>
        <v>0</v>
      </c>
      <c r="O631" s="57">
        <f t="shared" ca="1" si="129"/>
        <v>0</v>
      </c>
      <c r="P631" s="8">
        <f t="shared" ca="1" si="130"/>
        <v>0</v>
      </c>
      <c r="Q631" s="8">
        <f t="shared" ca="1" si="131"/>
        <v>0</v>
      </c>
      <c r="R631" s="5">
        <f t="shared" ca="1" si="133"/>
        <v>7.0542380437790805E-2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4"/>
      <c r="D632" s="56">
        <f t="shared" si="121"/>
        <v>0</v>
      </c>
      <c r="E632" s="56">
        <f t="shared" si="121"/>
        <v>0</v>
      </c>
      <c r="F632" s="8">
        <f t="shared" si="122"/>
        <v>0</v>
      </c>
      <c r="G632" s="8">
        <f t="shared" si="122"/>
        <v>0</v>
      </c>
      <c r="H632" s="8">
        <f t="shared" si="123"/>
        <v>0</v>
      </c>
      <c r="I632" s="8">
        <f t="shared" si="124"/>
        <v>0</v>
      </c>
      <c r="J632" s="8">
        <f t="shared" si="125"/>
        <v>0</v>
      </c>
      <c r="K632" s="8">
        <f t="shared" si="126"/>
        <v>0</v>
      </c>
      <c r="L632" s="8">
        <f t="shared" si="127"/>
        <v>0</v>
      </c>
      <c r="M632" s="8">
        <f t="shared" ca="1" si="132"/>
        <v>-7.0542380437790805E-2</v>
      </c>
      <c r="N632" s="8">
        <f t="shared" ca="1" si="128"/>
        <v>0</v>
      </c>
      <c r="O632" s="57">
        <f t="shared" ca="1" si="129"/>
        <v>0</v>
      </c>
      <c r="P632" s="8">
        <f t="shared" ca="1" si="130"/>
        <v>0</v>
      </c>
      <c r="Q632" s="8">
        <f t="shared" ca="1" si="131"/>
        <v>0</v>
      </c>
      <c r="R632" s="5">
        <f t="shared" ca="1" si="133"/>
        <v>7.0542380437790805E-2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4"/>
      <c r="D633" s="56">
        <f t="shared" si="121"/>
        <v>0</v>
      </c>
      <c r="E633" s="56">
        <f t="shared" si="121"/>
        <v>0</v>
      </c>
      <c r="F633" s="8">
        <f t="shared" si="122"/>
        <v>0</v>
      </c>
      <c r="G633" s="8">
        <f t="shared" si="122"/>
        <v>0</v>
      </c>
      <c r="H633" s="8">
        <f t="shared" si="123"/>
        <v>0</v>
      </c>
      <c r="I633" s="8">
        <f t="shared" si="124"/>
        <v>0</v>
      </c>
      <c r="J633" s="8">
        <f t="shared" si="125"/>
        <v>0</v>
      </c>
      <c r="K633" s="8">
        <f t="shared" si="126"/>
        <v>0</v>
      </c>
      <c r="L633" s="8">
        <f t="shared" si="127"/>
        <v>0</v>
      </c>
      <c r="M633" s="8">
        <f t="shared" ca="1" si="132"/>
        <v>-7.0542380437790805E-2</v>
      </c>
      <c r="N633" s="8">
        <f t="shared" ca="1" si="128"/>
        <v>0</v>
      </c>
      <c r="O633" s="57">
        <f t="shared" ca="1" si="129"/>
        <v>0</v>
      </c>
      <c r="P633" s="8">
        <f t="shared" ca="1" si="130"/>
        <v>0</v>
      </c>
      <c r="Q633" s="8">
        <f t="shared" ca="1" si="131"/>
        <v>0</v>
      </c>
      <c r="R633" s="5">
        <f t="shared" ca="1" si="133"/>
        <v>7.0542380437790805E-2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4"/>
      <c r="D634" s="56">
        <f t="shared" si="121"/>
        <v>0</v>
      </c>
      <c r="E634" s="56">
        <f t="shared" si="121"/>
        <v>0</v>
      </c>
      <c r="F634" s="8">
        <f t="shared" si="122"/>
        <v>0</v>
      </c>
      <c r="G634" s="8">
        <f t="shared" si="122"/>
        <v>0</v>
      </c>
      <c r="H634" s="8">
        <f t="shared" si="123"/>
        <v>0</v>
      </c>
      <c r="I634" s="8">
        <f t="shared" si="124"/>
        <v>0</v>
      </c>
      <c r="J634" s="8">
        <f t="shared" si="125"/>
        <v>0</v>
      </c>
      <c r="K634" s="8">
        <f t="shared" si="126"/>
        <v>0</v>
      </c>
      <c r="L634" s="8">
        <f t="shared" si="127"/>
        <v>0</v>
      </c>
      <c r="M634" s="8">
        <f t="shared" ca="1" si="132"/>
        <v>-7.0542380437790805E-2</v>
      </c>
      <c r="N634" s="8">
        <f t="shared" ca="1" si="128"/>
        <v>0</v>
      </c>
      <c r="O634" s="57">
        <f t="shared" ca="1" si="129"/>
        <v>0</v>
      </c>
      <c r="P634" s="8">
        <f t="shared" ca="1" si="130"/>
        <v>0</v>
      </c>
      <c r="Q634" s="8">
        <f t="shared" ca="1" si="131"/>
        <v>0</v>
      </c>
      <c r="R634" s="5">
        <f t="shared" ca="1" si="133"/>
        <v>7.0542380437790805E-2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4"/>
      <c r="D635" s="56">
        <f t="shared" si="121"/>
        <v>0</v>
      </c>
      <c r="E635" s="56">
        <f t="shared" si="121"/>
        <v>0</v>
      </c>
      <c r="F635" s="8">
        <f t="shared" si="122"/>
        <v>0</v>
      </c>
      <c r="G635" s="8">
        <f t="shared" si="122"/>
        <v>0</v>
      </c>
      <c r="H635" s="8">
        <f t="shared" si="123"/>
        <v>0</v>
      </c>
      <c r="I635" s="8">
        <f t="shared" si="124"/>
        <v>0</v>
      </c>
      <c r="J635" s="8">
        <f t="shared" si="125"/>
        <v>0</v>
      </c>
      <c r="K635" s="8">
        <f t="shared" si="126"/>
        <v>0</v>
      </c>
      <c r="L635" s="8">
        <f t="shared" si="127"/>
        <v>0</v>
      </c>
      <c r="M635" s="8">
        <f t="shared" ca="1" si="132"/>
        <v>-7.0542380437790805E-2</v>
      </c>
      <c r="N635" s="8">
        <f t="shared" ca="1" si="128"/>
        <v>0</v>
      </c>
      <c r="O635" s="57">
        <f t="shared" ca="1" si="129"/>
        <v>0</v>
      </c>
      <c r="P635" s="8">
        <f t="shared" ca="1" si="130"/>
        <v>0</v>
      </c>
      <c r="Q635" s="8">
        <f t="shared" ca="1" si="131"/>
        <v>0</v>
      </c>
      <c r="R635" s="5">
        <f t="shared" ca="1" si="133"/>
        <v>7.0542380437790805E-2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4"/>
      <c r="D636" s="56">
        <f t="shared" si="121"/>
        <v>0</v>
      </c>
      <c r="E636" s="56">
        <f t="shared" si="121"/>
        <v>0</v>
      </c>
      <c r="F636" s="8">
        <f t="shared" si="122"/>
        <v>0</v>
      </c>
      <c r="G636" s="8">
        <f t="shared" si="122"/>
        <v>0</v>
      </c>
      <c r="H636" s="8">
        <f t="shared" si="123"/>
        <v>0</v>
      </c>
      <c r="I636" s="8">
        <f t="shared" si="124"/>
        <v>0</v>
      </c>
      <c r="J636" s="8">
        <f t="shared" si="125"/>
        <v>0</v>
      </c>
      <c r="K636" s="8">
        <f t="shared" si="126"/>
        <v>0</v>
      </c>
      <c r="L636" s="8">
        <f t="shared" si="127"/>
        <v>0</v>
      </c>
      <c r="M636" s="8">
        <f t="shared" ca="1" si="132"/>
        <v>-7.0542380437790805E-2</v>
      </c>
      <c r="N636" s="8">
        <f t="shared" ca="1" si="128"/>
        <v>0</v>
      </c>
      <c r="O636" s="57">
        <f t="shared" ca="1" si="129"/>
        <v>0</v>
      </c>
      <c r="P636" s="8">
        <f t="shared" ca="1" si="130"/>
        <v>0</v>
      </c>
      <c r="Q636" s="8">
        <f t="shared" ca="1" si="131"/>
        <v>0</v>
      </c>
      <c r="R636" s="5">
        <f t="shared" ca="1" si="133"/>
        <v>7.0542380437790805E-2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4"/>
      <c r="D637" s="56">
        <f t="shared" si="121"/>
        <v>0</v>
      </c>
      <c r="E637" s="56">
        <f t="shared" si="121"/>
        <v>0</v>
      </c>
      <c r="F637" s="8">
        <f t="shared" si="122"/>
        <v>0</v>
      </c>
      <c r="G637" s="8">
        <f t="shared" si="122"/>
        <v>0</v>
      </c>
      <c r="H637" s="8">
        <f t="shared" si="123"/>
        <v>0</v>
      </c>
      <c r="I637" s="8">
        <f t="shared" si="124"/>
        <v>0</v>
      </c>
      <c r="J637" s="8">
        <f t="shared" si="125"/>
        <v>0</v>
      </c>
      <c r="K637" s="8">
        <f t="shared" si="126"/>
        <v>0</v>
      </c>
      <c r="L637" s="8">
        <f t="shared" si="127"/>
        <v>0</v>
      </c>
      <c r="M637" s="8">
        <f t="shared" ca="1" si="132"/>
        <v>-7.0542380437790805E-2</v>
      </c>
      <c r="N637" s="8">
        <f t="shared" ca="1" si="128"/>
        <v>0</v>
      </c>
      <c r="O637" s="57">
        <f t="shared" ca="1" si="129"/>
        <v>0</v>
      </c>
      <c r="P637" s="8">
        <f t="shared" ca="1" si="130"/>
        <v>0</v>
      </c>
      <c r="Q637" s="8">
        <f t="shared" ca="1" si="131"/>
        <v>0</v>
      </c>
      <c r="R637" s="5">
        <f t="shared" ca="1" si="133"/>
        <v>7.0542380437790805E-2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4"/>
      <c r="D638" s="56">
        <f t="shared" si="121"/>
        <v>0</v>
      </c>
      <c r="E638" s="56">
        <f t="shared" si="121"/>
        <v>0</v>
      </c>
      <c r="F638" s="8">
        <f t="shared" si="122"/>
        <v>0</v>
      </c>
      <c r="G638" s="8">
        <f t="shared" si="122"/>
        <v>0</v>
      </c>
      <c r="H638" s="8">
        <f t="shared" si="123"/>
        <v>0</v>
      </c>
      <c r="I638" s="8">
        <f t="shared" si="124"/>
        <v>0</v>
      </c>
      <c r="J638" s="8">
        <f t="shared" si="125"/>
        <v>0</v>
      </c>
      <c r="K638" s="8">
        <f t="shared" si="126"/>
        <v>0</v>
      </c>
      <c r="L638" s="8">
        <f t="shared" si="127"/>
        <v>0</v>
      </c>
      <c r="M638" s="8">
        <f t="shared" ca="1" si="132"/>
        <v>-7.0542380437790805E-2</v>
      </c>
      <c r="N638" s="8">
        <f t="shared" ca="1" si="128"/>
        <v>0</v>
      </c>
      <c r="O638" s="57">
        <f t="shared" ca="1" si="129"/>
        <v>0</v>
      </c>
      <c r="P638" s="8">
        <f t="shared" ca="1" si="130"/>
        <v>0</v>
      </c>
      <c r="Q638" s="8">
        <f t="shared" ca="1" si="131"/>
        <v>0</v>
      </c>
      <c r="R638" s="5">
        <f t="shared" ca="1" si="133"/>
        <v>7.0542380437790805E-2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4"/>
      <c r="D639" s="56">
        <f t="shared" si="121"/>
        <v>0</v>
      </c>
      <c r="E639" s="56">
        <f t="shared" si="121"/>
        <v>0</v>
      </c>
      <c r="F639" s="8">
        <f t="shared" si="122"/>
        <v>0</v>
      </c>
      <c r="G639" s="8">
        <f t="shared" si="122"/>
        <v>0</v>
      </c>
      <c r="H639" s="8">
        <f t="shared" si="123"/>
        <v>0</v>
      </c>
      <c r="I639" s="8">
        <f t="shared" si="124"/>
        <v>0</v>
      </c>
      <c r="J639" s="8">
        <f t="shared" si="125"/>
        <v>0</v>
      </c>
      <c r="K639" s="8">
        <f t="shared" si="126"/>
        <v>0</v>
      </c>
      <c r="L639" s="8">
        <f t="shared" si="127"/>
        <v>0</v>
      </c>
      <c r="M639" s="8">
        <f t="shared" ca="1" si="132"/>
        <v>-7.0542380437790805E-2</v>
      </c>
      <c r="N639" s="8">
        <f t="shared" ca="1" si="128"/>
        <v>0</v>
      </c>
      <c r="O639" s="57">
        <f t="shared" ca="1" si="129"/>
        <v>0</v>
      </c>
      <c r="P639" s="8">
        <f t="shared" ca="1" si="130"/>
        <v>0</v>
      </c>
      <c r="Q639" s="8">
        <f t="shared" ca="1" si="131"/>
        <v>0</v>
      </c>
      <c r="R639" s="5">
        <f t="shared" ca="1" si="133"/>
        <v>7.0542380437790805E-2</v>
      </c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4"/>
      <c r="D640" s="56">
        <f t="shared" si="121"/>
        <v>0</v>
      </c>
      <c r="E640" s="56">
        <f t="shared" si="121"/>
        <v>0</v>
      </c>
      <c r="F640" s="8">
        <f t="shared" si="122"/>
        <v>0</v>
      </c>
      <c r="G640" s="8">
        <f t="shared" si="122"/>
        <v>0</v>
      </c>
      <c r="H640" s="8">
        <f t="shared" si="123"/>
        <v>0</v>
      </c>
      <c r="I640" s="8">
        <f t="shared" si="124"/>
        <v>0</v>
      </c>
      <c r="J640" s="8">
        <f t="shared" si="125"/>
        <v>0</v>
      </c>
      <c r="K640" s="8">
        <f t="shared" si="126"/>
        <v>0</v>
      </c>
      <c r="L640" s="8">
        <f t="shared" si="127"/>
        <v>0</v>
      </c>
      <c r="M640" s="8">
        <f t="shared" ca="1" si="132"/>
        <v>-7.0542380437790805E-2</v>
      </c>
      <c r="N640" s="8">
        <f t="shared" ca="1" si="128"/>
        <v>0</v>
      </c>
      <c r="O640" s="57">
        <f t="shared" ca="1" si="129"/>
        <v>0</v>
      </c>
      <c r="P640" s="8">
        <f t="shared" ca="1" si="130"/>
        <v>0</v>
      </c>
      <c r="Q640" s="8">
        <f t="shared" ca="1" si="131"/>
        <v>0</v>
      </c>
      <c r="R640" s="5">
        <f t="shared" ca="1" si="133"/>
        <v>7.0542380437790805E-2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4"/>
      <c r="D641" s="56">
        <f t="shared" si="121"/>
        <v>0</v>
      </c>
      <c r="E641" s="56">
        <f t="shared" si="121"/>
        <v>0</v>
      </c>
      <c r="F641" s="8">
        <f t="shared" si="122"/>
        <v>0</v>
      </c>
      <c r="G641" s="8">
        <f t="shared" si="122"/>
        <v>0</v>
      </c>
      <c r="H641" s="8">
        <f t="shared" si="123"/>
        <v>0</v>
      </c>
      <c r="I641" s="8">
        <f t="shared" si="124"/>
        <v>0</v>
      </c>
      <c r="J641" s="8">
        <f t="shared" si="125"/>
        <v>0</v>
      </c>
      <c r="K641" s="8">
        <f t="shared" si="126"/>
        <v>0</v>
      </c>
      <c r="L641" s="8">
        <f t="shared" si="127"/>
        <v>0</v>
      </c>
      <c r="M641" s="8">
        <f t="shared" ca="1" si="132"/>
        <v>-7.0542380437790805E-2</v>
      </c>
      <c r="N641" s="8">
        <f t="shared" ca="1" si="128"/>
        <v>0</v>
      </c>
      <c r="O641" s="57">
        <f t="shared" ca="1" si="129"/>
        <v>0</v>
      </c>
      <c r="P641" s="8">
        <f t="shared" ca="1" si="130"/>
        <v>0</v>
      </c>
      <c r="Q641" s="8">
        <f t="shared" ca="1" si="131"/>
        <v>0</v>
      </c>
      <c r="R641" s="5">
        <f t="shared" ca="1" si="133"/>
        <v>7.0542380437790805E-2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4"/>
      <c r="D642" s="56">
        <f t="shared" si="121"/>
        <v>0</v>
      </c>
      <c r="E642" s="56">
        <f t="shared" si="121"/>
        <v>0</v>
      </c>
      <c r="F642" s="8">
        <f t="shared" si="122"/>
        <v>0</v>
      </c>
      <c r="G642" s="8">
        <f t="shared" si="122"/>
        <v>0</v>
      </c>
      <c r="H642" s="8">
        <f t="shared" si="123"/>
        <v>0</v>
      </c>
      <c r="I642" s="8">
        <f t="shared" si="124"/>
        <v>0</v>
      </c>
      <c r="J642" s="8">
        <f t="shared" si="125"/>
        <v>0</v>
      </c>
      <c r="K642" s="8">
        <f t="shared" si="126"/>
        <v>0</v>
      </c>
      <c r="L642" s="8">
        <f t="shared" si="127"/>
        <v>0</v>
      </c>
      <c r="M642" s="8">
        <f t="shared" ca="1" si="132"/>
        <v>-7.0542380437790805E-2</v>
      </c>
      <c r="N642" s="8">
        <f t="shared" ca="1" si="128"/>
        <v>0</v>
      </c>
      <c r="O642" s="57">
        <f t="shared" ca="1" si="129"/>
        <v>0</v>
      </c>
      <c r="P642" s="8">
        <f t="shared" ca="1" si="130"/>
        <v>0</v>
      </c>
      <c r="Q642" s="8">
        <f t="shared" ca="1" si="131"/>
        <v>0</v>
      </c>
      <c r="R642" s="5">
        <f t="shared" ca="1" si="133"/>
        <v>7.0542380437790805E-2</v>
      </c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4"/>
      <c r="D643" s="56">
        <f t="shared" si="121"/>
        <v>0</v>
      </c>
      <c r="E643" s="56">
        <f t="shared" si="121"/>
        <v>0</v>
      </c>
      <c r="F643" s="8">
        <f t="shared" si="122"/>
        <v>0</v>
      </c>
      <c r="G643" s="8">
        <f t="shared" si="122"/>
        <v>0</v>
      </c>
      <c r="H643" s="8">
        <f t="shared" si="123"/>
        <v>0</v>
      </c>
      <c r="I643" s="8">
        <f t="shared" si="124"/>
        <v>0</v>
      </c>
      <c r="J643" s="8">
        <f t="shared" si="125"/>
        <v>0</v>
      </c>
      <c r="K643" s="8">
        <f t="shared" si="126"/>
        <v>0</v>
      </c>
      <c r="L643" s="8">
        <f t="shared" si="127"/>
        <v>0</v>
      </c>
      <c r="M643" s="8">
        <f t="shared" ca="1" si="132"/>
        <v>-7.0542380437790805E-2</v>
      </c>
      <c r="N643" s="8">
        <f t="shared" ca="1" si="128"/>
        <v>0</v>
      </c>
      <c r="O643" s="57">
        <f t="shared" ca="1" si="129"/>
        <v>0</v>
      </c>
      <c r="P643" s="8">
        <f t="shared" ca="1" si="130"/>
        <v>0</v>
      </c>
      <c r="Q643" s="8">
        <f t="shared" ca="1" si="131"/>
        <v>0</v>
      </c>
      <c r="R643" s="5">
        <f t="shared" ca="1" si="133"/>
        <v>7.0542380437790805E-2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4"/>
      <c r="D644" s="56">
        <f t="shared" si="121"/>
        <v>0</v>
      </c>
      <c r="E644" s="56">
        <f t="shared" si="121"/>
        <v>0</v>
      </c>
      <c r="F644" s="8">
        <f t="shared" si="122"/>
        <v>0</v>
      </c>
      <c r="G644" s="8">
        <f t="shared" si="122"/>
        <v>0</v>
      </c>
      <c r="H644" s="8">
        <f t="shared" si="123"/>
        <v>0</v>
      </c>
      <c r="I644" s="8">
        <f t="shared" si="124"/>
        <v>0</v>
      </c>
      <c r="J644" s="8">
        <f t="shared" si="125"/>
        <v>0</v>
      </c>
      <c r="K644" s="8">
        <f t="shared" si="126"/>
        <v>0</v>
      </c>
      <c r="L644" s="8">
        <f t="shared" si="127"/>
        <v>0</v>
      </c>
      <c r="M644" s="8">
        <f t="shared" ca="1" si="132"/>
        <v>-7.0542380437790805E-2</v>
      </c>
      <c r="N644" s="8">
        <f t="shared" ca="1" si="128"/>
        <v>0</v>
      </c>
      <c r="O644" s="57">
        <f t="shared" ca="1" si="129"/>
        <v>0</v>
      </c>
      <c r="P644" s="8">
        <f t="shared" ca="1" si="130"/>
        <v>0</v>
      </c>
      <c r="Q644" s="8">
        <f t="shared" ca="1" si="131"/>
        <v>0</v>
      </c>
      <c r="R644" s="5">
        <f t="shared" ca="1" si="133"/>
        <v>7.0542380437790805E-2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4"/>
      <c r="D645" s="56">
        <f t="shared" si="121"/>
        <v>0</v>
      </c>
      <c r="E645" s="56">
        <f t="shared" si="121"/>
        <v>0</v>
      </c>
      <c r="F645" s="8">
        <f t="shared" si="122"/>
        <v>0</v>
      </c>
      <c r="G645" s="8">
        <f t="shared" si="122"/>
        <v>0</v>
      </c>
      <c r="H645" s="8">
        <f t="shared" si="123"/>
        <v>0</v>
      </c>
      <c r="I645" s="8">
        <f t="shared" si="124"/>
        <v>0</v>
      </c>
      <c r="J645" s="8">
        <f t="shared" si="125"/>
        <v>0</v>
      </c>
      <c r="K645" s="8">
        <f t="shared" si="126"/>
        <v>0</v>
      </c>
      <c r="L645" s="8">
        <f t="shared" si="127"/>
        <v>0</v>
      </c>
      <c r="M645" s="8">
        <f t="shared" ca="1" si="132"/>
        <v>-7.0542380437790805E-2</v>
      </c>
      <c r="N645" s="8">
        <f t="shared" ca="1" si="128"/>
        <v>0</v>
      </c>
      <c r="O645" s="57">
        <f t="shared" ca="1" si="129"/>
        <v>0</v>
      </c>
      <c r="P645" s="8">
        <f t="shared" ca="1" si="130"/>
        <v>0</v>
      </c>
      <c r="Q645" s="8">
        <f t="shared" ca="1" si="131"/>
        <v>0</v>
      </c>
      <c r="R645" s="5">
        <f t="shared" ca="1" si="133"/>
        <v>7.0542380437790805E-2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4"/>
      <c r="D646" s="56">
        <f t="shared" si="121"/>
        <v>0</v>
      </c>
      <c r="E646" s="56">
        <f t="shared" si="121"/>
        <v>0</v>
      </c>
      <c r="F646" s="8">
        <f t="shared" si="122"/>
        <v>0</v>
      </c>
      <c r="G646" s="8">
        <f t="shared" si="122"/>
        <v>0</v>
      </c>
      <c r="H646" s="8">
        <f t="shared" si="123"/>
        <v>0</v>
      </c>
      <c r="I646" s="8">
        <f t="shared" si="124"/>
        <v>0</v>
      </c>
      <c r="J646" s="8">
        <f t="shared" si="125"/>
        <v>0</v>
      </c>
      <c r="K646" s="8">
        <f t="shared" si="126"/>
        <v>0</v>
      </c>
      <c r="L646" s="8">
        <f t="shared" si="127"/>
        <v>0</v>
      </c>
      <c r="M646" s="8">
        <f t="shared" ca="1" si="132"/>
        <v>-7.0542380437790805E-2</v>
      </c>
      <c r="N646" s="8">
        <f t="shared" ca="1" si="128"/>
        <v>0</v>
      </c>
      <c r="O646" s="57">
        <f t="shared" ca="1" si="129"/>
        <v>0</v>
      </c>
      <c r="P646" s="8">
        <f t="shared" ca="1" si="130"/>
        <v>0</v>
      </c>
      <c r="Q646" s="8">
        <f t="shared" ca="1" si="131"/>
        <v>0</v>
      </c>
      <c r="R646" s="5">
        <f t="shared" ca="1" si="133"/>
        <v>7.0542380437790805E-2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4"/>
      <c r="D647" s="56">
        <f t="shared" si="121"/>
        <v>0</v>
      </c>
      <c r="E647" s="56">
        <f t="shared" si="121"/>
        <v>0</v>
      </c>
      <c r="F647" s="8">
        <f t="shared" si="122"/>
        <v>0</v>
      </c>
      <c r="G647" s="8">
        <f t="shared" si="122"/>
        <v>0</v>
      </c>
      <c r="H647" s="8">
        <f t="shared" si="123"/>
        <v>0</v>
      </c>
      <c r="I647" s="8">
        <f t="shared" si="124"/>
        <v>0</v>
      </c>
      <c r="J647" s="8">
        <f t="shared" si="125"/>
        <v>0</v>
      </c>
      <c r="K647" s="8">
        <f t="shared" si="126"/>
        <v>0</v>
      </c>
      <c r="L647" s="8">
        <f t="shared" si="127"/>
        <v>0</v>
      </c>
      <c r="M647" s="8">
        <f t="shared" ca="1" si="132"/>
        <v>-7.0542380437790805E-2</v>
      </c>
      <c r="N647" s="8">
        <f t="shared" ca="1" si="128"/>
        <v>0</v>
      </c>
      <c r="O647" s="57">
        <f t="shared" ca="1" si="129"/>
        <v>0</v>
      </c>
      <c r="P647" s="8">
        <f t="shared" ca="1" si="130"/>
        <v>0</v>
      </c>
      <c r="Q647" s="8">
        <f t="shared" ca="1" si="131"/>
        <v>0</v>
      </c>
      <c r="R647" s="5">
        <f t="shared" ca="1" si="133"/>
        <v>7.0542380437790805E-2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4"/>
      <c r="D648" s="56">
        <f t="shared" si="121"/>
        <v>0</v>
      </c>
      <c r="E648" s="56">
        <f t="shared" si="121"/>
        <v>0</v>
      </c>
      <c r="F648" s="8">
        <f t="shared" si="122"/>
        <v>0</v>
      </c>
      <c r="G648" s="8">
        <f t="shared" si="122"/>
        <v>0</v>
      </c>
      <c r="H648" s="8">
        <f t="shared" si="123"/>
        <v>0</v>
      </c>
      <c r="I648" s="8">
        <f t="shared" si="124"/>
        <v>0</v>
      </c>
      <c r="J648" s="8">
        <f t="shared" si="125"/>
        <v>0</v>
      </c>
      <c r="K648" s="8">
        <f t="shared" si="126"/>
        <v>0</v>
      </c>
      <c r="L648" s="8">
        <f t="shared" si="127"/>
        <v>0</v>
      </c>
      <c r="M648" s="8">
        <f t="shared" ca="1" si="132"/>
        <v>-7.0542380437790805E-2</v>
      </c>
      <c r="N648" s="8">
        <f t="shared" ca="1" si="128"/>
        <v>0</v>
      </c>
      <c r="O648" s="57">
        <f t="shared" ca="1" si="129"/>
        <v>0</v>
      </c>
      <c r="P648" s="8">
        <f t="shared" ca="1" si="130"/>
        <v>0</v>
      </c>
      <c r="Q648" s="8">
        <f t="shared" ca="1" si="131"/>
        <v>0</v>
      </c>
      <c r="R648" s="5">
        <f t="shared" ca="1" si="133"/>
        <v>7.0542380437790805E-2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4"/>
      <c r="D649" s="56">
        <f t="shared" si="121"/>
        <v>0</v>
      </c>
      <c r="E649" s="56">
        <f t="shared" si="121"/>
        <v>0</v>
      </c>
      <c r="F649" s="8">
        <f t="shared" si="122"/>
        <v>0</v>
      </c>
      <c r="G649" s="8">
        <f t="shared" si="122"/>
        <v>0</v>
      </c>
      <c r="H649" s="8">
        <f t="shared" si="123"/>
        <v>0</v>
      </c>
      <c r="I649" s="8">
        <f t="shared" si="124"/>
        <v>0</v>
      </c>
      <c r="J649" s="8">
        <f t="shared" si="125"/>
        <v>0</v>
      </c>
      <c r="K649" s="8">
        <f t="shared" si="126"/>
        <v>0</v>
      </c>
      <c r="L649" s="8">
        <f t="shared" si="127"/>
        <v>0</v>
      </c>
      <c r="M649" s="8">
        <f t="shared" ca="1" si="132"/>
        <v>-7.0542380437790805E-2</v>
      </c>
      <c r="N649" s="8">
        <f t="shared" ca="1" si="128"/>
        <v>0</v>
      </c>
      <c r="O649" s="57">
        <f t="shared" ca="1" si="129"/>
        <v>0</v>
      </c>
      <c r="P649" s="8">
        <f t="shared" ca="1" si="130"/>
        <v>0</v>
      </c>
      <c r="Q649" s="8">
        <f t="shared" ca="1" si="131"/>
        <v>0</v>
      </c>
      <c r="R649" s="5">
        <f t="shared" ca="1" si="133"/>
        <v>7.0542380437790805E-2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4"/>
      <c r="D650" s="56">
        <f t="shared" si="121"/>
        <v>0</v>
      </c>
      <c r="E650" s="56">
        <f t="shared" si="121"/>
        <v>0</v>
      </c>
      <c r="F650" s="8">
        <f t="shared" si="122"/>
        <v>0</v>
      </c>
      <c r="G650" s="8">
        <f t="shared" si="122"/>
        <v>0</v>
      </c>
      <c r="H650" s="8">
        <f t="shared" si="123"/>
        <v>0</v>
      </c>
      <c r="I650" s="8">
        <f t="shared" si="124"/>
        <v>0</v>
      </c>
      <c r="J650" s="8">
        <f t="shared" si="125"/>
        <v>0</v>
      </c>
      <c r="K650" s="8">
        <f t="shared" si="126"/>
        <v>0</v>
      </c>
      <c r="L650" s="8">
        <f t="shared" si="127"/>
        <v>0</v>
      </c>
      <c r="M650" s="8">
        <f t="shared" ca="1" si="132"/>
        <v>-7.0542380437790805E-2</v>
      </c>
      <c r="N650" s="8">
        <f t="shared" ca="1" si="128"/>
        <v>0</v>
      </c>
      <c r="O650" s="57">
        <f t="shared" ca="1" si="129"/>
        <v>0</v>
      </c>
      <c r="P650" s="8">
        <f t="shared" ca="1" si="130"/>
        <v>0</v>
      </c>
      <c r="Q650" s="8">
        <f t="shared" ca="1" si="131"/>
        <v>0</v>
      </c>
      <c r="R650" s="5">
        <f t="shared" ca="1" si="133"/>
        <v>7.0542380437790805E-2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4"/>
      <c r="D651" s="56">
        <f t="shared" si="121"/>
        <v>0</v>
      </c>
      <c r="E651" s="56">
        <f t="shared" si="121"/>
        <v>0</v>
      </c>
      <c r="F651" s="8">
        <f t="shared" si="122"/>
        <v>0</v>
      </c>
      <c r="G651" s="8">
        <f t="shared" si="122"/>
        <v>0</v>
      </c>
      <c r="H651" s="8">
        <f t="shared" si="123"/>
        <v>0</v>
      </c>
      <c r="I651" s="8">
        <f t="shared" si="124"/>
        <v>0</v>
      </c>
      <c r="J651" s="8">
        <f t="shared" si="125"/>
        <v>0</v>
      </c>
      <c r="K651" s="8">
        <f t="shared" si="126"/>
        <v>0</v>
      </c>
      <c r="L651" s="8">
        <f t="shared" si="127"/>
        <v>0</v>
      </c>
      <c r="M651" s="8">
        <f t="shared" ca="1" si="132"/>
        <v>-7.0542380437790805E-2</v>
      </c>
      <c r="N651" s="8">
        <f t="shared" ca="1" si="128"/>
        <v>0</v>
      </c>
      <c r="O651" s="57">
        <f t="shared" ca="1" si="129"/>
        <v>0</v>
      </c>
      <c r="P651" s="8">
        <f t="shared" ca="1" si="130"/>
        <v>0</v>
      </c>
      <c r="Q651" s="8">
        <f t="shared" ca="1" si="131"/>
        <v>0</v>
      </c>
      <c r="R651" s="5">
        <f t="shared" ca="1" si="133"/>
        <v>7.0542380437790805E-2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4"/>
      <c r="D652" s="56">
        <f t="shared" si="121"/>
        <v>0</v>
      </c>
      <c r="E652" s="56">
        <f t="shared" si="121"/>
        <v>0</v>
      </c>
      <c r="F652" s="8">
        <f t="shared" si="122"/>
        <v>0</v>
      </c>
      <c r="G652" s="8">
        <f t="shared" si="122"/>
        <v>0</v>
      </c>
      <c r="H652" s="8">
        <f t="shared" si="123"/>
        <v>0</v>
      </c>
      <c r="I652" s="8">
        <f t="shared" si="124"/>
        <v>0</v>
      </c>
      <c r="J652" s="8">
        <f t="shared" si="125"/>
        <v>0</v>
      </c>
      <c r="K652" s="8">
        <f t="shared" si="126"/>
        <v>0</v>
      </c>
      <c r="L652" s="8">
        <f t="shared" si="127"/>
        <v>0</v>
      </c>
      <c r="M652" s="8">
        <f t="shared" ca="1" si="132"/>
        <v>-7.0542380437790805E-2</v>
      </c>
      <c r="N652" s="8">
        <f t="shared" ca="1" si="128"/>
        <v>0</v>
      </c>
      <c r="O652" s="57">
        <f t="shared" ca="1" si="129"/>
        <v>0</v>
      </c>
      <c r="P652" s="8">
        <f t="shared" ca="1" si="130"/>
        <v>0</v>
      </c>
      <c r="Q652" s="8">
        <f t="shared" ca="1" si="131"/>
        <v>0</v>
      </c>
      <c r="R652" s="5">
        <f t="shared" ca="1" si="133"/>
        <v>7.0542380437790805E-2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4"/>
      <c r="D653" s="56">
        <f t="shared" si="121"/>
        <v>0</v>
      </c>
      <c r="E653" s="56">
        <f t="shared" si="121"/>
        <v>0</v>
      </c>
      <c r="F653" s="8">
        <f t="shared" si="122"/>
        <v>0</v>
      </c>
      <c r="G653" s="8">
        <f t="shared" si="122"/>
        <v>0</v>
      </c>
      <c r="H653" s="8">
        <f t="shared" si="123"/>
        <v>0</v>
      </c>
      <c r="I653" s="8">
        <f t="shared" si="124"/>
        <v>0</v>
      </c>
      <c r="J653" s="8">
        <f t="shared" si="125"/>
        <v>0</v>
      </c>
      <c r="K653" s="8">
        <f t="shared" si="126"/>
        <v>0</v>
      </c>
      <c r="L653" s="8">
        <f t="shared" si="127"/>
        <v>0</v>
      </c>
      <c r="M653" s="8">
        <f t="shared" ca="1" si="132"/>
        <v>-7.0542380437790805E-2</v>
      </c>
      <c r="N653" s="8">
        <f t="shared" ca="1" si="128"/>
        <v>0</v>
      </c>
      <c r="O653" s="57">
        <f t="shared" ca="1" si="129"/>
        <v>0</v>
      </c>
      <c r="P653" s="8">
        <f t="shared" ca="1" si="130"/>
        <v>0</v>
      </c>
      <c r="Q653" s="8">
        <f t="shared" ca="1" si="131"/>
        <v>0</v>
      </c>
      <c r="R653" s="5">
        <f t="shared" ca="1" si="133"/>
        <v>7.0542380437790805E-2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4"/>
      <c r="D654" s="56">
        <f t="shared" si="121"/>
        <v>0</v>
      </c>
      <c r="E654" s="56">
        <f t="shared" si="121"/>
        <v>0</v>
      </c>
      <c r="F654" s="8">
        <f t="shared" si="122"/>
        <v>0</v>
      </c>
      <c r="G654" s="8">
        <f t="shared" si="122"/>
        <v>0</v>
      </c>
      <c r="H654" s="8">
        <f t="shared" si="123"/>
        <v>0</v>
      </c>
      <c r="I654" s="8">
        <f t="shared" si="124"/>
        <v>0</v>
      </c>
      <c r="J654" s="8">
        <f t="shared" si="125"/>
        <v>0</v>
      </c>
      <c r="K654" s="8">
        <f t="shared" si="126"/>
        <v>0</v>
      </c>
      <c r="L654" s="8">
        <f t="shared" si="127"/>
        <v>0</v>
      </c>
      <c r="M654" s="8">
        <f t="shared" ca="1" si="132"/>
        <v>-7.0542380437790805E-2</v>
      </c>
      <c r="N654" s="8">
        <f t="shared" ca="1" si="128"/>
        <v>0</v>
      </c>
      <c r="O654" s="57">
        <f t="shared" ca="1" si="129"/>
        <v>0</v>
      </c>
      <c r="P654" s="8">
        <f t="shared" ca="1" si="130"/>
        <v>0</v>
      </c>
      <c r="Q654" s="8">
        <f t="shared" ca="1" si="131"/>
        <v>0</v>
      </c>
      <c r="R654" s="5">
        <f t="shared" ca="1" si="133"/>
        <v>7.0542380437790805E-2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4"/>
      <c r="D655" s="56">
        <f t="shared" ref="D655:E718" si="134">A655/A$18</f>
        <v>0</v>
      </c>
      <c r="E655" s="56">
        <f t="shared" si="134"/>
        <v>0</v>
      </c>
      <c r="F655" s="8">
        <f t="shared" ref="F655:G718" si="135">$C655*D655</f>
        <v>0</v>
      </c>
      <c r="G655" s="8">
        <f t="shared" si="135"/>
        <v>0</v>
      </c>
      <c r="H655" s="8">
        <f t="shared" si="123"/>
        <v>0</v>
      </c>
      <c r="I655" s="8">
        <f t="shared" si="124"/>
        <v>0</v>
      </c>
      <c r="J655" s="8">
        <f t="shared" si="125"/>
        <v>0</v>
      </c>
      <c r="K655" s="8">
        <f t="shared" si="126"/>
        <v>0</v>
      </c>
      <c r="L655" s="8">
        <f t="shared" si="127"/>
        <v>0</v>
      </c>
      <c r="M655" s="8">
        <f t="shared" ca="1" si="132"/>
        <v>-7.0542380437790805E-2</v>
      </c>
      <c r="N655" s="8">
        <f t="shared" ca="1" si="128"/>
        <v>0</v>
      </c>
      <c r="O655" s="57">
        <f t="shared" ca="1" si="129"/>
        <v>0</v>
      </c>
      <c r="P655" s="8">
        <f t="shared" ca="1" si="130"/>
        <v>0</v>
      </c>
      <c r="Q655" s="8">
        <f t="shared" ca="1" si="131"/>
        <v>0</v>
      </c>
      <c r="R655" s="5">
        <f t="shared" ca="1" si="133"/>
        <v>7.0542380437790805E-2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4"/>
      <c r="D656" s="56">
        <f t="shared" si="134"/>
        <v>0</v>
      </c>
      <c r="E656" s="56">
        <f t="shared" si="134"/>
        <v>0</v>
      </c>
      <c r="F656" s="8">
        <f t="shared" si="135"/>
        <v>0</v>
      </c>
      <c r="G656" s="8">
        <f t="shared" si="135"/>
        <v>0</v>
      </c>
      <c r="H656" s="8">
        <f t="shared" ref="H656:H719" si="136">C656*D656*D656</f>
        <v>0</v>
      </c>
      <c r="I656" s="8">
        <f t="shared" ref="I656:I719" si="137">C656*D656*D656*D656</f>
        <v>0</v>
      </c>
      <c r="J656" s="8">
        <f t="shared" ref="J656:J719" si="138">C656*D656*D656*D656*D656</f>
        <v>0</v>
      </c>
      <c r="K656" s="8">
        <f t="shared" ref="K656:K719" si="139">C656*E656*D656</f>
        <v>0</v>
      </c>
      <c r="L656" s="8">
        <f t="shared" ref="L656:L719" si="140">C656*E656*D656*D656</f>
        <v>0</v>
      </c>
      <c r="M656" s="8">
        <f t="shared" ca="1" si="132"/>
        <v>-7.0542380437790805E-2</v>
      </c>
      <c r="N656" s="8">
        <f t="shared" ref="N656:N719" ca="1" si="141">C656*(M656-E656)^2</f>
        <v>0</v>
      </c>
      <c r="O656" s="57">
        <f t="shared" ref="O656:O719" ca="1" si="142">(C656*O$1-O$2*F656+O$3*H656)^2</f>
        <v>0</v>
      </c>
      <c r="P656" s="8">
        <f t="shared" ref="P656:P719" ca="1" si="143">(-C656*O$2+O$4*F656-O$5*H656)^2</f>
        <v>0</v>
      </c>
      <c r="Q656" s="8">
        <f t="shared" ref="Q656:Q719" ca="1" si="144">+(C656*O$3-F656*O$5+H656*O$6)^2</f>
        <v>0</v>
      </c>
      <c r="R656" s="5">
        <f t="shared" ca="1" si="133"/>
        <v>7.0542380437790805E-2</v>
      </c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4"/>
      <c r="D657" s="56">
        <f t="shared" si="134"/>
        <v>0</v>
      </c>
      <c r="E657" s="56">
        <f t="shared" si="134"/>
        <v>0</v>
      </c>
      <c r="F657" s="8">
        <f t="shared" si="135"/>
        <v>0</v>
      </c>
      <c r="G657" s="8">
        <f t="shared" si="135"/>
        <v>0</v>
      </c>
      <c r="H657" s="8">
        <f t="shared" si="136"/>
        <v>0</v>
      </c>
      <c r="I657" s="8">
        <f t="shared" si="137"/>
        <v>0</v>
      </c>
      <c r="J657" s="8">
        <f t="shared" si="138"/>
        <v>0</v>
      </c>
      <c r="K657" s="8">
        <f t="shared" si="139"/>
        <v>0</v>
      </c>
      <c r="L657" s="8">
        <f t="shared" si="140"/>
        <v>0</v>
      </c>
      <c r="M657" s="8">
        <f t="shared" ca="1" si="132"/>
        <v>-7.0542380437790805E-2</v>
      </c>
      <c r="N657" s="8">
        <f t="shared" ca="1" si="141"/>
        <v>0</v>
      </c>
      <c r="O657" s="57">
        <f t="shared" ca="1" si="142"/>
        <v>0</v>
      </c>
      <c r="P657" s="8">
        <f t="shared" ca="1" si="143"/>
        <v>0</v>
      </c>
      <c r="Q657" s="8">
        <f t="shared" ca="1" si="144"/>
        <v>0</v>
      </c>
      <c r="R657" s="5">
        <f t="shared" ca="1" si="133"/>
        <v>7.0542380437790805E-2</v>
      </c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4"/>
      <c r="D658" s="56">
        <f t="shared" si="134"/>
        <v>0</v>
      </c>
      <c r="E658" s="56">
        <f t="shared" si="134"/>
        <v>0</v>
      </c>
      <c r="F658" s="8">
        <f t="shared" si="135"/>
        <v>0</v>
      </c>
      <c r="G658" s="8">
        <f t="shared" si="135"/>
        <v>0</v>
      </c>
      <c r="H658" s="8">
        <f t="shared" si="136"/>
        <v>0</v>
      </c>
      <c r="I658" s="8">
        <f t="shared" si="137"/>
        <v>0</v>
      </c>
      <c r="J658" s="8">
        <f t="shared" si="138"/>
        <v>0</v>
      </c>
      <c r="K658" s="8">
        <f t="shared" si="139"/>
        <v>0</v>
      </c>
      <c r="L658" s="8">
        <f t="shared" si="140"/>
        <v>0</v>
      </c>
      <c r="M658" s="8">
        <f t="shared" ca="1" si="132"/>
        <v>-7.0542380437790805E-2</v>
      </c>
      <c r="N658" s="8">
        <f t="shared" ca="1" si="141"/>
        <v>0</v>
      </c>
      <c r="O658" s="57">
        <f t="shared" ca="1" si="142"/>
        <v>0</v>
      </c>
      <c r="P658" s="8">
        <f t="shared" ca="1" si="143"/>
        <v>0</v>
      </c>
      <c r="Q658" s="8">
        <f t="shared" ca="1" si="144"/>
        <v>0</v>
      </c>
      <c r="R658" s="5">
        <f t="shared" ca="1" si="133"/>
        <v>7.0542380437790805E-2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4"/>
      <c r="D659" s="56">
        <f t="shared" si="134"/>
        <v>0</v>
      </c>
      <c r="E659" s="56">
        <f t="shared" si="134"/>
        <v>0</v>
      </c>
      <c r="F659" s="8">
        <f t="shared" si="135"/>
        <v>0</v>
      </c>
      <c r="G659" s="8">
        <f t="shared" si="135"/>
        <v>0</v>
      </c>
      <c r="H659" s="8">
        <f t="shared" si="136"/>
        <v>0</v>
      </c>
      <c r="I659" s="8">
        <f t="shared" si="137"/>
        <v>0</v>
      </c>
      <c r="J659" s="8">
        <f t="shared" si="138"/>
        <v>0</v>
      </c>
      <c r="K659" s="8">
        <f t="shared" si="139"/>
        <v>0</v>
      </c>
      <c r="L659" s="8">
        <f t="shared" si="140"/>
        <v>0</v>
      </c>
      <c r="M659" s="8">
        <f t="shared" ca="1" si="132"/>
        <v>-7.0542380437790805E-2</v>
      </c>
      <c r="N659" s="8">
        <f t="shared" ca="1" si="141"/>
        <v>0</v>
      </c>
      <c r="O659" s="57">
        <f t="shared" ca="1" si="142"/>
        <v>0</v>
      </c>
      <c r="P659" s="8">
        <f t="shared" ca="1" si="143"/>
        <v>0</v>
      </c>
      <c r="Q659" s="8">
        <f t="shared" ca="1" si="144"/>
        <v>0</v>
      </c>
      <c r="R659" s="5">
        <f t="shared" ca="1" si="133"/>
        <v>7.0542380437790805E-2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4"/>
      <c r="D660" s="56">
        <f t="shared" si="134"/>
        <v>0</v>
      </c>
      <c r="E660" s="56">
        <f t="shared" si="134"/>
        <v>0</v>
      </c>
      <c r="F660" s="8">
        <f t="shared" si="135"/>
        <v>0</v>
      </c>
      <c r="G660" s="8">
        <f t="shared" si="135"/>
        <v>0</v>
      </c>
      <c r="H660" s="8">
        <f t="shared" si="136"/>
        <v>0</v>
      </c>
      <c r="I660" s="8">
        <f t="shared" si="137"/>
        <v>0</v>
      </c>
      <c r="J660" s="8">
        <f t="shared" si="138"/>
        <v>0</v>
      </c>
      <c r="K660" s="8">
        <f t="shared" si="139"/>
        <v>0</v>
      </c>
      <c r="L660" s="8">
        <f t="shared" si="140"/>
        <v>0</v>
      </c>
      <c r="M660" s="8">
        <f t="shared" ca="1" si="132"/>
        <v>-7.0542380437790805E-2</v>
      </c>
      <c r="N660" s="8">
        <f t="shared" ca="1" si="141"/>
        <v>0</v>
      </c>
      <c r="O660" s="57">
        <f t="shared" ca="1" si="142"/>
        <v>0</v>
      </c>
      <c r="P660" s="8">
        <f t="shared" ca="1" si="143"/>
        <v>0</v>
      </c>
      <c r="Q660" s="8">
        <f t="shared" ca="1" si="144"/>
        <v>0</v>
      </c>
      <c r="R660" s="5">
        <f t="shared" ca="1" si="133"/>
        <v>7.0542380437790805E-2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4"/>
      <c r="D661" s="56">
        <f t="shared" si="134"/>
        <v>0</v>
      </c>
      <c r="E661" s="56">
        <f t="shared" si="134"/>
        <v>0</v>
      </c>
      <c r="F661" s="8">
        <f t="shared" si="135"/>
        <v>0</v>
      </c>
      <c r="G661" s="8">
        <f t="shared" si="135"/>
        <v>0</v>
      </c>
      <c r="H661" s="8">
        <f t="shared" si="136"/>
        <v>0</v>
      </c>
      <c r="I661" s="8">
        <f t="shared" si="137"/>
        <v>0</v>
      </c>
      <c r="J661" s="8">
        <f t="shared" si="138"/>
        <v>0</v>
      </c>
      <c r="K661" s="8">
        <f t="shared" si="139"/>
        <v>0</v>
      </c>
      <c r="L661" s="8">
        <f t="shared" si="140"/>
        <v>0</v>
      </c>
      <c r="M661" s="8">
        <f t="shared" ref="M661:M724" ca="1" si="145">+E$4+E$5*D661+E$6*D661^2</f>
        <v>-7.0542380437790805E-2</v>
      </c>
      <c r="N661" s="8">
        <f t="shared" ca="1" si="141"/>
        <v>0</v>
      </c>
      <c r="O661" s="57">
        <f t="shared" ca="1" si="142"/>
        <v>0</v>
      </c>
      <c r="P661" s="8">
        <f t="shared" ca="1" si="143"/>
        <v>0</v>
      </c>
      <c r="Q661" s="8">
        <f t="shared" ca="1" si="144"/>
        <v>0</v>
      </c>
      <c r="R661" s="5">
        <f t="shared" ref="R661:R724" ca="1" si="146">+E661-M661</f>
        <v>7.0542380437790805E-2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4"/>
      <c r="D662" s="56">
        <f t="shared" si="134"/>
        <v>0</v>
      </c>
      <c r="E662" s="56">
        <f t="shared" si="134"/>
        <v>0</v>
      </c>
      <c r="F662" s="8">
        <f t="shared" si="135"/>
        <v>0</v>
      </c>
      <c r="G662" s="8">
        <f t="shared" si="135"/>
        <v>0</v>
      </c>
      <c r="H662" s="8">
        <f t="shared" si="136"/>
        <v>0</v>
      </c>
      <c r="I662" s="8">
        <f t="shared" si="137"/>
        <v>0</v>
      </c>
      <c r="J662" s="8">
        <f t="shared" si="138"/>
        <v>0</v>
      </c>
      <c r="K662" s="8">
        <f t="shared" si="139"/>
        <v>0</v>
      </c>
      <c r="L662" s="8">
        <f t="shared" si="140"/>
        <v>0</v>
      </c>
      <c r="M662" s="8">
        <f t="shared" ca="1" si="145"/>
        <v>-7.0542380437790805E-2</v>
      </c>
      <c r="N662" s="8">
        <f t="shared" ca="1" si="141"/>
        <v>0</v>
      </c>
      <c r="O662" s="57">
        <f t="shared" ca="1" si="142"/>
        <v>0</v>
      </c>
      <c r="P662" s="8">
        <f t="shared" ca="1" si="143"/>
        <v>0</v>
      </c>
      <c r="Q662" s="8">
        <f t="shared" ca="1" si="144"/>
        <v>0</v>
      </c>
      <c r="R662" s="5">
        <f t="shared" ca="1" si="146"/>
        <v>7.0542380437790805E-2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4"/>
      <c r="D663" s="56">
        <f t="shared" si="134"/>
        <v>0</v>
      </c>
      <c r="E663" s="56">
        <f t="shared" si="134"/>
        <v>0</v>
      </c>
      <c r="F663" s="8">
        <f t="shared" si="135"/>
        <v>0</v>
      </c>
      <c r="G663" s="8">
        <f t="shared" si="135"/>
        <v>0</v>
      </c>
      <c r="H663" s="8">
        <f t="shared" si="136"/>
        <v>0</v>
      </c>
      <c r="I663" s="8">
        <f t="shared" si="137"/>
        <v>0</v>
      </c>
      <c r="J663" s="8">
        <f t="shared" si="138"/>
        <v>0</v>
      </c>
      <c r="K663" s="8">
        <f t="shared" si="139"/>
        <v>0</v>
      </c>
      <c r="L663" s="8">
        <f t="shared" si="140"/>
        <v>0</v>
      </c>
      <c r="M663" s="8">
        <f t="shared" ca="1" si="145"/>
        <v>-7.0542380437790805E-2</v>
      </c>
      <c r="N663" s="8">
        <f t="shared" ca="1" si="141"/>
        <v>0</v>
      </c>
      <c r="O663" s="57">
        <f t="shared" ca="1" si="142"/>
        <v>0</v>
      </c>
      <c r="P663" s="8">
        <f t="shared" ca="1" si="143"/>
        <v>0</v>
      </c>
      <c r="Q663" s="8">
        <f t="shared" ca="1" si="144"/>
        <v>0</v>
      </c>
      <c r="R663" s="5">
        <f t="shared" ca="1" si="146"/>
        <v>7.0542380437790805E-2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4"/>
      <c r="D664" s="56">
        <f t="shared" si="134"/>
        <v>0</v>
      </c>
      <c r="E664" s="56">
        <f t="shared" si="134"/>
        <v>0</v>
      </c>
      <c r="F664" s="8">
        <f t="shared" si="135"/>
        <v>0</v>
      </c>
      <c r="G664" s="8">
        <f t="shared" si="135"/>
        <v>0</v>
      </c>
      <c r="H664" s="8">
        <f t="shared" si="136"/>
        <v>0</v>
      </c>
      <c r="I664" s="8">
        <f t="shared" si="137"/>
        <v>0</v>
      </c>
      <c r="J664" s="8">
        <f t="shared" si="138"/>
        <v>0</v>
      </c>
      <c r="K664" s="8">
        <f t="shared" si="139"/>
        <v>0</v>
      </c>
      <c r="L664" s="8">
        <f t="shared" si="140"/>
        <v>0</v>
      </c>
      <c r="M664" s="8">
        <f t="shared" ca="1" si="145"/>
        <v>-7.0542380437790805E-2</v>
      </c>
      <c r="N664" s="8">
        <f t="shared" ca="1" si="141"/>
        <v>0</v>
      </c>
      <c r="O664" s="57">
        <f t="shared" ca="1" si="142"/>
        <v>0</v>
      </c>
      <c r="P664" s="8">
        <f t="shared" ca="1" si="143"/>
        <v>0</v>
      </c>
      <c r="Q664" s="8">
        <f t="shared" ca="1" si="144"/>
        <v>0</v>
      </c>
      <c r="R664" s="5">
        <f t="shared" ca="1" si="146"/>
        <v>7.0542380437790805E-2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4"/>
      <c r="D665" s="56">
        <f t="shared" si="134"/>
        <v>0</v>
      </c>
      <c r="E665" s="56">
        <f t="shared" si="134"/>
        <v>0</v>
      </c>
      <c r="F665" s="8">
        <f t="shared" si="135"/>
        <v>0</v>
      </c>
      <c r="G665" s="8">
        <f t="shared" si="135"/>
        <v>0</v>
      </c>
      <c r="H665" s="8">
        <f t="shared" si="136"/>
        <v>0</v>
      </c>
      <c r="I665" s="8">
        <f t="shared" si="137"/>
        <v>0</v>
      </c>
      <c r="J665" s="8">
        <f t="shared" si="138"/>
        <v>0</v>
      </c>
      <c r="K665" s="8">
        <f t="shared" si="139"/>
        <v>0</v>
      </c>
      <c r="L665" s="8">
        <f t="shared" si="140"/>
        <v>0</v>
      </c>
      <c r="M665" s="8">
        <f t="shared" ca="1" si="145"/>
        <v>-7.0542380437790805E-2</v>
      </c>
      <c r="N665" s="8">
        <f t="shared" ca="1" si="141"/>
        <v>0</v>
      </c>
      <c r="O665" s="57">
        <f t="shared" ca="1" si="142"/>
        <v>0</v>
      </c>
      <c r="P665" s="8">
        <f t="shared" ca="1" si="143"/>
        <v>0</v>
      </c>
      <c r="Q665" s="8">
        <f t="shared" ca="1" si="144"/>
        <v>0</v>
      </c>
      <c r="R665" s="5">
        <f t="shared" ca="1" si="146"/>
        <v>7.0542380437790805E-2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4"/>
      <c r="D666" s="56">
        <f t="shared" si="134"/>
        <v>0</v>
      </c>
      <c r="E666" s="56">
        <f t="shared" si="134"/>
        <v>0</v>
      </c>
      <c r="F666" s="8">
        <f t="shared" si="135"/>
        <v>0</v>
      </c>
      <c r="G666" s="8">
        <f t="shared" si="135"/>
        <v>0</v>
      </c>
      <c r="H666" s="8">
        <f t="shared" si="136"/>
        <v>0</v>
      </c>
      <c r="I666" s="8">
        <f t="shared" si="137"/>
        <v>0</v>
      </c>
      <c r="J666" s="8">
        <f t="shared" si="138"/>
        <v>0</v>
      </c>
      <c r="K666" s="8">
        <f t="shared" si="139"/>
        <v>0</v>
      </c>
      <c r="L666" s="8">
        <f t="shared" si="140"/>
        <v>0</v>
      </c>
      <c r="M666" s="8">
        <f t="shared" ca="1" si="145"/>
        <v>-7.0542380437790805E-2</v>
      </c>
      <c r="N666" s="8">
        <f t="shared" ca="1" si="141"/>
        <v>0</v>
      </c>
      <c r="O666" s="57">
        <f t="shared" ca="1" si="142"/>
        <v>0</v>
      </c>
      <c r="P666" s="8">
        <f t="shared" ca="1" si="143"/>
        <v>0</v>
      </c>
      <c r="Q666" s="8">
        <f t="shared" ca="1" si="144"/>
        <v>0</v>
      </c>
      <c r="R666" s="5">
        <f t="shared" ca="1" si="146"/>
        <v>7.0542380437790805E-2</v>
      </c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4"/>
      <c r="D667" s="56">
        <f t="shared" si="134"/>
        <v>0</v>
      </c>
      <c r="E667" s="56">
        <f t="shared" si="134"/>
        <v>0</v>
      </c>
      <c r="F667" s="8">
        <f t="shared" si="135"/>
        <v>0</v>
      </c>
      <c r="G667" s="8">
        <f t="shared" si="135"/>
        <v>0</v>
      </c>
      <c r="H667" s="8">
        <f t="shared" si="136"/>
        <v>0</v>
      </c>
      <c r="I667" s="8">
        <f t="shared" si="137"/>
        <v>0</v>
      </c>
      <c r="J667" s="8">
        <f t="shared" si="138"/>
        <v>0</v>
      </c>
      <c r="K667" s="8">
        <f t="shared" si="139"/>
        <v>0</v>
      </c>
      <c r="L667" s="8">
        <f t="shared" si="140"/>
        <v>0</v>
      </c>
      <c r="M667" s="8">
        <f t="shared" ca="1" si="145"/>
        <v>-7.0542380437790805E-2</v>
      </c>
      <c r="N667" s="8">
        <f t="shared" ca="1" si="141"/>
        <v>0</v>
      </c>
      <c r="O667" s="57">
        <f t="shared" ca="1" si="142"/>
        <v>0</v>
      </c>
      <c r="P667" s="8">
        <f t="shared" ca="1" si="143"/>
        <v>0</v>
      </c>
      <c r="Q667" s="8">
        <f t="shared" ca="1" si="144"/>
        <v>0</v>
      </c>
      <c r="R667" s="5">
        <f t="shared" ca="1" si="146"/>
        <v>7.0542380437790805E-2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4"/>
      <c r="D668" s="56">
        <f t="shared" si="134"/>
        <v>0</v>
      </c>
      <c r="E668" s="56">
        <f t="shared" si="134"/>
        <v>0</v>
      </c>
      <c r="F668" s="8">
        <f t="shared" si="135"/>
        <v>0</v>
      </c>
      <c r="G668" s="8">
        <f t="shared" si="135"/>
        <v>0</v>
      </c>
      <c r="H668" s="8">
        <f t="shared" si="136"/>
        <v>0</v>
      </c>
      <c r="I668" s="8">
        <f t="shared" si="137"/>
        <v>0</v>
      </c>
      <c r="J668" s="8">
        <f t="shared" si="138"/>
        <v>0</v>
      </c>
      <c r="K668" s="8">
        <f t="shared" si="139"/>
        <v>0</v>
      </c>
      <c r="L668" s="8">
        <f t="shared" si="140"/>
        <v>0</v>
      </c>
      <c r="M668" s="8">
        <f t="shared" ca="1" si="145"/>
        <v>-7.0542380437790805E-2</v>
      </c>
      <c r="N668" s="8">
        <f t="shared" ca="1" si="141"/>
        <v>0</v>
      </c>
      <c r="O668" s="57">
        <f t="shared" ca="1" si="142"/>
        <v>0</v>
      </c>
      <c r="P668" s="8">
        <f t="shared" ca="1" si="143"/>
        <v>0</v>
      </c>
      <c r="Q668" s="8">
        <f t="shared" ca="1" si="144"/>
        <v>0</v>
      </c>
      <c r="R668" s="5">
        <f t="shared" ca="1" si="146"/>
        <v>7.0542380437790805E-2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4"/>
      <c r="D669" s="56">
        <f t="shared" si="134"/>
        <v>0</v>
      </c>
      <c r="E669" s="56">
        <f t="shared" si="134"/>
        <v>0</v>
      </c>
      <c r="F669" s="8">
        <f t="shared" si="135"/>
        <v>0</v>
      </c>
      <c r="G669" s="8">
        <f t="shared" si="135"/>
        <v>0</v>
      </c>
      <c r="H669" s="8">
        <f t="shared" si="136"/>
        <v>0</v>
      </c>
      <c r="I669" s="8">
        <f t="shared" si="137"/>
        <v>0</v>
      </c>
      <c r="J669" s="8">
        <f t="shared" si="138"/>
        <v>0</v>
      </c>
      <c r="K669" s="8">
        <f t="shared" si="139"/>
        <v>0</v>
      </c>
      <c r="L669" s="8">
        <f t="shared" si="140"/>
        <v>0</v>
      </c>
      <c r="M669" s="8">
        <f t="shared" ca="1" si="145"/>
        <v>-7.0542380437790805E-2</v>
      </c>
      <c r="N669" s="8">
        <f t="shared" ca="1" si="141"/>
        <v>0</v>
      </c>
      <c r="O669" s="57">
        <f t="shared" ca="1" si="142"/>
        <v>0</v>
      </c>
      <c r="P669" s="8">
        <f t="shared" ca="1" si="143"/>
        <v>0</v>
      </c>
      <c r="Q669" s="8">
        <f t="shared" ca="1" si="144"/>
        <v>0</v>
      </c>
      <c r="R669" s="5">
        <f t="shared" ca="1" si="146"/>
        <v>7.0542380437790805E-2</v>
      </c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4"/>
      <c r="D670" s="56">
        <f t="shared" si="134"/>
        <v>0</v>
      </c>
      <c r="E670" s="56">
        <f t="shared" si="134"/>
        <v>0</v>
      </c>
      <c r="F670" s="8">
        <f t="shared" si="135"/>
        <v>0</v>
      </c>
      <c r="G670" s="8">
        <f t="shared" si="135"/>
        <v>0</v>
      </c>
      <c r="H670" s="8">
        <f t="shared" si="136"/>
        <v>0</v>
      </c>
      <c r="I670" s="8">
        <f t="shared" si="137"/>
        <v>0</v>
      </c>
      <c r="J670" s="8">
        <f t="shared" si="138"/>
        <v>0</v>
      </c>
      <c r="K670" s="8">
        <f t="shared" si="139"/>
        <v>0</v>
      </c>
      <c r="L670" s="8">
        <f t="shared" si="140"/>
        <v>0</v>
      </c>
      <c r="M670" s="8">
        <f t="shared" ca="1" si="145"/>
        <v>-7.0542380437790805E-2</v>
      </c>
      <c r="N670" s="8">
        <f t="shared" ca="1" si="141"/>
        <v>0</v>
      </c>
      <c r="O670" s="57">
        <f t="shared" ca="1" si="142"/>
        <v>0</v>
      </c>
      <c r="P670" s="8">
        <f t="shared" ca="1" si="143"/>
        <v>0</v>
      </c>
      <c r="Q670" s="8">
        <f t="shared" ca="1" si="144"/>
        <v>0</v>
      </c>
      <c r="R670" s="5">
        <f t="shared" ca="1" si="146"/>
        <v>7.0542380437790805E-2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4"/>
      <c r="D671" s="56">
        <f t="shared" si="134"/>
        <v>0</v>
      </c>
      <c r="E671" s="56">
        <f t="shared" si="134"/>
        <v>0</v>
      </c>
      <c r="F671" s="8">
        <f t="shared" si="135"/>
        <v>0</v>
      </c>
      <c r="G671" s="8">
        <f t="shared" si="135"/>
        <v>0</v>
      </c>
      <c r="H671" s="8">
        <f t="shared" si="136"/>
        <v>0</v>
      </c>
      <c r="I671" s="8">
        <f t="shared" si="137"/>
        <v>0</v>
      </c>
      <c r="J671" s="8">
        <f t="shared" si="138"/>
        <v>0</v>
      </c>
      <c r="K671" s="8">
        <f t="shared" si="139"/>
        <v>0</v>
      </c>
      <c r="L671" s="8">
        <f t="shared" si="140"/>
        <v>0</v>
      </c>
      <c r="M671" s="8">
        <f t="shared" ca="1" si="145"/>
        <v>-7.0542380437790805E-2</v>
      </c>
      <c r="N671" s="8">
        <f t="shared" ca="1" si="141"/>
        <v>0</v>
      </c>
      <c r="O671" s="57">
        <f t="shared" ca="1" si="142"/>
        <v>0</v>
      </c>
      <c r="P671" s="8">
        <f t="shared" ca="1" si="143"/>
        <v>0</v>
      </c>
      <c r="Q671" s="8">
        <f t="shared" ca="1" si="144"/>
        <v>0</v>
      </c>
      <c r="R671" s="5">
        <f t="shared" ca="1" si="146"/>
        <v>7.0542380437790805E-2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4"/>
      <c r="D672" s="56">
        <f t="shared" si="134"/>
        <v>0</v>
      </c>
      <c r="E672" s="56">
        <f t="shared" si="134"/>
        <v>0</v>
      </c>
      <c r="F672" s="8">
        <f t="shared" si="135"/>
        <v>0</v>
      </c>
      <c r="G672" s="8">
        <f t="shared" si="135"/>
        <v>0</v>
      </c>
      <c r="H672" s="8">
        <f t="shared" si="136"/>
        <v>0</v>
      </c>
      <c r="I672" s="8">
        <f t="shared" si="137"/>
        <v>0</v>
      </c>
      <c r="J672" s="8">
        <f t="shared" si="138"/>
        <v>0</v>
      </c>
      <c r="K672" s="8">
        <f t="shared" si="139"/>
        <v>0</v>
      </c>
      <c r="L672" s="8">
        <f t="shared" si="140"/>
        <v>0</v>
      </c>
      <c r="M672" s="8">
        <f t="shared" ca="1" si="145"/>
        <v>-7.0542380437790805E-2</v>
      </c>
      <c r="N672" s="8">
        <f t="shared" ca="1" si="141"/>
        <v>0</v>
      </c>
      <c r="O672" s="57">
        <f t="shared" ca="1" si="142"/>
        <v>0</v>
      </c>
      <c r="P672" s="8">
        <f t="shared" ca="1" si="143"/>
        <v>0</v>
      </c>
      <c r="Q672" s="8">
        <f t="shared" ca="1" si="144"/>
        <v>0</v>
      </c>
      <c r="R672" s="5">
        <f t="shared" ca="1" si="146"/>
        <v>7.0542380437790805E-2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4"/>
      <c r="D673" s="56">
        <f t="shared" si="134"/>
        <v>0</v>
      </c>
      <c r="E673" s="56">
        <f t="shared" si="134"/>
        <v>0</v>
      </c>
      <c r="F673" s="8">
        <f t="shared" si="135"/>
        <v>0</v>
      </c>
      <c r="G673" s="8">
        <f t="shared" si="135"/>
        <v>0</v>
      </c>
      <c r="H673" s="8">
        <f t="shared" si="136"/>
        <v>0</v>
      </c>
      <c r="I673" s="8">
        <f t="shared" si="137"/>
        <v>0</v>
      </c>
      <c r="J673" s="8">
        <f t="shared" si="138"/>
        <v>0</v>
      </c>
      <c r="K673" s="8">
        <f t="shared" si="139"/>
        <v>0</v>
      </c>
      <c r="L673" s="8">
        <f t="shared" si="140"/>
        <v>0</v>
      </c>
      <c r="M673" s="8">
        <f t="shared" ca="1" si="145"/>
        <v>-7.0542380437790805E-2</v>
      </c>
      <c r="N673" s="8">
        <f t="shared" ca="1" si="141"/>
        <v>0</v>
      </c>
      <c r="O673" s="57">
        <f t="shared" ca="1" si="142"/>
        <v>0</v>
      </c>
      <c r="P673" s="8">
        <f t="shared" ca="1" si="143"/>
        <v>0</v>
      </c>
      <c r="Q673" s="8">
        <f t="shared" ca="1" si="144"/>
        <v>0</v>
      </c>
      <c r="R673" s="5">
        <f t="shared" ca="1" si="146"/>
        <v>7.0542380437790805E-2</v>
      </c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4"/>
      <c r="D674" s="56">
        <f t="shared" si="134"/>
        <v>0</v>
      </c>
      <c r="E674" s="56">
        <f t="shared" si="134"/>
        <v>0</v>
      </c>
      <c r="F674" s="8">
        <f t="shared" si="135"/>
        <v>0</v>
      </c>
      <c r="G674" s="8">
        <f t="shared" si="135"/>
        <v>0</v>
      </c>
      <c r="H674" s="8">
        <f t="shared" si="136"/>
        <v>0</v>
      </c>
      <c r="I674" s="8">
        <f t="shared" si="137"/>
        <v>0</v>
      </c>
      <c r="J674" s="8">
        <f t="shared" si="138"/>
        <v>0</v>
      </c>
      <c r="K674" s="8">
        <f t="shared" si="139"/>
        <v>0</v>
      </c>
      <c r="L674" s="8">
        <f t="shared" si="140"/>
        <v>0</v>
      </c>
      <c r="M674" s="8">
        <f t="shared" ca="1" si="145"/>
        <v>-7.0542380437790805E-2</v>
      </c>
      <c r="N674" s="8">
        <f t="shared" ca="1" si="141"/>
        <v>0</v>
      </c>
      <c r="O674" s="57">
        <f t="shared" ca="1" si="142"/>
        <v>0</v>
      </c>
      <c r="P674" s="8">
        <f t="shared" ca="1" si="143"/>
        <v>0</v>
      </c>
      <c r="Q674" s="8">
        <f t="shared" ca="1" si="144"/>
        <v>0</v>
      </c>
      <c r="R674" s="5">
        <f t="shared" ca="1" si="146"/>
        <v>7.0542380437790805E-2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4"/>
      <c r="D675" s="56">
        <f t="shared" si="134"/>
        <v>0</v>
      </c>
      <c r="E675" s="56">
        <f t="shared" si="134"/>
        <v>0</v>
      </c>
      <c r="F675" s="8">
        <f t="shared" si="135"/>
        <v>0</v>
      </c>
      <c r="G675" s="8">
        <f t="shared" si="135"/>
        <v>0</v>
      </c>
      <c r="H675" s="8">
        <f t="shared" si="136"/>
        <v>0</v>
      </c>
      <c r="I675" s="8">
        <f t="shared" si="137"/>
        <v>0</v>
      </c>
      <c r="J675" s="8">
        <f t="shared" si="138"/>
        <v>0</v>
      </c>
      <c r="K675" s="8">
        <f t="shared" si="139"/>
        <v>0</v>
      </c>
      <c r="L675" s="8">
        <f t="shared" si="140"/>
        <v>0</v>
      </c>
      <c r="M675" s="8">
        <f t="shared" ca="1" si="145"/>
        <v>-7.0542380437790805E-2</v>
      </c>
      <c r="N675" s="8">
        <f t="shared" ca="1" si="141"/>
        <v>0</v>
      </c>
      <c r="O675" s="57">
        <f t="shared" ca="1" si="142"/>
        <v>0</v>
      </c>
      <c r="P675" s="8">
        <f t="shared" ca="1" si="143"/>
        <v>0</v>
      </c>
      <c r="Q675" s="8">
        <f t="shared" ca="1" si="144"/>
        <v>0</v>
      </c>
      <c r="R675" s="5">
        <f t="shared" ca="1" si="146"/>
        <v>7.0542380437790805E-2</v>
      </c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4"/>
      <c r="D676" s="56">
        <f t="shared" si="134"/>
        <v>0</v>
      </c>
      <c r="E676" s="56">
        <f t="shared" si="134"/>
        <v>0</v>
      </c>
      <c r="F676" s="8">
        <f t="shared" si="135"/>
        <v>0</v>
      </c>
      <c r="G676" s="8">
        <f t="shared" si="135"/>
        <v>0</v>
      </c>
      <c r="H676" s="8">
        <f t="shared" si="136"/>
        <v>0</v>
      </c>
      <c r="I676" s="8">
        <f t="shared" si="137"/>
        <v>0</v>
      </c>
      <c r="J676" s="8">
        <f t="shared" si="138"/>
        <v>0</v>
      </c>
      <c r="K676" s="8">
        <f t="shared" si="139"/>
        <v>0</v>
      </c>
      <c r="L676" s="8">
        <f t="shared" si="140"/>
        <v>0</v>
      </c>
      <c r="M676" s="8">
        <f t="shared" ca="1" si="145"/>
        <v>-7.0542380437790805E-2</v>
      </c>
      <c r="N676" s="8">
        <f t="shared" ca="1" si="141"/>
        <v>0</v>
      </c>
      <c r="O676" s="57">
        <f t="shared" ca="1" si="142"/>
        <v>0</v>
      </c>
      <c r="P676" s="8">
        <f t="shared" ca="1" si="143"/>
        <v>0</v>
      </c>
      <c r="Q676" s="8">
        <f t="shared" ca="1" si="144"/>
        <v>0</v>
      </c>
      <c r="R676" s="5">
        <f t="shared" ca="1" si="146"/>
        <v>7.0542380437790805E-2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4"/>
      <c r="D677" s="56">
        <f t="shared" si="134"/>
        <v>0</v>
      </c>
      <c r="E677" s="56">
        <f t="shared" si="134"/>
        <v>0</v>
      </c>
      <c r="F677" s="8">
        <f t="shared" si="135"/>
        <v>0</v>
      </c>
      <c r="G677" s="8">
        <f t="shared" si="135"/>
        <v>0</v>
      </c>
      <c r="H677" s="8">
        <f t="shared" si="136"/>
        <v>0</v>
      </c>
      <c r="I677" s="8">
        <f t="shared" si="137"/>
        <v>0</v>
      </c>
      <c r="J677" s="8">
        <f t="shared" si="138"/>
        <v>0</v>
      </c>
      <c r="K677" s="8">
        <f t="shared" si="139"/>
        <v>0</v>
      </c>
      <c r="L677" s="8">
        <f t="shared" si="140"/>
        <v>0</v>
      </c>
      <c r="M677" s="8">
        <f t="shared" ca="1" si="145"/>
        <v>-7.0542380437790805E-2</v>
      </c>
      <c r="N677" s="8">
        <f t="shared" ca="1" si="141"/>
        <v>0</v>
      </c>
      <c r="O677" s="57">
        <f t="shared" ca="1" si="142"/>
        <v>0</v>
      </c>
      <c r="P677" s="8">
        <f t="shared" ca="1" si="143"/>
        <v>0</v>
      </c>
      <c r="Q677" s="8">
        <f t="shared" ca="1" si="144"/>
        <v>0</v>
      </c>
      <c r="R677" s="5">
        <f t="shared" ca="1" si="146"/>
        <v>7.0542380437790805E-2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4"/>
      <c r="D678" s="56">
        <f t="shared" si="134"/>
        <v>0</v>
      </c>
      <c r="E678" s="56">
        <f t="shared" si="134"/>
        <v>0</v>
      </c>
      <c r="F678" s="8">
        <f t="shared" si="135"/>
        <v>0</v>
      </c>
      <c r="G678" s="8">
        <f t="shared" si="135"/>
        <v>0</v>
      </c>
      <c r="H678" s="8">
        <f t="shared" si="136"/>
        <v>0</v>
      </c>
      <c r="I678" s="8">
        <f t="shared" si="137"/>
        <v>0</v>
      </c>
      <c r="J678" s="8">
        <f t="shared" si="138"/>
        <v>0</v>
      </c>
      <c r="K678" s="8">
        <f t="shared" si="139"/>
        <v>0</v>
      </c>
      <c r="L678" s="8">
        <f t="shared" si="140"/>
        <v>0</v>
      </c>
      <c r="M678" s="8">
        <f t="shared" ca="1" si="145"/>
        <v>-7.0542380437790805E-2</v>
      </c>
      <c r="N678" s="8">
        <f t="shared" ca="1" si="141"/>
        <v>0</v>
      </c>
      <c r="O678" s="57">
        <f t="shared" ca="1" si="142"/>
        <v>0</v>
      </c>
      <c r="P678" s="8">
        <f t="shared" ca="1" si="143"/>
        <v>0</v>
      </c>
      <c r="Q678" s="8">
        <f t="shared" ca="1" si="144"/>
        <v>0</v>
      </c>
      <c r="R678" s="5">
        <f t="shared" ca="1" si="146"/>
        <v>7.0542380437790805E-2</v>
      </c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4"/>
      <c r="D679" s="56">
        <f t="shared" si="134"/>
        <v>0</v>
      </c>
      <c r="E679" s="56">
        <f t="shared" si="134"/>
        <v>0</v>
      </c>
      <c r="F679" s="8">
        <f t="shared" si="135"/>
        <v>0</v>
      </c>
      <c r="G679" s="8">
        <f t="shared" si="135"/>
        <v>0</v>
      </c>
      <c r="H679" s="8">
        <f t="shared" si="136"/>
        <v>0</v>
      </c>
      <c r="I679" s="8">
        <f t="shared" si="137"/>
        <v>0</v>
      </c>
      <c r="J679" s="8">
        <f t="shared" si="138"/>
        <v>0</v>
      </c>
      <c r="K679" s="8">
        <f t="shared" si="139"/>
        <v>0</v>
      </c>
      <c r="L679" s="8">
        <f t="shared" si="140"/>
        <v>0</v>
      </c>
      <c r="M679" s="8">
        <f t="shared" ca="1" si="145"/>
        <v>-7.0542380437790805E-2</v>
      </c>
      <c r="N679" s="8">
        <f t="shared" ca="1" si="141"/>
        <v>0</v>
      </c>
      <c r="O679" s="57">
        <f t="shared" ca="1" si="142"/>
        <v>0</v>
      </c>
      <c r="P679" s="8">
        <f t="shared" ca="1" si="143"/>
        <v>0</v>
      </c>
      <c r="Q679" s="8">
        <f t="shared" ca="1" si="144"/>
        <v>0</v>
      </c>
      <c r="R679" s="5">
        <f t="shared" ca="1" si="146"/>
        <v>7.0542380437790805E-2</v>
      </c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4"/>
      <c r="D680" s="56">
        <f t="shared" si="134"/>
        <v>0</v>
      </c>
      <c r="E680" s="56">
        <f t="shared" si="134"/>
        <v>0</v>
      </c>
      <c r="F680" s="8">
        <f t="shared" si="135"/>
        <v>0</v>
      </c>
      <c r="G680" s="8">
        <f t="shared" si="135"/>
        <v>0</v>
      </c>
      <c r="H680" s="8">
        <f t="shared" si="136"/>
        <v>0</v>
      </c>
      <c r="I680" s="8">
        <f t="shared" si="137"/>
        <v>0</v>
      </c>
      <c r="J680" s="8">
        <f t="shared" si="138"/>
        <v>0</v>
      </c>
      <c r="K680" s="8">
        <f t="shared" si="139"/>
        <v>0</v>
      </c>
      <c r="L680" s="8">
        <f t="shared" si="140"/>
        <v>0</v>
      </c>
      <c r="M680" s="8">
        <f t="shared" ca="1" si="145"/>
        <v>-7.0542380437790805E-2</v>
      </c>
      <c r="N680" s="8">
        <f t="shared" ca="1" si="141"/>
        <v>0</v>
      </c>
      <c r="O680" s="57">
        <f t="shared" ca="1" si="142"/>
        <v>0</v>
      </c>
      <c r="P680" s="8">
        <f t="shared" ca="1" si="143"/>
        <v>0</v>
      </c>
      <c r="Q680" s="8">
        <f t="shared" ca="1" si="144"/>
        <v>0</v>
      </c>
      <c r="R680" s="5">
        <f t="shared" ca="1" si="146"/>
        <v>7.0542380437790805E-2</v>
      </c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4"/>
      <c r="D681" s="56">
        <f t="shared" si="134"/>
        <v>0</v>
      </c>
      <c r="E681" s="56">
        <f t="shared" si="134"/>
        <v>0</v>
      </c>
      <c r="F681" s="8">
        <f t="shared" si="135"/>
        <v>0</v>
      </c>
      <c r="G681" s="8">
        <f t="shared" si="135"/>
        <v>0</v>
      </c>
      <c r="H681" s="8">
        <f t="shared" si="136"/>
        <v>0</v>
      </c>
      <c r="I681" s="8">
        <f t="shared" si="137"/>
        <v>0</v>
      </c>
      <c r="J681" s="8">
        <f t="shared" si="138"/>
        <v>0</v>
      </c>
      <c r="K681" s="8">
        <f t="shared" si="139"/>
        <v>0</v>
      </c>
      <c r="L681" s="8">
        <f t="shared" si="140"/>
        <v>0</v>
      </c>
      <c r="M681" s="8">
        <f t="shared" ca="1" si="145"/>
        <v>-7.0542380437790805E-2</v>
      </c>
      <c r="N681" s="8">
        <f t="shared" ca="1" si="141"/>
        <v>0</v>
      </c>
      <c r="O681" s="57">
        <f t="shared" ca="1" si="142"/>
        <v>0</v>
      </c>
      <c r="P681" s="8">
        <f t="shared" ca="1" si="143"/>
        <v>0</v>
      </c>
      <c r="Q681" s="8">
        <f t="shared" ca="1" si="144"/>
        <v>0</v>
      </c>
      <c r="R681" s="5">
        <f t="shared" ca="1" si="146"/>
        <v>7.0542380437790805E-2</v>
      </c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4"/>
      <c r="D682" s="56">
        <f t="shared" si="134"/>
        <v>0</v>
      </c>
      <c r="E682" s="56">
        <f t="shared" si="134"/>
        <v>0</v>
      </c>
      <c r="F682" s="8">
        <f t="shared" si="135"/>
        <v>0</v>
      </c>
      <c r="G682" s="8">
        <f t="shared" si="135"/>
        <v>0</v>
      </c>
      <c r="H682" s="8">
        <f t="shared" si="136"/>
        <v>0</v>
      </c>
      <c r="I682" s="8">
        <f t="shared" si="137"/>
        <v>0</v>
      </c>
      <c r="J682" s="8">
        <f t="shared" si="138"/>
        <v>0</v>
      </c>
      <c r="K682" s="8">
        <f t="shared" si="139"/>
        <v>0</v>
      </c>
      <c r="L682" s="8">
        <f t="shared" si="140"/>
        <v>0</v>
      </c>
      <c r="M682" s="8">
        <f t="shared" ca="1" si="145"/>
        <v>-7.0542380437790805E-2</v>
      </c>
      <c r="N682" s="8">
        <f t="shared" ca="1" si="141"/>
        <v>0</v>
      </c>
      <c r="O682" s="57">
        <f t="shared" ca="1" si="142"/>
        <v>0</v>
      </c>
      <c r="P682" s="8">
        <f t="shared" ca="1" si="143"/>
        <v>0</v>
      </c>
      <c r="Q682" s="8">
        <f t="shared" ca="1" si="144"/>
        <v>0</v>
      </c>
      <c r="R682" s="5">
        <f t="shared" ca="1" si="146"/>
        <v>7.0542380437790805E-2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4"/>
      <c r="D683" s="56">
        <f t="shared" si="134"/>
        <v>0</v>
      </c>
      <c r="E683" s="56">
        <f t="shared" si="134"/>
        <v>0</v>
      </c>
      <c r="F683" s="8">
        <f t="shared" si="135"/>
        <v>0</v>
      </c>
      <c r="G683" s="8">
        <f t="shared" si="135"/>
        <v>0</v>
      </c>
      <c r="H683" s="8">
        <f t="shared" si="136"/>
        <v>0</v>
      </c>
      <c r="I683" s="8">
        <f t="shared" si="137"/>
        <v>0</v>
      </c>
      <c r="J683" s="8">
        <f t="shared" si="138"/>
        <v>0</v>
      </c>
      <c r="K683" s="8">
        <f t="shared" si="139"/>
        <v>0</v>
      </c>
      <c r="L683" s="8">
        <f t="shared" si="140"/>
        <v>0</v>
      </c>
      <c r="M683" s="8">
        <f t="shared" ca="1" si="145"/>
        <v>-7.0542380437790805E-2</v>
      </c>
      <c r="N683" s="8">
        <f t="shared" ca="1" si="141"/>
        <v>0</v>
      </c>
      <c r="O683" s="57">
        <f t="shared" ca="1" si="142"/>
        <v>0</v>
      </c>
      <c r="P683" s="8">
        <f t="shared" ca="1" si="143"/>
        <v>0</v>
      </c>
      <c r="Q683" s="8">
        <f t="shared" ca="1" si="144"/>
        <v>0</v>
      </c>
      <c r="R683" s="5">
        <f t="shared" ca="1" si="146"/>
        <v>7.0542380437790805E-2</v>
      </c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4"/>
      <c r="D684" s="56">
        <f t="shared" si="134"/>
        <v>0</v>
      </c>
      <c r="E684" s="56">
        <f t="shared" si="134"/>
        <v>0</v>
      </c>
      <c r="F684" s="8">
        <f t="shared" si="135"/>
        <v>0</v>
      </c>
      <c r="G684" s="8">
        <f t="shared" si="135"/>
        <v>0</v>
      </c>
      <c r="H684" s="8">
        <f t="shared" si="136"/>
        <v>0</v>
      </c>
      <c r="I684" s="8">
        <f t="shared" si="137"/>
        <v>0</v>
      </c>
      <c r="J684" s="8">
        <f t="shared" si="138"/>
        <v>0</v>
      </c>
      <c r="K684" s="8">
        <f t="shared" si="139"/>
        <v>0</v>
      </c>
      <c r="L684" s="8">
        <f t="shared" si="140"/>
        <v>0</v>
      </c>
      <c r="M684" s="8">
        <f t="shared" ca="1" si="145"/>
        <v>-7.0542380437790805E-2</v>
      </c>
      <c r="N684" s="8">
        <f t="shared" ca="1" si="141"/>
        <v>0</v>
      </c>
      <c r="O684" s="57">
        <f t="shared" ca="1" si="142"/>
        <v>0</v>
      </c>
      <c r="P684" s="8">
        <f t="shared" ca="1" si="143"/>
        <v>0</v>
      </c>
      <c r="Q684" s="8">
        <f t="shared" ca="1" si="144"/>
        <v>0</v>
      </c>
      <c r="R684" s="5">
        <f t="shared" ca="1" si="146"/>
        <v>7.0542380437790805E-2</v>
      </c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4"/>
      <c r="D685" s="56">
        <f t="shared" si="134"/>
        <v>0</v>
      </c>
      <c r="E685" s="56">
        <f t="shared" si="134"/>
        <v>0</v>
      </c>
      <c r="F685" s="8">
        <f t="shared" si="135"/>
        <v>0</v>
      </c>
      <c r="G685" s="8">
        <f t="shared" si="135"/>
        <v>0</v>
      </c>
      <c r="H685" s="8">
        <f t="shared" si="136"/>
        <v>0</v>
      </c>
      <c r="I685" s="8">
        <f t="shared" si="137"/>
        <v>0</v>
      </c>
      <c r="J685" s="8">
        <f t="shared" si="138"/>
        <v>0</v>
      </c>
      <c r="K685" s="8">
        <f t="shared" si="139"/>
        <v>0</v>
      </c>
      <c r="L685" s="8">
        <f t="shared" si="140"/>
        <v>0</v>
      </c>
      <c r="M685" s="8">
        <f t="shared" ca="1" si="145"/>
        <v>-7.0542380437790805E-2</v>
      </c>
      <c r="N685" s="8">
        <f t="shared" ca="1" si="141"/>
        <v>0</v>
      </c>
      <c r="O685" s="57">
        <f t="shared" ca="1" si="142"/>
        <v>0</v>
      </c>
      <c r="P685" s="8">
        <f t="shared" ca="1" si="143"/>
        <v>0</v>
      </c>
      <c r="Q685" s="8">
        <f t="shared" ca="1" si="144"/>
        <v>0</v>
      </c>
      <c r="R685" s="5">
        <f t="shared" ca="1" si="146"/>
        <v>7.0542380437790805E-2</v>
      </c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4"/>
      <c r="D686" s="56">
        <f t="shared" si="134"/>
        <v>0</v>
      </c>
      <c r="E686" s="56">
        <f t="shared" si="134"/>
        <v>0</v>
      </c>
      <c r="F686" s="8">
        <f t="shared" si="135"/>
        <v>0</v>
      </c>
      <c r="G686" s="8">
        <f t="shared" si="135"/>
        <v>0</v>
      </c>
      <c r="H686" s="8">
        <f t="shared" si="136"/>
        <v>0</v>
      </c>
      <c r="I686" s="8">
        <f t="shared" si="137"/>
        <v>0</v>
      </c>
      <c r="J686" s="8">
        <f t="shared" si="138"/>
        <v>0</v>
      </c>
      <c r="K686" s="8">
        <f t="shared" si="139"/>
        <v>0</v>
      </c>
      <c r="L686" s="8">
        <f t="shared" si="140"/>
        <v>0</v>
      </c>
      <c r="M686" s="8">
        <f t="shared" ca="1" si="145"/>
        <v>-7.0542380437790805E-2</v>
      </c>
      <c r="N686" s="8">
        <f t="shared" ca="1" si="141"/>
        <v>0</v>
      </c>
      <c r="O686" s="57">
        <f t="shared" ca="1" si="142"/>
        <v>0</v>
      </c>
      <c r="P686" s="8">
        <f t="shared" ca="1" si="143"/>
        <v>0</v>
      </c>
      <c r="Q686" s="8">
        <f t="shared" ca="1" si="144"/>
        <v>0</v>
      </c>
      <c r="R686" s="5">
        <f t="shared" ca="1" si="146"/>
        <v>7.0542380437790805E-2</v>
      </c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4"/>
      <c r="D687" s="56">
        <f t="shared" si="134"/>
        <v>0</v>
      </c>
      <c r="E687" s="56">
        <f t="shared" si="134"/>
        <v>0</v>
      </c>
      <c r="F687" s="8">
        <f t="shared" si="135"/>
        <v>0</v>
      </c>
      <c r="G687" s="8">
        <f t="shared" si="135"/>
        <v>0</v>
      </c>
      <c r="H687" s="8">
        <f t="shared" si="136"/>
        <v>0</v>
      </c>
      <c r="I687" s="8">
        <f t="shared" si="137"/>
        <v>0</v>
      </c>
      <c r="J687" s="8">
        <f t="shared" si="138"/>
        <v>0</v>
      </c>
      <c r="K687" s="8">
        <f t="shared" si="139"/>
        <v>0</v>
      </c>
      <c r="L687" s="8">
        <f t="shared" si="140"/>
        <v>0</v>
      </c>
      <c r="M687" s="8">
        <f t="shared" ca="1" si="145"/>
        <v>-7.0542380437790805E-2</v>
      </c>
      <c r="N687" s="8">
        <f t="shared" ca="1" si="141"/>
        <v>0</v>
      </c>
      <c r="O687" s="57">
        <f t="shared" ca="1" si="142"/>
        <v>0</v>
      </c>
      <c r="P687" s="8">
        <f t="shared" ca="1" si="143"/>
        <v>0</v>
      </c>
      <c r="Q687" s="8">
        <f t="shared" ca="1" si="144"/>
        <v>0</v>
      </c>
      <c r="R687" s="5">
        <f t="shared" ca="1" si="146"/>
        <v>7.0542380437790805E-2</v>
      </c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4"/>
      <c r="D688" s="56">
        <f t="shared" si="134"/>
        <v>0</v>
      </c>
      <c r="E688" s="56">
        <f t="shared" si="134"/>
        <v>0</v>
      </c>
      <c r="F688" s="8">
        <f t="shared" si="135"/>
        <v>0</v>
      </c>
      <c r="G688" s="8">
        <f t="shared" si="135"/>
        <v>0</v>
      </c>
      <c r="H688" s="8">
        <f t="shared" si="136"/>
        <v>0</v>
      </c>
      <c r="I688" s="8">
        <f t="shared" si="137"/>
        <v>0</v>
      </c>
      <c r="J688" s="8">
        <f t="shared" si="138"/>
        <v>0</v>
      </c>
      <c r="K688" s="8">
        <f t="shared" si="139"/>
        <v>0</v>
      </c>
      <c r="L688" s="8">
        <f t="shared" si="140"/>
        <v>0</v>
      </c>
      <c r="M688" s="8">
        <f t="shared" ca="1" si="145"/>
        <v>-7.0542380437790805E-2</v>
      </c>
      <c r="N688" s="8">
        <f t="shared" ca="1" si="141"/>
        <v>0</v>
      </c>
      <c r="O688" s="57">
        <f t="shared" ca="1" si="142"/>
        <v>0</v>
      </c>
      <c r="P688" s="8">
        <f t="shared" ca="1" si="143"/>
        <v>0</v>
      </c>
      <c r="Q688" s="8">
        <f t="shared" ca="1" si="144"/>
        <v>0</v>
      </c>
      <c r="R688" s="5">
        <f t="shared" ca="1" si="146"/>
        <v>7.0542380437790805E-2</v>
      </c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4"/>
      <c r="D689" s="56">
        <f t="shared" si="134"/>
        <v>0</v>
      </c>
      <c r="E689" s="56">
        <f t="shared" si="134"/>
        <v>0</v>
      </c>
      <c r="F689" s="8">
        <f t="shared" si="135"/>
        <v>0</v>
      </c>
      <c r="G689" s="8">
        <f t="shared" si="135"/>
        <v>0</v>
      </c>
      <c r="H689" s="8">
        <f t="shared" si="136"/>
        <v>0</v>
      </c>
      <c r="I689" s="8">
        <f t="shared" si="137"/>
        <v>0</v>
      </c>
      <c r="J689" s="8">
        <f t="shared" si="138"/>
        <v>0</v>
      </c>
      <c r="K689" s="8">
        <f t="shared" si="139"/>
        <v>0</v>
      </c>
      <c r="L689" s="8">
        <f t="shared" si="140"/>
        <v>0</v>
      </c>
      <c r="M689" s="8">
        <f t="shared" ca="1" si="145"/>
        <v>-7.0542380437790805E-2</v>
      </c>
      <c r="N689" s="8">
        <f t="shared" ca="1" si="141"/>
        <v>0</v>
      </c>
      <c r="O689" s="57">
        <f t="shared" ca="1" si="142"/>
        <v>0</v>
      </c>
      <c r="P689" s="8">
        <f t="shared" ca="1" si="143"/>
        <v>0</v>
      </c>
      <c r="Q689" s="8">
        <f t="shared" ca="1" si="144"/>
        <v>0</v>
      </c>
      <c r="R689" s="5">
        <f t="shared" ca="1" si="146"/>
        <v>7.0542380437790805E-2</v>
      </c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4"/>
      <c r="D690" s="56">
        <f t="shared" si="134"/>
        <v>0</v>
      </c>
      <c r="E690" s="56">
        <f t="shared" si="134"/>
        <v>0</v>
      </c>
      <c r="F690" s="8">
        <f t="shared" si="135"/>
        <v>0</v>
      </c>
      <c r="G690" s="8">
        <f t="shared" si="135"/>
        <v>0</v>
      </c>
      <c r="H690" s="8">
        <f t="shared" si="136"/>
        <v>0</v>
      </c>
      <c r="I690" s="8">
        <f t="shared" si="137"/>
        <v>0</v>
      </c>
      <c r="J690" s="8">
        <f t="shared" si="138"/>
        <v>0</v>
      </c>
      <c r="K690" s="8">
        <f t="shared" si="139"/>
        <v>0</v>
      </c>
      <c r="L690" s="8">
        <f t="shared" si="140"/>
        <v>0</v>
      </c>
      <c r="M690" s="8">
        <f t="shared" ca="1" si="145"/>
        <v>-7.0542380437790805E-2</v>
      </c>
      <c r="N690" s="8">
        <f t="shared" ca="1" si="141"/>
        <v>0</v>
      </c>
      <c r="O690" s="57">
        <f t="shared" ca="1" si="142"/>
        <v>0</v>
      </c>
      <c r="P690" s="8">
        <f t="shared" ca="1" si="143"/>
        <v>0</v>
      </c>
      <c r="Q690" s="8">
        <f t="shared" ca="1" si="144"/>
        <v>0</v>
      </c>
      <c r="R690" s="5">
        <f t="shared" ca="1" si="146"/>
        <v>7.0542380437790805E-2</v>
      </c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4"/>
      <c r="D691" s="56">
        <f t="shared" si="134"/>
        <v>0</v>
      </c>
      <c r="E691" s="56">
        <f t="shared" si="134"/>
        <v>0</v>
      </c>
      <c r="F691" s="8">
        <f t="shared" si="135"/>
        <v>0</v>
      </c>
      <c r="G691" s="8">
        <f t="shared" si="135"/>
        <v>0</v>
      </c>
      <c r="H691" s="8">
        <f t="shared" si="136"/>
        <v>0</v>
      </c>
      <c r="I691" s="8">
        <f t="shared" si="137"/>
        <v>0</v>
      </c>
      <c r="J691" s="8">
        <f t="shared" si="138"/>
        <v>0</v>
      </c>
      <c r="K691" s="8">
        <f t="shared" si="139"/>
        <v>0</v>
      </c>
      <c r="L691" s="8">
        <f t="shared" si="140"/>
        <v>0</v>
      </c>
      <c r="M691" s="8">
        <f t="shared" ca="1" si="145"/>
        <v>-7.0542380437790805E-2</v>
      </c>
      <c r="N691" s="8">
        <f t="shared" ca="1" si="141"/>
        <v>0</v>
      </c>
      <c r="O691" s="57">
        <f t="shared" ca="1" si="142"/>
        <v>0</v>
      </c>
      <c r="P691" s="8">
        <f t="shared" ca="1" si="143"/>
        <v>0</v>
      </c>
      <c r="Q691" s="8">
        <f t="shared" ca="1" si="144"/>
        <v>0</v>
      </c>
      <c r="R691" s="5">
        <f t="shared" ca="1" si="146"/>
        <v>7.0542380437790805E-2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4"/>
      <c r="D692" s="56">
        <f t="shared" si="134"/>
        <v>0</v>
      </c>
      <c r="E692" s="56">
        <f t="shared" si="134"/>
        <v>0</v>
      </c>
      <c r="F692" s="8">
        <f t="shared" si="135"/>
        <v>0</v>
      </c>
      <c r="G692" s="8">
        <f t="shared" si="135"/>
        <v>0</v>
      </c>
      <c r="H692" s="8">
        <f t="shared" si="136"/>
        <v>0</v>
      </c>
      <c r="I692" s="8">
        <f t="shared" si="137"/>
        <v>0</v>
      </c>
      <c r="J692" s="8">
        <f t="shared" si="138"/>
        <v>0</v>
      </c>
      <c r="K692" s="8">
        <f t="shared" si="139"/>
        <v>0</v>
      </c>
      <c r="L692" s="8">
        <f t="shared" si="140"/>
        <v>0</v>
      </c>
      <c r="M692" s="8">
        <f t="shared" ca="1" si="145"/>
        <v>-7.0542380437790805E-2</v>
      </c>
      <c r="N692" s="8">
        <f t="shared" ca="1" si="141"/>
        <v>0</v>
      </c>
      <c r="O692" s="57">
        <f t="shared" ca="1" si="142"/>
        <v>0</v>
      </c>
      <c r="P692" s="8">
        <f t="shared" ca="1" si="143"/>
        <v>0</v>
      </c>
      <c r="Q692" s="8">
        <f t="shared" ca="1" si="144"/>
        <v>0</v>
      </c>
      <c r="R692" s="5">
        <f t="shared" ca="1" si="146"/>
        <v>7.0542380437790805E-2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4"/>
      <c r="D693" s="56">
        <f t="shared" si="134"/>
        <v>0</v>
      </c>
      <c r="E693" s="56">
        <f t="shared" si="134"/>
        <v>0</v>
      </c>
      <c r="F693" s="8">
        <f t="shared" si="135"/>
        <v>0</v>
      </c>
      <c r="G693" s="8">
        <f t="shared" si="135"/>
        <v>0</v>
      </c>
      <c r="H693" s="8">
        <f t="shared" si="136"/>
        <v>0</v>
      </c>
      <c r="I693" s="8">
        <f t="shared" si="137"/>
        <v>0</v>
      </c>
      <c r="J693" s="8">
        <f t="shared" si="138"/>
        <v>0</v>
      </c>
      <c r="K693" s="8">
        <f t="shared" si="139"/>
        <v>0</v>
      </c>
      <c r="L693" s="8">
        <f t="shared" si="140"/>
        <v>0</v>
      </c>
      <c r="M693" s="8">
        <f t="shared" ca="1" si="145"/>
        <v>-7.0542380437790805E-2</v>
      </c>
      <c r="N693" s="8">
        <f t="shared" ca="1" si="141"/>
        <v>0</v>
      </c>
      <c r="O693" s="57">
        <f t="shared" ca="1" si="142"/>
        <v>0</v>
      </c>
      <c r="P693" s="8">
        <f t="shared" ca="1" si="143"/>
        <v>0</v>
      </c>
      <c r="Q693" s="8">
        <f t="shared" ca="1" si="144"/>
        <v>0</v>
      </c>
      <c r="R693" s="5">
        <f t="shared" ca="1" si="146"/>
        <v>7.0542380437790805E-2</v>
      </c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4"/>
      <c r="D694" s="56">
        <f t="shared" si="134"/>
        <v>0</v>
      </c>
      <c r="E694" s="56">
        <f t="shared" si="134"/>
        <v>0</v>
      </c>
      <c r="F694" s="8">
        <f t="shared" si="135"/>
        <v>0</v>
      </c>
      <c r="G694" s="8">
        <f t="shared" si="135"/>
        <v>0</v>
      </c>
      <c r="H694" s="8">
        <f t="shared" si="136"/>
        <v>0</v>
      </c>
      <c r="I694" s="8">
        <f t="shared" si="137"/>
        <v>0</v>
      </c>
      <c r="J694" s="8">
        <f t="shared" si="138"/>
        <v>0</v>
      </c>
      <c r="K694" s="8">
        <f t="shared" si="139"/>
        <v>0</v>
      </c>
      <c r="L694" s="8">
        <f t="shared" si="140"/>
        <v>0</v>
      </c>
      <c r="M694" s="8">
        <f t="shared" ca="1" si="145"/>
        <v>-7.0542380437790805E-2</v>
      </c>
      <c r="N694" s="8">
        <f t="shared" ca="1" si="141"/>
        <v>0</v>
      </c>
      <c r="O694" s="57">
        <f t="shared" ca="1" si="142"/>
        <v>0</v>
      </c>
      <c r="P694" s="8">
        <f t="shared" ca="1" si="143"/>
        <v>0</v>
      </c>
      <c r="Q694" s="8">
        <f t="shared" ca="1" si="144"/>
        <v>0</v>
      </c>
      <c r="R694" s="5">
        <f t="shared" ca="1" si="146"/>
        <v>7.0542380437790805E-2</v>
      </c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4"/>
      <c r="D695" s="56">
        <f t="shared" si="134"/>
        <v>0</v>
      </c>
      <c r="E695" s="56">
        <f t="shared" si="134"/>
        <v>0</v>
      </c>
      <c r="F695" s="8">
        <f t="shared" si="135"/>
        <v>0</v>
      </c>
      <c r="G695" s="8">
        <f t="shared" si="135"/>
        <v>0</v>
      </c>
      <c r="H695" s="8">
        <f t="shared" si="136"/>
        <v>0</v>
      </c>
      <c r="I695" s="8">
        <f t="shared" si="137"/>
        <v>0</v>
      </c>
      <c r="J695" s="8">
        <f t="shared" si="138"/>
        <v>0</v>
      </c>
      <c r="K695" s="8">
        <f t="shared" si="139"/>
        <v>0</v>
      </c>
      <c r="L695" s="8">
        <f t="shared" si="140"/>
        <v>0</v>
      </c>
      <c r="M695" s="8">
        <f t="shared" ca="1" si="145"/>
        <v>-7.0542380437790805E-2</v>
      </c>
      <c r="N695" s="8">
        <f t="shared" ca="1" si="141"/>
        <v>0</v>
      </c>
      <c r="O695" s="57">
        <f t="shared" ca="1" si="142"/>
        <v>0</v>
      </c>
      <c r="P695" s="8">
        <f t="shared" ca="1" si="143"/>
        <v>0</v>
      </c>
      <c r="Q695" s="8">
        <f t="shared" ca="1" si="144"/>
        <v>0</v>
      </c>
      <c r="R695" s="5">
        <f t="shared" ca="1" si="146"/>
        <v>7.0542380437790805E-2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4"/>
      <c r="D696" s="56">
        <f t="shared" si="134"/>
        <v>0</v>
      </c>
      <c r="E696" s="56">
        <f t="shared" si="134"/>
        <v>0</v>
      </c>
      <c r="F696" s="8">
        <f t="shared" si="135"/>
        <v>0</v>
      </c>
      <c r="G696" s="8">
        <f t="shared" si="135"/>
        <v>0</v>
      </c>
      <c r="H696" s="8">
        <f t="shared" si="136"/>
        <v>0</v>
      </c>
      <c r="I696" s="8">
        <f t="shared" si="137"/>
        <v>0</v>
      </c>
      <c r="J696" s="8">
        <f t="shared" si="138"/>
        <v>0</v>
      </c>
      <c r="K696" s="8">
        <f t="shared" si="139"/>
        <v>0</v>
      </c>
      <c r="L696" s="8">
        <f t="shared" si="140"/>
        <v>0</v>
      </c>
      <c r="M696" s="8">
        <f t="shared" ca="1" si="145"/>
        <v>-7.0542380437790805E-2</v>
      </c>
      <c r="N696" s="8">
        <f t="shared" ca="1" si="141"/>
        <v>0</v>
      </c>
      <c r="O696" s="57">
        <f t="shared" ca="1" si="142"/>
        <v>0</v>
      </c>
      <c r="P696" s="8">
        <f t="shared" ca="1" si="143"/>
        <v>0</v>
      </c>
      <c r="Q696" s="8">
        <f t="shared" ca="1" si="144"/>
        <v>0</v>
      </c>
      <c r="R696" s="5">
        <f t="shared" ca="1" si="146"/>
        <v>7.0542380437790805E-2</v>
      </c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4"/>
      <c r="D697" s="56">
        <f t="shared" si="134"/>
        <v>0</v>
      </c>
      <c r="E697" s="56">
        <f t="shared" si="134"/>
        <v>0</v>
      </c>
      <c r="F697" s="8">
        <f t="shared" si="135"/>
        <v>0</v>
      </c>
      <c r="G697" s="8">
        <f t="shared" si="135"/>
        <v>0</v>
      </c>
      <c r="H697" s="8">
        <f t="shared" si="136"/>
        <v>0</v>
      </c>
      <c r="I697" s="8">
        <f t="shared" si="137"/>
        <v>0</v>
      </c>
      <c r="J697" s="8">
        <f t="shared" si="138"/>
        <v>0</v>
      </c>
      <c r="K697" s="8">
        <f t="shared" si="139"/>
        <v>0</v>
      </c>
      <c r="L697" s="8">
        <f t="shared" si="140"/>
        <v>0</v>
      </c>
      <c r="M697" s="8">
        <f t="shared" ca="1" si="145"/>
        <v>-7.0542380437790805E-2</v>
      </c>
      <c r="N697" s="8">
        <f t="shared" ca="1" si="141"/>
        <v>0</v>
      </c>
      <c r="O697" s="57">
        <f t="shared" ca="1" si="142"/>
        <v>0</v>
      </c>
      <c r="P697" s="8">
        <f t="shared" ca="1" si="143"/>
        <v>0</v>
      </c>
      <c r="Q697" s="8">
        <f t="shared" ca="1" si="144"/>
        <v>0</v>
      </c>
      <c r="R697" s="5">
        <f t="shared" ca="1" si="146"/>
        <v>7.0542380437790805E-2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4"/>
      <c r="D698" s="56">
        <f t="shared" si="134"/>
        <v>0</v>
      </c>
      <c r="E698" s="56">
        <f t="shared" si="134"/>
        <v>0</v>
      </c>
      <c r="F698" s="8">
        <f t="shared" si="135"/>
        <v>0</v>
      </c>
      <c r="G698" s="8">
        <f t="shared" si="135"/>
        <v>0</v>
      </c>
      <c r="H698" s="8">
        <f t="shared" si="136"/>
        <v>0</v>
      </c>
      <c r="I698" s="8">
        <f t="shared" si="137"/>
        <v>0</v>
      </c>
      <c r="J698" s="8">
        <f t="shared" si="138"/>
        <v>0</v>
      </c>
      <c r="K698" s="8">
        <f t="shared" si="139"/>
        <v>0</v>
      </c>
      <c r="L698" s="8">
        <f t="shared" si="140"/>
        <v>0</v>
      </c>
      <c r="M698" s="8">
        <f t="shared" ca="1" si="145"/>
        <v>-7.0542380437790805E-2</v>
      </c>
      <c r="N698" s="8">
        <f t="shared" ca="1" si="141"/>
        <v>0</v>
      </c>
      <c r="O698" s="57">
        <f t="shared" ca="1" si="142"/>
        <v>0</v>
      </c>
      <c r="P698" s="8">
        <f t="shared" ca="1" si="143"/>
        <v>0</v>
      </c>
      <c r="Q698" s="8">
        <f t="shared" ca="1" si="144"/>
        <v>0</v>
      </c>
      <c r="R698" s="5">
        <f t="shared" ca="1" si="146"/>
        <v>7.0542380437790805E-2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4"/>
      <c r="D699" s="56">
        <f t="shared" si="134"/>
        <v>0</v>
      </c>
      <c r="E699" s="56">
        <f t="shared" si="134"/>
        <v>0</v>
      </c>
      <c r="F699" s="8">
        <f t="shared" si="135"/>
        <v>0</v>
      </c>
      <c r="G699" s="8">
        <f t="shared" si="135"/>
        <v>0</v>
      </c>
      <c r="H699" s="8">
        <f t="shared" si="136"/>
        <v>0</v>
      </c>
      <c r="I699" s="8">
        <f t="shared" si="137"/>
        <v>0</v>
      </c>
      <c r="J699" s="8">
        <f t="shared" si="138"/>
        <v>0</v>
      </c>
      <c r="K699" s="8">
        <f t="shared" si="139"/>
        <v>0</v>
      </c>
      <c r="L699" s="8">
        <f t="shared" si="140"/>
        <v>0</v>
      </c>
      <c r="M699" s="8">
        <f t="shared" ca="1" si="145"/>
        <v>-7.0542380437790805E-2</v>
      </c>
      <c r="N699" s="8">
        <f t="shared" ca="1" si="141"/>
        <v>0</v>
      </c>
      <c r="O699" s="57">
        <f t="shared" ca="1" si="142"/>
        <v>0</v>
      </c>
      <c r="P699" s="8">
        <f t="shared" ca="1" si="143"/>
        <v>0</v>
      </c>
      <c r="Q699" s="8">
        <f t="shared" ca="1" si="144"/>
        <v>0</v>
      </c>
      <c r="R699" s="5">
        <f t="shared" ca="1" si="146"/>
        <v>7.0542380437790805E-2</v>
      </c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4"/>
      <c r="D700" s="56">
        <f t="shared" si="134"/>
        <v>0</v>
      </c>
      <c r="E700" s="56">
        <f t="shared" si="134"/>
        <v>0</v>
      </c>
      <c r="F700" s="8">
        <f t="shared" si="135"/>
        <v>0</v>
      </c>
      <c r="G700" s="8">
        <f t="shared" si="135"/>
        <v>0</v>
      </c>
      <c r="H700" s="8">
        <f t="shared" si="136"/>
        <v>0</v>
      </c>
      <c r="I700" s="8">
        <f t="shared" si="137"/>
        <v>0</v>
      </c>
      <c r="J700" s="8">
        <f t="shared" si="138"/>
        <v>0</v>
      </c>
      <c r="K700" s="8">
        <f t="shared" si="139"/>
        <v>0</v>
      </c>
      <c r="L700" s="8">
        <f t="shared" si="140"/>
        <v>0</v>
      </c>
      <c r="M700" s="8">
        <f t="shared" ca="1" si="145"/>
        <v>-7.0542380437790805E-2</v>
      </c>
      <c r="N700" s="8">
        <f t="shared" ca="1" si="141"/>
        <v>0</v>
      </c>
      <c r="O700" s="57">
        <f t="shared" ca="1" si="142"/>
        <v>0</v>
      </c>
      <c r="P700" s="8">
        <f t="shared" ca="1" si="143"/>
        <v>0</v>
      </c>
      <c r="Q700" s="8">
        <f t="shared" ca="1" si="144"/>
        <v>0</v>
      </c>
      <c r="R700" s="5">
        <f t="shared" ca="1" si="146"/>
        <v>7.0542380437790805E-2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4"/>
      <c r="D701" s="56">
        <f t="shared" si="134"/>
        <v>0</v>
      </c>
      <c r="E701" s="56">
        <f t="shared" si="134"/>
        <v>0</v>
      </c>
      <c r="F701" s="8">
        <f t="shared" si="135"/>
        <v>0</v>
      </c>
      <c r="G701" s="8">
        <f t="shared" si="135"/>
        <v>0</v>
      </c>
      <c r="H701" s="8">
        <f t="shared" si="136"/>
        <v>0</v>
      </c>
      <c r="I701" s="8">
        <f t="shared" si="137"/>
        <v>0</v>
      </c>
      <c r="J701" s="8">
        <f t="shared" si="138"/>
        <v>0</v>
      </c>
      <c r="K701" s="8">
        <f t="shared" si="139"/>
        <v>0</v>
      </c>
      <c r="L701" s="8">
        <f t="shared" si="140"/>
        <v>0</v>
      </c>
      <c r="M701" s="8">
        <f t="shared" ca="1" si="145"/>
        <v>-7.0542380437790805E-2</v>
      </c>
      <c r="N701" s="8">
        <f t="shared" ca="1" si="141"/>
        <v>0</v>
      </c>
      <c r="O701" s="57">
        <f t="shared" ca="1" si="142"/>
        <v>0</v>
      </c>
      <c r="P701" s="8">
        <f t="shared" ca="1" si="143"/>
        <v>0</v>
      </c>
      <c r="Q701" s="8">
        <f t="shared" ca="1" si="144"/>
        <v>0</v>
      </c>
      <c r="R701" s="5">
        <f t="shared" ca="1" si="146"/>
        <v>7.0542380437790805E-2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4"/>
      <c r="D702" s="56">
        <f t="shared" si="134"/>
        <v>0</v>
      </c>
      <c r="E702" s="56">
        <f t="shared" si="134"/>
        <v>0</v>
      </c>
      <c r="F702" s="8">
        <f t="shared" si="135"/>
        <v>0</v>
      </c>
      <c r="G702" s="8">
        <f t="shared" si="135"/>
        <v>0</v>
      </c>
      <c r="H702" s="8">
        <f t="shared" si="136"/>
        <v>0</v>
      </c>
      <c r="I702" s="8">
        <f t="shared" si="137"/>
        <v>0</v>
      </c>
      <c r="J702" s="8">
        <f t="shared" si="138"/>
        <v>0</v>
      </c>
      <c r="K702" s="8">
        <f t="shared" si="139"/>
        <v>0</v>
      </c>
      <c r="L702" s="8">
        <f t="shared" si="140"/>
        <v>0</v>
      </c>
      <c r="M702" s="8">
        <f t="shared" ca="1" si="145"/>
        <v>-7.0542380437790805E-2</v>
      </c>
      <c r="N702" s="8">
        <f t="shared" ca="1" si="141"/>
        <v>0</v>
      </c>
      <c r="O702" s="57">
        <f t="shared" ca="1" si="142"/>
        <v>0</v>
      </c>
      <c r="P702" s="8">
        <f t="shared" ca="1" si="143"/>
        <v>0</v>
      </c>
      <c r="Q702" s="8">
        <f t="shared" ca="1" si="144"/>
        <v>0</v>
      </c>
      <c r="R702" s="5">
        <f t="shared" ca="1" si="146"/>
        <v>7.0542380437790805E-2</v>
      </c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4"/>
      <c r="D703" s="56">
        <f t="shared" si="134"/>
        <v>0</v>
      </c>
      <c r="E703" s="56">
        <f t="shared" si="134"/>
        <v>0</v>
      </c>
      <c r="F703" s="8">
        <f t="shared" si="135"/>
        <v>0</v>
      </c>
      <c r="G703" s="8">
        <f t="shared" si="135"/>
        <v>0</v>
      </c>
      <c r="H703" s="8">
        <f t="shared" si="136"/>
        <v>0</v>
      </c>
      <c r="I703" s="8">
        <f t="shared" si="137"/>
        <v>0</v>
      </c>
      <c r="J703" s="8">
        <f t="shared" si="138"/>
        <v>0</v>
      </c>
      <c r="K703" s="8">
        <f t="shared" si="139"/>
        <v>0</v>
      </c>
      <c r="L703" s="8">
        <f t="shared" si="140"/>
        <v>0</v>
      </c>
      <c r="M703" s="8">
        <f t="shared" ca="1" si="145"/>
        <v>-7.0542380437790805E-2</v>
      </c>
      <c r="N703" s="8">
        <f t="shared" ca="1" si="141"/>
        <v>0</v>
      </c>
      <c r="O703" s="57">
        <f t="shared" ca="1" si="142"/>
        <v>0</v>
      </c>
      <c r="P703" s="8">
        <f t="shared" ca="1" si="143"/>
        <v>0</v>
      </c>
      <c r="Q703" s="8">
        <f t="shared" ca="1" si="144"/>
        <v>0</v>
      </c>
      <c r="R703" s="5">
        <f t="shared" ca="1" si="146"/>
        <v>7.0542380437790805E-2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4"/>
      <c r="D704" s="56">
        <f t="shared" si="134"/>
        <v>0</v>
      </c>
      <c r="E704" s="56">
        <f t="shared" si="134"/>
        <v>0</v>
      </c>
      <c r="F704" s="8">
        <f t="shared" si="135"/>
        <v>0</v>
      </c>
      <c r="G704" s="8">
        <f t="shared" si="135"/>
        <v>0</v>
      </c>
      <c r="H704" s="8">
        <f t="shared" si="136"/>
        <v>0</v>
      </c>
      <c r="I704" s="8">
        <f t="shared" si="137"/>
        <v>0</v>
      </c>
      <c r="J704" s="8">
        <f t="shared" si="138"/>
        <v>0</v>
      </c>
      <c r="K704" s="8">
        <f t="shared" si="139"/>
        <v>0</v>
      </c>
      <c r="L704" s="8">
        <f t="shared" si="140"/>
        <v>0</v>
      </c>
      <c r="M704" s="8">
        <f t="shared" ca="1" si="145"/>
        <v>-7.0542380437790805E-2</v>
      </c>
      <c r="N704" s="8">
        <f t="shared" ca="1" si="141"/>
        <v>0</v>
      </c>
      <c r="O704" s="57">
        <f t="shared" ca="1" si="142"/>
        <v>0</v>
      </c>
      <c r="P704" s="8">
        <f t="shared" ca="1" si="143"/>
        <v>0</v>
      </c>
      <c r="Q704" s="8">
        <f t="shared" ca="1" si="144"/>
        <v>0</v>
      </c>
      <c r="R704" s="5">
        <f t="shared" ca="1" si="146"/>
        <v>7.0542380437790805E-2</v>
      </c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4"/>
      <c r="D705" s="56">
        <f t="shared" si="134"/>
        <v>0</v>
      </c>
      <c r="E705" s="56">
        <f t="shared" si="134"/>
        <v>0</v>
      </c>
      <c r="F705" s="8">
        <f t="shared" si="135"/>
        <v>0</v>
      </c>
      <c r="G705" s="8">
        <f t="shared" si="135"/>
        <v>0</v>
      </c>
      <c r="H705" s="8">
        <f t="shared" si="136"/>
        <v>0</v>
      </c>
      <c r="I705" s="8">
        <f t="shared" si="137"/>
        <v>0</v>
      </c>
      <c r="J705" s="8">
        <f t="shared" si="138"/>
        <v>0</v>
      </c>
      <c r="K705" s="8">
        <f t="shared" si="139"/>
        <v>0</v>
      </c>
      <c r="L705" s="8">
        <f t="shared" si="140"/>
        <v>0</v>
      </c>
      <c r="M705" s="8">
        <f t="shared" ca="1" si="145"/>
        <v>-7.0542380437790805E-2</v>
      </c>
      <c r="N705" s="8">
        <f t="shared" ca="1" si="141"/>
        <v>0</v>
      </c>
      <c r="O705" s="57">
        <f t="shared" ca="1" si="142"/>
        <v>0</v>
      </c>
      <c r="P705" s="8">
        <f t="shared" ca="1" si="143"/>
        <v>0</v>
      </c>
      <c r="Q705" s="8">
        <f t="shared" ca="1" si="144"/>
        <v>0</v>
      </c>
      <c r="R705" s="5">
        <f t="shared" ca="1" si="146"/>
        <v>7.0542380437790805E-2</v>
      </c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4"/>
      <c r="D706" s="56">
        <f t="shared" si="134"/>
        <v>0</v>
      </c>
      <c r="E706" s="56">
        <f t="shared" si="134"/>
        <v>0</v>
      </c>
      <c r="F706" s="8">
        <f t="shared" si="135"/>
        <v>0</v>
      </c>
      <c r="G706" s="8">
        <f t="shared" si="135"/>
        <v>0</v>
      </c>
      <c r="H706" s="8">
        <f t="shared" si="136"/>
        <v>0</v>
      </c>
      <c r="I706" s="8">
        <f t="shared" si="137"/>
        <v>0</v>
      </c>
      <c r="J706" s="8">
        <f t="shared" si="138"/>
        <v>0</v>
      </c>
      <c r="K706" s="8">
        <f t="shared" si="139"/>
        <v>0</v>
      </c>
      <c r="L706" s="8">
        <f t="shared" si="140"/>
        <v>0</v>
      </c>
      <c r="M706" s="8">
        <f t="shared" ca="1" si="145"/>
        <v>-7.0542380437790805E-2</v>
      </c>
      <c r="N706" s="8">
        <f t="shared" ca="1" si="141"/>
        <v>0</v>
      </c>
      <c r="O706" s="57">
        <f t="shared" ca="1" si="142"/>
        <v>0</v>
      </c>
      <c r="P706" s="8">
        <f t="shared" ca="1" si="143"/>
        <v>0</v>
      </c>
      <c r="Q706" s="8">
        <f t="shared" ca="1" si="144"/>
        <v>0</v>
      </c>
      <c r="R706" s="5">
        <f t="shared" ca="1" si="146"/>
        <v>7.0542380437790805E-2</v>
      </c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4"/>
      <c r="D707" s="56">
        <f t="shared" si="134"/>
        <v>0</v>
      </c>
      <c r="E707" s="56">
        <f t="shared" si="134"/>
        <v>0</v>
      </c>
      <c r="F707" s="8">
        <f t="shared" si="135"/>
        <v>0</v>
      </c>
      <c r="G707" s="8">
        <f t="shared" si="135"/>
        <v>0</v>
      </c>
      <c r="H707" s="8">
        <f t="shared" si="136"/>
        <v>0</v>
      </c>
      <c r="I707" s="8">
        <f t="shared" si="137"/>
        <v>0</v>
      </c>
      <c r="J707" s="8">
        <f t="shared" si="138"/>
        <v>0</v>
      </c>
      <c r="K707" s="8">
        <f t="shared" si="139"/>
        <v>0</v>
      </c>
      <c r="L707" s="8">
        <f t="shared" si="140"/>
        <v>0</v>
      </c>
      <c r="M707" s="8">
        <f t="shared" ca="1" si="145"/>
        <v>-7.0542380437790805E-2</v>
      </c>
      <c r="N707" s="8">
        <f t="shared" ca="1" si="141"/>
        <v>0</v>
      </c>
      <c r="O707" s="57">
        <f t="shared" ca="1" si="142"/>
        <v>0</v>
      </c>
      <c r="P707" s="8">
        <f t="shared" ca="1" si="143"/>
        <v>0</v>
      </c>
      <c r="Q707" s="8">
        <f t="shared" ca="1" si="144"/>
        <v>0</v>
      </c>
      <c r="R707" s="5">
        <f t="shared" ca="1" si="146"/>
        <v>7.0542380437790805E-2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4"/>
      <c r="D708" s="56">
        <f t="shared" si="134"/>
        <v>0</v>
      </c>
      <c r="E708" s="56">
        <f t="shared" si="134"/>
        <v>0</v>
      </c>
      <c r="F708" s="8">
        <f t="shared" si="135"/>
        <v>0</v>
      </c>
      <c r="G708" s="8">
        <f t="shared" si="135"/>
        <v>0</v>
      </c>
      <c r="H708" s="8">
        <f t="shared" si="136"/>
        <v>0</v>
      </c>
      <c r="I708" s="8">
        <f t="shared" si="137"/>
        <v>0</v>
      </c>
      <c r="J708" s="8">
        <f t="shared" si="138"/>
        <v>0</v>
      </c>
      <c r="K708" s="8">
        <f t="shared" si="139"/>
        <v>0</v>
      </c>
      <c r="L708" s="8">
        <f t="shared" si="140"/>
        <v>0</v>
      </c>
      <c r="M708" s="8">
        <f t="shared" ca="1" si="145"/>
        <v>-7.0542380437790805E-2</v>
      </c>
      <c r="N708" s="8">
        <f t="shared" ca="1" si="141"/>
        <v>0</v>
      </c>
      <c r="O708" s="57">
        <f t="shared" ca="1" si="142"/>
        <v>0</v>
      </c>
      <c r="P708" s="8">
        <f t="shared" ca="1" si="143"/>
        <v>0</v>
      </c>
      <c r="Q708" s="8">
        <f t="shared" ca="1" si="144"/>
        <v>0</v>
      </c>
      <c r="R708" s="5">
        <f t="shared" ca="1" si="146"/>
        <v>7.0542380437790805E-2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4"/>
      <c r="D709" s="56">
        <f t="shared" si="134"/>
        <v>0</v>
      </c>
      <c r="E709" s="56">
        <f t="shared" si="134"/>
        <v>0</v>
      </c>
      <c r="F709" s="8">
        <f t="shared" si="135"/>
        <v>0</v>
      </c>
      <c r="G709" s="8">
        <f t="shared" si="135"/>
        <v>0</v>
      </c>
      <c r="H709" s="8">
        <f t="shared" si="136"/>
        <v>0</v>
      </c>
      <c r="I709" s="8">
        <f t="shared" si="137"/>
        <v>0</v>
      </c>
      <c r="J709" s="8">
        <f t="shared" si="138"/>
        <v>0</v>
      </c>
      <c r="K709" s="8">
        <f t="shared" si="139"/>
        <v>0</v>
      </c>
      <c r="L709" s="8">
        <f t="shared" si="140"/>
        <v>0</v>
      </c>
      <c r="M709" s="8">
        <f t="shared" ca="1" si="145"/>
        <v>-7.0542380437790805E-2</v>
      </c>
      <c r="N709" s="8">
        <f t="shared" ca="1" si="141"/>
        <v>0</v>
      </c>
      <c r="O709" s="57">
        <f t="shared" ca="1" si="142"/>
        <v>0</v>
      </c>
      <c r="P709" s="8">
        <f t="shared" ca="1" si="143"/>
        <v>0</v>
      </c>
      <c r="Q709" s="8">
        <f t="shared" ca="1" si="144"/>
        <v>0</v>
      </c>
      <c r="R709" s="5">
        <f t="shared" ca="1" si="146"/>
        <v>7.0542380437790805E-2</v>
      </c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4"/>
      <c r="D710" s="56">
        <f t="shared" si="134"/>
        <v>0</v>
      </c>
      <c r="E710" s="56">
        <f t="shared" si="134"/>
        <v>0</v>
      </c>
      <c r="F710" s="8">
        <f t="shared" si="135"/>
        <v>0</v>
      </c>
      <c r="G710" s="8">
        <f t="shared" si="135"/>
        <v>0</v>
      </c>
      <c r="H710" s="8">
        <f t="shared" si="136"/>
        <v>0</v>
      </c>
      <c r="I710" s="8">
        <f t="shared" si="137"/>
        <v>0</v>
      </c>
      <c r="J710" s="8">
        <f t="shared" si="138"/>
        <v>0</v>
      </c>
      <c r="K710" s="8">
        <f t="shared" si="139"/>
        <v>0</v>
      </c>
      <c r="L710" s="8">
        <f t="shared" si="140"/>
        <v>0</v>
      </c>
      <c r="M710" s="8">
        <f t="shared" ca="1" si="145"/>
        <v>-7.0542380437790805E-2</v>
      </c>
      <c r="N710" s="8">
        <f t="shared" ca="1" si="141"/>
        <v>0</v>
      </c>
      <c r="O710" s="57">
        <f t="shared" ca="1" si="142"/>
        <v>0</v>
      </c>
      <c r="P710" s="8">
        <f t="shared" ca="1" si="143"/>
        <v>0</v>
      </c>
      <c r="Q710" s="8">
        <f t="shared" ca="1" si="144"/>
        <v>0</v>
      </c>
      <c r="R710" s="5">
        <f t="shared" ca="1" si="146"/>
        <v>7.0542380437790805E-2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4"/>
      <c r="D711" s="56">
        <f t="shared" si="134"/>
        <v>0</v>
      </c>
      <c r="E711" s="56">
        <f t="shared" si="134"/>
        <v>0</v>
      </c>
      <c r="F711" s="8">
        <f t="shared" si="135"/>
        <v>0</v>
      </c>
      <c r="G711" s="8">
        <f t="shared" si="135"/>
        <v>0</v>
      </c>
      <c r="H711" s="8">
        <f t="shared" si="136"/>
        <v>0</v>
      </c>
      <c r="I711" s="8">
        <f t="shared" si="137"/>
        <v>0</v>
      </c>
      <c r="J711" s="8">
        <f t="shared" si="138"/>
        <v>0</v>
      </c>
      <c r="K711" s="8">
        <f t="shared" si="139"/>
        <v>0</v>
      </c>
      <c r="L711" s="8">
        <f t="shared" si="140"/>
        <v>0</v>
      </c>
      <c r="M711" s="8">
        <f t="shared" ca="1" si="145"/>
        <v>-7.0542380437790805E-2</v>
      </c>
      <c r="N711" s="8">
        <f t="shared" ca="1" si="141"/>
        <v>0</v>
      </c>
      <c r="O711" s="57">
        <f t="shared" ca="1" si="142"/>
        <v>0</v>
      </c>
      <c r="P711" s="8">
        <f t="shared" ca="1" si="143"/>
        <v>0</v>
      </c>
      <c r="Q711" s="8">
        <f t="shared" ca="1" si="144"/>
        <v>0</v>
      </c>
      <c r="R711" s="5">
        <f t="shared" ca="1" si="146"/>
        <v>7.0542380437790805E-2</v>
      </c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4"/>
      <c r="D712" s="56">
        <f t="shared" si="134"/>
        <v>0</v>
      </c>
      <c r="E712" s="56">
        <f t="shared" si="134"/>
        <v>0</v>
      </c>
      <c r="F712" s="8">
        <f t="shared" si="135"/>
        <v>0</v>
      </c>
      <c r="G712" s="8">
        <f t="shared" si="135"/>
        <v>0</v>
      </c>
      <c r="H712" s="8">
        <f t="shared" si="136"/>
        <v>0</v>
      </c>
      <c r="I712" s="8">
        <f t="shared" si="137"/>
        <v>0</v>
      </c>
      <c r="J712" s="8">
        <f t="shared" si="138"/>
        <v>0</v>
      </c>
      <c r="K712" s="8">
        <f t="shared" si="139"/>
        <v>0</v>
      </c>
      <c r="L712" s="8">
        <f t="shared" si="140"/>
        <v>0</v>
      </c>
      <c r="M712" s="8">
        <f t="shared" ca="1" si="145"/>
        <v>-7.0542380437790805E-2</v>
      </c>
      <c r="N712" s="8">
        <f t="shared" ca="1" si="141"/>
        <v>0</v>
      </c>
      <c r="O712" s="57">
        <f t="shared" ca="1" si="142"/>
        <v>0</v>
      </c>
      <c r="P712" s="8">
        <f t="shared" ca="1" si="143"/>
        <v>0</v>
      </c>
      <c r="Q712" s="8">
        <f t="shared" ca="1" si="144"/>
        <v>0</v>
      </c>
      <c r="R712" s="5">
        <f t="shared" ca="1" si="146"/>
        <v>7.0542380437790805E-2</v>
      </c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4"/>
      <c r="D713" s="56">
        <f t="shared" si="134"/>
        <v>0</v>
      </c>
      <c r="E713" s="56">
        <f t="shared" si="134"/>
        <v>0</v>
      </c>
      <c r="F713" s="8">
        <f t="shared" si="135"/>
        <v>0</v>
      </c>
      <c r="G713" s="8">
        <f t="shared" si="135"/>
        <v>0</v>
      </c>
      <c r="H713" s="8">
        <f t="shared" si="136"/>
        <v>0</v>
      </c>
      <c r="I713" s="8">
        <f t="shared" si="137"/>
        <v>0</v>
      </c>
      <c r="J713" s="8">
        <f t="shared" si="138"/>
        <v>0</v>
      </c>
      <c r="K713" s="8">
        <f t="shared" si="139"/>
        <v>0</v>
      </c>
      <c r="L713" s="8">
        <f t="shared" si="140"/>
        <v>0</v>
      </c>
      <c r="M713" s="8">
        <f t="shared" ca="1" si="145"/>
        <v>-7.0542380437790805E-2</v>
      </c>
      <c r="N713" s="8">
        <f t="shared" ca="1" si="141"/>
        <v>0</v>
      </c>
      <c r="O713" s="57">
        <f t="shared" ca="1" si="142"/>
        <v>0</v>
      </c>
      <c r="P713" s="8">
        <f t="shared" ca="1" si="143"/>
        <v>0</v>
      </c>
      <c r="Q713" s="8">
        <f t="shared" ca="1" si="144"/>
        <v>0</v>
      </c>
      <c r="R713" s="5">
        <f t="shared" ca="1" si="146"/>
        <v>7.0542380437790805E-2</v>
      </c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4"/>
      <c r="D714" s="56">
        <f t="shared" si="134"/>
        <v>0</v>
      </c>
      <c r="E714" s="56">
        <f t="shared" si="134"/>
        <v>0</v>
      </c>
      <c r="F714" s="8">
        <f t="shared" si="135"/>
        <v>0</v>
      </c>
      <c r="G714" s="8">
        <f t="shared" si="135"/>
        <v>0</v>
      </c>
      <c r="H714" s="8">
        <f t="shared" si="136"/>
        <v>0</v>
      </c>
      <c r="I714" s="8">
        <f t="shared" si="137"/>
        <v>0</v>
      </c>
      <c r="J714" s="8">
        <f t="shared" si="138"/>
        <v>0</v>
      </c>
      <c r="K714" s="8">
        <f t="shared" si="139"/>
        <v>0</v>
      </c>
      <c r="L714" s="8">
        <f t="shared" si="140"/>
        <v>0</v>
      </c>
      <c r="M714" s="8">
        <f t="shared" ca="1" si="145"/>
        <v>-7.0542380437790805E-2</v>
      </c>
      <c r="N714" s="8">
        <f t="shared" ca="1" si="141"/>
        <v>0</v>
      </c>
      <c r="O714" s="57">
        <f t="shared" ca="1" si="142"/>
        <v>0</v>
      </c>
      <c r="P714" s="8">
        <f t="shared" ca="1" si="143"/>
        <v>0</v>
      </c>
      <c r="Q714" s="8">
        <f t="shared" ca="1" si="144"/>
        <v>0</v>
      </c>
      <c r="R714" s="5">
        <f t="shared" ca="1" si="146"/>
        <v>7.0542380437790805E-2</v>
      </c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4"/>
      <c r="D715" s="56">
        <f t="shared" si="134"/>
        <v>0</v>
      </c>
      <c r="E715" s="56">
        <f t="shared" si="134"/>
        <v>0</v>
      </c>
      <c r="F715" s="8">
        <f t="shared" si="135"/>
        <v>0</v>
      </c>
      <c r="G715" s="8">
        <f t="shared" si="135"/>
        <v>0</v>
      </c>
      <c r="H715" s="8">
        <f t="shared" si="136"/>
        <v>0</v>
      </c>
      <c r="I715" s="8">
        <f t="shared" si="137"/>
        <v>0</v>
      </c>
      <c r="J715" s="8">
        <f t="shared" si="138"/>
        <v>0</v>
      </c>
      <c r="K715" s="8">
        <f t="shared" si="139"/>
        <v>0</v>
      </c>
      <c r="L715" s="8">
        <f t="shared" si="140"/>
        <v>0</v>
      </c>
      <c r="M715" s="8">
        <f t="shared" ca="1" si="145"/>
        <v>-7.0542380437790805E-2</v>
      </c>
      <c r="N715" s="8">
        <f t="shared" ca="1" si="141"/>
        <v>0</v>
      </c>
      <c r="O715" s="57">
        <f t="shared" ca="1" si="142"/>
        <v>0</v>
      </c>
      <c r="P715" s="8">
        <f t="shared" ca="1" si="143"/>
        <v>0</v>
      </c>
      <c r="Q715" s="8">
        <f t="shared" ca="1" si="144"/>
        <v>0</v>
      </c>
      <c r="R715" s="5">
        <f t="shared" ca="1" si="146"/>
        <v>7.0542380437790805E-2</v>
      </c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4"/>
      <c r="D716" s="56">
        <f t="shared" si="134"/>
        <v>0</v>
      </c>
      <c r="E716" s="56">
        <f t="shared" si="134"/>
        <v>0</v>
      </c>
      <c r="F716" s="8">
        <f t="shared" si="135"/>
        <v>0</v>
      </c>
      <c r="G716" s="8">
        <f t="shared" si="135"/>
        <v>0</v>
      </c>
      <c r="H716" s="8">
        <f t="shared" si="136"/>
        <v>0</v>
      </c>
      <c r="I716" s="8">
        <f t="shared" si="137"/>
        <v>0</v>
      </c>
      <c r="J716" s="8">
        <f t="shared" si="138"/>
        <v>0</v>
      </c>
      <c r="K716" s="8">
        <f t="shared" si="139"/>
        <v>0</v>
      </c>
      <c r="L716" s="8">
        <f t="shared" si="140"/>
        <v>0</v>
      </c>
      <c r="M716" s="8">
        <f t="shared" ca="1" si="145"/>
        <v>-7.0542380437790805E-2</v>
      </c>
      <c r="N716" s="8">
        <f t="shared" ca="1" si="141"/>
        <v>0</v>
      </c>
      <c r="O716" s="57">
        <f t="shared" ca="1" si="142"/>
        <v>0</v>
      </c>
      <c r="P716" s="8">
        <f t="shared" ca="1" si="143"/>
        <v>0</v>
      </c>
      <c r="Q716" s="8">
        <f t="shared" ca="1" si="144"/>
        <v>0</v>
      </c>
      <c r="R716" s="5">
        <f t="shared" ca="1" si="146"/>
        <v>7.0542380437790805E-2</v>
      </c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4"/>
      <c r="D717" s="56">
        <f t="shared" si="134"/>
        <v>0</v>
      </c>
      <c r="E717" s="56">
        <f t="shared" si="134"/>
        <v>0</v>
      </c>
      <c r="F717" s="8">
        <f t="shared" si="135"/>
        <v>0</v>
      </c>
      <c r="G717" s="8">
        <f t="shared" si="135"/>
        <v>0</v>
      </c>
      <c r="H717" s="8">
        <f t="shared" si="136"/>
        <v>0</v>
      </c>
      <c r="I717" s="8">
        <f t="shared" si="137"/>
        <v>0</v>
      </c>
      <c r="J717" s="8">
        <f t="shared" si="138"/>
        <v>0</v>
      </c>
      <c r="K717" s="8">
        <f t="shared" si="139"/>
        <v>0</v>
      </c>
      <c r="L717" s="8">
        <f t="shared" si="140"/>
        <v>0</v>
      </c>
      <c r="M717" s="8">
        <f t="shared" ca="1" si="145"/>
        <v>-7.0542380437790805E-2</v>
      </c>
      <c r="N717" s="8">
        <f t="shared" ca="1" si="141"/>
        <v>0</v>
      </c>
      <c r="O717" s="57">
        <f t="shared" ca="1" si="142"/>
        <v>0</v>
      </c>
      <c r="P717" s="8">
        <f t="shared" ca="1" si="143"/>
        <v>0</v>
      </c>
      <c r="Q717" s="8">
        <f t="shared" ca="1" si="144"/>
        <v>0</v>
      </c>
      <c r="R717" s="5">
        <f t="shared" ca="1" si="146"/>
        <v>7.0542380437790805E-2</v>
      </c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4"/>
      <c r="D718" s="56">
        <f t="shared" si="134"/>
        <v>0</v>
      </c>
      <c r="E718" s="56">
        <f t="shared" si="134"/>
        <v>0</v>
      </c>
      <c r="F718" s="8">
        <f t="shared" si="135"/>
        <v>0</v>
      </c>
      <c r="G718" s="8">
        <f t="shared" si="135"/>
        <v>0</v>
      </c>
      <c r="H718" s="8">
        <f t="shared" si="136"/>
        <v>0</v>
      </c>
      <c r="I718" s="8">
        <f t="shared" si="137"/>
        <v>0</v>
      </c>
      <c r="J718" s="8">
        <f t="shared" si="138"/>
        <v>0</v>
      </c>
      <c r="K718" s="8">
        <f t="shared" si="139"/>
        <v>0</v>
      </c>
      <c r="L718" s="8">
        <f t="shared" si="140"/>
        <v>0</v>
      </c>
      <c r="M718" s="8">
        <f t="shared" ca="1" si="145"/>
        <v>-7.0542380437790805E-2</v>
      </c>
      <c r="N718" s="8">
        <f t="shared" ca="1" si="141"/>
        <v>0</v>
      </c>
      <c r="O718" s="57">
        <f t="shared" ca="1" si="142"/>
        <v>0</v>
      </c>
      <c r="P718" s="8">
        <f t="shared" ca="1" si="143"/>
        <v>0</v>
      </c>
      <c r="Q718" s="8">
        <f t="shared" ca="1" si="144"/>
        <v>0</v>
      </c>
      <c r="R718" s="5">
        <f t="shared" ca="1" si="146"/>
        <v>7.0542380437790805E-2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4"/>
      <c r="D719" s="56">
        <f t="shared" ref="D719:E782" si="147">A719/A$18</f>
        <v>0</v>
      </c>
      <c r="E719" s="56">
        <f t="shared" si="147"/>
        <v>0</v>
      </c>
      <c r="F719" s="8">
        <f t="shared" ref="F719:G782" si="148">$C719*D719</f>
        <v>0</v>
      </c>
      <c r="G719" s="8">
        <f t="shared" si="148"/>
        <v>0</v>
      </c>
      <c r="H719" s="8">
        <f t="shared" si="136"/>
        <v>0</v>
      </c>
      <c r="I719" s="8">
        <f t="shared" si="137"/>
        <v>0</v>
      </c>
      <c r="J719" s="8">
        <f t="shared" si="138"/>
        <v>0</v>
      </c>
      <c r="K719" s="8">
        <f t="shared" si="139"/>
        <v>0</v>
      </c>
      <c r="L719" s="8">
        <f t="shared" si="140"/>
        <v>0</v>
      </c>
      <c r="M719" s="8">
        <f t="shared" ca="1" si="145"/>
        <v>-7.0542380437790805E-2</v>
      </c>
      <c r="N719" s="8">
        <f t="shared" ca="1" si="141"/>
        <v>0</v>
      </c>
      <c r="O719" s="57">
        <f t="shared" ca="1" si="142"/>
        <v>0</v>
      </c>
      <c r="P719" s="8">
        <f t="shared" ca="1" si="143"/>
        <v>0</v>
      </c>
      <c r="Q719" s="8">
        <f t="shared" ca="1" si="144"/>
        <v>0</v>
      </c>
      <c r="R719" s="5">
        <f t="shared" ca="1" si="146"/>
        <v>7.0542380437790805E-2</v>
      </c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4"/>
      <c r="D720" s="56">
        <f t="shared" si="147"/>
        <v>0</v>
      </c>
      <c r="E720" s="56">
        <f t="shared" si="147"/>
        <v>0</v>
      </c>
      <c r="F720" s="8">
        <f t="shared" si="148"/>
        <v>0</v>
      </c>
      <c r="G720" s="8">
        <f t="shared" si="148"/>
        <v>0</v>
      </c>
      <c r="H720" s="8">
        <f t="shared" ref="H720:H783" si="149">C720*D720*D720</f>
        <v>0</v>
      </c>
      <c r="I720" s="8">
        <f t="shared" ref="I720:I783" si="150">C720*D720*D720*D720</f>
        <v>0</v>
      </c>
      <c r="J720" s="8">
        <f t="shared" ref="J720:J783" si="151">C720*D720*D720*D720*D720</f>
        <v>0</v>
      </c>
      <c r="K720" s="8">
        <f t="shared" ref="K720:K783" si="152">C720*E720*D720</f>
        <v>0</v>
      </c>
      <c r="L720" s="8">
        <f t="shared" ref="L720:L783" si="153">C720*E720*D720*D720</f>
        <v>0</v>
      </c>
      <c r="M720" s="8">
        <f t="shared" ca="1" si="145"/>
        <v>-7.0542380437790805E-2</v>
      </c>
      <c r="N720" s="8">
        <f t="shared" ref="N720:N783" ca="1" si="154">C720*(M720-E720)^2</f>
        <v>0</v>
      </c>
      <c r="O720" s="57">
        <f t="shared" ref="O720:O783" ca="1" si="155">(C720*O$1-O$2*F720+O$3*H720)^2</f>
        <v>0</v>
      </c>
      <c r="P720" s="8">
        <f t="shared" ref="P720:P783" ca="1" si="156">(-C720*O$2+O$4*F720-O$5*H720)^2</f>
        <v>0</v>
      </c>
      <c r="Q720" s="8">
        <f t="shared" ref="Q720:Q783" ca="1" si="157">+(C720*O$3-F720*O$5+H720*O$6)^2</f>
        <v>0</v>
      </c>
      <c r="R720" s="5">
        <f t="shared" ca="1" si="146"/>
        <v>7.0542380437790805E-2</v>
      </c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4"/>
      <c r="D721" s="56">
        <f t="shared" si="147"/>
        <v>0</v>
      </c>
      <c r="E721" s="56">
        <f t="shared" si="147"/>
        <v>0</v>
      </c>
      <c r="F721" s="8">
        <f t="shared" si="148"/>
        <v>0</v>
      </c>
      <c r="G721" s="8">
        <f t="shared" si="148"/>
        <v>0</v>
      </c>
      <c r="H721" s="8">
        <f t="shared" si="149"/>
        <v>0</v>
      </c>
      <c r="I721" s="8">
        <f t="shared" si="150"/>
        <v>0</v>
      </c>
      <c r="J721" s="8">
        <f t="shared" si="151"/>
        <v>0</v>
      </c>
      <c r="K721" s="8">
        <f t="shared" si="152"/>
        <v>0</v>
      </c>
      <c r="L721" s="8">
        <f t="shared" si="153"/>
        <v>0</v>
      </c>
      <c r="M721" s="8">
        <f t="shared" ca="1" si="145"/>
        <v>-7.0542380437790805E-2</v>
      </c>
      <c r="N721" s="8">
        <f t="shared" ca="1" si="154"/>
        <v>0</v>
      </c>
      <c r="O721" s="57">
        <f t="shared" ca="1" si="155"/>
        <v>0</v>
      </c>
      <c r="P721" s="8">
        <f t="shared" ca="1" si="156"/>
        <v>0</v>
      </c>
      <c r="Q721" s="8">
        <f t="shared" ca="1" si="157"/>
        <v>0</v>
      </c>
      <c r="R721" s="5">
        <f t="shared" ca="1" si="146"/>
        <v>7.0542380437790805E-2</v>
      </c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4"/>
      <c r="D722" s="56">
        <f t="shared" si="147"/>
        <v>0</v>
      </c>
      <c r="E722" s="56">
        <f t="shared" si="147"/>
        <v>0</v>
      </c>
      <c r="F722" s="8">
        <f t="shared" si="148"/>
        <v>0</v>
      </c>
      <c r="G722" s="8">
        <f t="shared" si="148"/>
        <v>0</v>
      </c>
      <c r="H722" s="8">
        <f t="shared" si="149"/>
        <v>0</v>
      </c>
      <c r="I722" s="8">
        <f t="shared" si="150"/>
        <v>0</v>
      </c>
      <c r="J722" s="8">
        <f t="shared" si="151"/>
        <v>0</v>
      </c>
      <c r="K722" s="8">
        <f t="shared" si="152"/>
        <v>0</v>
      </c>
      <c r="L722" s="8">
        <f t="shared" si="153"/>
        <v>0</v>
      </c>
      <c r="M722" s="8">
        <f t="shared" ca="1" si="145"/>
        <v>-7.0542380437790805E-2</v>
      </c>
      <c r="N722" s="8">
        <f t="shared" ca="1" si="154"/>
        <v>0</v>
      </c>
      <c r="O722" s="57">
        <f t="shared" ca="1" si="155"/>
        <v>0</v>
      </c>
      <c r="P722" s="8">
        <f t="shared" ca="1" si="156"/>
        <v>0</v>
      </c>
      <c r="Q722" s="8">
        <f t="shared" ca="1" si="157"/>
        <v>0</v>
      </c>
      <c r="R722" s="5">
        <f t="shared" ca="1" si="146"/>
        <v>7.0542380437790805E-2</v>
      </c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4"/>
      <c r="D723" s="56">
        <f t="shared" si="147"/>
        <v>0</v>
      </c>
      <c r="E723" s="56">
        <f t="shared" si="147"/>
        <v>0</v>
      </c>
      <c r="F723" s="8">
        <f t="shared" si="148"/>
        <v>0</v>
      </c>
      <c r="G723" s="8">
        <f t="shared" si="148"/>
        <v>0</v>
      </c>
      <c r="H723" s="8">
        <f t="shared" si="149"/>
        <v>0</v>
      </c>
      <c r="I723" s="8">
        <f t="shared" si="150"/>
        <v>0</v>
      </c>
      <c r="J723" s="8">
        <f t="shared" si="151"/>
        <v>0</v>
      </c>
      <c r="K723" s="8">
        <f t="shared" si="152"/>
        <v>0</v>
      </c>
      <c r="L723" s="8">
        <f t="shared" si="153"/>
        <v>0</v>
      </c>
      <c r="M723" s="8">
        <f t="shared" ca="1" si="145"/>
        <v>-7.0542380437790805E-2</v>
      </c>
      <c r="N723" s="8">
        <f t="shared" ca="1" si="154"/>
        <v>0</v>
      </c>
      <c r="O723" s="57">
        <f t="shared" ca="1" si="155"/>
        <v>0</v>
      </c>
      <c r="P723" s="8">
        <f t="shared" ca="1" si="156"/>
        <v>0</v>
      </c>
      <c r="Q723" s="8">
        <f t="shared" ca="1" si="157"/>
        <v>0</v>
      </c>
      <c r="R723" s="5">
        <f t="shared" ca="1" si="146"/>
        <v>7.0542380437790805E-2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4"/>
      <c r="D724" s="56">
        <f t="shared" si="147"/>
        <v>0</v>
      </c>
      <c r="E724" s="56">
        <f t="shared" si="147"/>
        <v>0</v>
      </c>
      <c r="F724" s="8">
        <f t="shared" si="148"/>
        <v>0</v>
      </c>
      <c r="G724" s="8">
        <f t="shared" si="148"/>
        <v>0</v>
      </c>
      <c r="H724" s="8">
        <f t="shared" si="149"/>
        <v>0</v>
      </c>
      <c r="I724" s="8">
        <f t="shared" si="150"/>
        <v>0</v>
      </c>
      <c r="J724" s="8">
        <f t="shared" si="151"/>
        <v>0</v>
      </c>
      <c r="K724" s="8">
        <f t="shared" si="152"/>
        <v>0</v>
      </c>
      <c r="L724" s="8">
        <f t="shared" si="153"/>
        <v>0</v>
      </c>
      <c r="M724" s="8">
        <f t="shared" ca="1" si="145"/>
        <v>-7.0542380437790805E-2</v>
      </c>
      <c r="N724" s="8">
        <f t="shared" ca="1" si="154"/>
        <v>0</v>
      </c>
      <c r="O724" s="57">
        <f t="shared" ca="1" si="155"/>
        <v>0</v>
      </c>
      <c r="P724" s="8">
        <f t="shared" ca="1" si="156"/>
        <v>0</v>
      </c>
      <c r="Q724" s="8">
        <f t="shared" ca="1" si="157"/>
        <v>0</v>
      </c>
      <c r="R724" s="5">
        <f t="shared" ca="1" si="146"/>
        <v>7.0542380437790805E-2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4"/>
      <c r="D725" s="56">
        <f t="shared" si="147"/>
        <v>0</v>
      </c>
      <c r="E725" s="56">
        <f t="shared" si="147"/>
        <v>0</v>
      </c>
      <c r="F725" s="8">
        <f t="shared" si="148"/>
        <v>0</v>
      </c>
      <c r="G725" s="8">
        <f t="shared" si="148"/>
        <v>0</v>
      </c>
      <c r="H725" s="8">
        <f t="shared" si="149"/>
        <v>0</v>
      </c>
      <c r="I725" s="8">
        <f t="shared" si="150"/>
        <v>0</v>
      </c>
      <c r="J725" s="8">
        <f t="shared" si="151"/>
        <v>0</v>
      </c>
      <c r="K725" s="8">
        <f t="shared" si="152"/>
        <v>0</v>
      </c>
      <c r="L725" s="8">
        <f t="shared" si="153"/>
        <v>0</v>
      </c>
      <c r="M725" s="8">
        <f t="shared" ref="M725:M788" ca="1" si="158">+E$4+E$5*D725+E$6*D725^2</f>
        <v>-7.0542380437790805E-2</v>
      </c>
      <c r="N725" s="8">
        <f t="shared" ca="1" si="154"/>
        <v>0</v>
      </c>
      <c r="O725" s="57">
        <f t="shared" ca="1" si="155"/>
        <v>0</v>
      </c>
      <c r="P725" s="8">
        <f t="shared" ca="1" si="156"/>
        <v>0</v>
      </c>
      <c r="Q725" s="8">
        <f t="shared" ca="1" si="157"/>
        <v>0</v>
      </c>
      <c r="R725" s="5">
        <f t="shared" ref="R725:R788" ca="1" si="159">+E725-M725</f>
        <v>7.0542380437790805E-2</v>
      </c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4"/>
      <c r="D726" s="56">
        <f t="shared" si="147"/>
        <v>0</v>
      </c>
      <c r="E726" s="56">
        <f t="shared" si="147"/>
        <v>0</v>
      </c>
      <c r="F726" s="8">
        <f t="shared" si="148"/>
        <v>0</v>
      </c>
      <c r="G726" s="8">
        <f t="shared" si="148"/>
        <v>0</v>
      </c>
      <c r="H726" s="8">
        <f t="shared" si="149"/>
        <v>0</v>
      </c>
      <c r="I726" s="8">
        <f t="shared" si="150"/>
        <v>0</v>
      </c>
      <c r="J726" s="8">
        <f t="shared" si="151"/>
        <v>0</v>
      </c>
      <c r="K726" s="8">
        <f t="shared" si="152"/>
        <v>0</v>
      </c>
      <c r="L726" s="8">
        <f t="shared" si="153"/>
        <v>0</v>
      </c>
      <c r="M726" s="8">
        <f t="shared" ca="1" si="158"/>
        <v>-7.0542380437790805E-2</v>
      </c>
      <c r="N726" s="8">
        <f t="shared" ca="1" si="154"/>
        <v>0</v>
      </c>
      <c r="O726" s="57">
        <f t="shared" ca="1" si="155"/>
        <v>0</v>
      </c>
      <c r="P726" s="8">
        <f t="shared" ca="1" si="156"/>
        <v>0</v>
      </c>
      <c r="Q726" s="8">
        <f t="shared" ca="1" si="157"/>
        <v>0</v>
      </c>
      <c r="R726" s="5">
        <f t="shared" ca="1" si="159"/>
        <v>7.0542380437790805E-2</v>
      </c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4"/>
      <c r="D727" s="56">
        <f t="shared" si="147"/>
        <v>0</v>
      </c>
      <c r="E727" s="56">
        <f t="shared" si="147"/>
        <v>0</v>
      </c>
      <c r="F727" s="8">
        <f t="shared" si="148"/>
        <v>0</v>
      </c>
      <c r="G727" s="8">
        <f t="shared" si="148"/>
        <v>0</v>
      </c>
      <c r="H727" s="8">
        <f t="shared" si="149"/>
        <v>0</v>
      </c>
      <c r="I727" s="8">
        <f t="shared" si="150"/>
        <v>0</v>
      </c>
      <c r="J727" s="8">
        <f t="shared" si="151"/>
        <v>0</v>
      </c>
      <c r="K727" s="8">
        <f t="shared" si="152"/>
        <v>0</v>
      </c>
      <c r="L727" s="8">
        <f t="shared" si="153"/>
        <v>0</v>
      </c>
      <c r="M727" s="8">
        <f t="shared" ca="1" si="158"/>
        <v>-7.0542380437790805E-2</v>
      </c>
      <c r="N727" s="8">
        <f t="shared" ca="1" si="154"/>
        <v>0</v>
      </c>
      <c r="O727" s="57">
        <f t="shared" ca="1" si="155"/>
        <v>0</v>
      </c>
      <c r="P727" s="8">
        <f t="shared" ca="1" si="156"/>
        <v>0</v>
      </c>
      <c r="Q727" s="8">
        <f t="shared" ca="1" si="157"/>
        <v>0</v>
      </c>
      <c r="R727" s="5">
        <f t="shared" ca="1" si="159"/>
        <v>7.0542380437790805E-2</v>
      </c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4"/>
      <c r="D728" s="56">
        <f t="shared" si="147"/>
        <v>0</v>
      </c>
      <c r="E728" s="56">
        <f t="shared" si="147"/>
        <v>0</v>
      </c>
      <c r="F728" s="8">
        <f t="shared" si="148"/>
        <v>0</v>
      </c>
      <c r="G728" s="8">
        <f t="shared" si="148"/>
        <v>0</v>
      </c>
      <c r="H728" s="8">
        <f t="shared" si="149"/>
        <v>0</v>
      </c>
      <c r="I728" s="8">
        <f t="shared" si="150"/>
        <v>0</v>
      </c>
      <c r="J728" s="8">
        <f t="shared" si="151"/>
        <v>0</v>
      </c>
      <c r="K728" s="8">
        <f t="shared" si="152"/>
        <v>0</v>
      </c>
      <c r="L728" s="8">
        <f t="shared" si="153"/>
        <v>0</v>
      </c>
      <c r="M728" s="8">
        <f t="shared" ca="1" si="158"/>
        <v>-7.0542380437790805E-2</v>
      </c>
      <c r="N728" s="8">
        <f t="shared" ca="1" si="154"/>
        <v>0</v>
      </c>
      <c r="O728" s="57">
        <f t="shared" ca="1" si="155"/>
        <v>0</v>
      </c>
      <c r="P728" s="8">
        <f t="shared" ca="1" si="156"/>
        <v>0</v>
      </c>
      <c r="Q728" s="8">
        <f t="shared" ca="1" si="157"/>
        <v>0</v>
      </c>
      <c r="R728" s="5">
        <f t="shared" ca="1" si="159"/>
        <v>7.0542380437790805E-2</v>
      </c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4"/>
      <c r="D729" s="56">
        <f t="shared" si="147"/>
        <v>0</v>
      </c>
      <c r="E729" s="56">
        <f t="shared" si="147"/>
        <v>0</v>
      </c>
      <c r="F729" s="8">
        <f t="shared" si="148"/>
        <v>0</v>
      </c>
      <c r="G729" s="8">
        <f t="shared" si="148"/>
        <v>0</v>
      </c>
      <c r="H729" s="8">
        <f t="shared" si="149"/>
        <v>0</v>
      </c>
      <c r="I729" s="8">
        <f t="shared" si="150"/>
        <v>0</v>
      </c>
      <c r="J729" s="8">
        <f t="shared" si="151"/>
        <v>0</v>
      </c>
      <c r="K729" s="8">
        <f t="shared" si="152"/>
        <v>0</v>
      </c>
      <c r="L729" s="8">
        <f t="shared" si="153"/>
        <v>0</v>
      </c>
      <c r="M729" s="8">
        <f t="shared" ca="1" si="158"/>
        <v>-7.0542380437790805E-2</v>
      </c>
      <c r="N729" s="8">
        <f t="shared" ca="1" si="154"/>
        <v>0</v>
      </c>
      <c r="O729" s="57">
        <f t="shared" ca="1" si="155"/>
        <v>0</v>
      </c>
      <c r="P729" s="8">
        <f t="shared" ca="1" si="156"/>
        <v>0</v>
      </c>
      <c r="Q729" s="8">
        <f t="shared" ca="1" si="157"/>
        <v>0</v>
      </c>
      <c r="R729" s="5">
        <f t="shared" ca="1" si="159"/>
        <v>7.0542380437790805E-2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4"/>
      <c r="D730" s="56">
        <f t="shared" si="147"/>
        <v>0</v>
      </c>
      <c r="E730" s="56">
        <f t="shared" si="147"/>
        <v>0</v>
      </c>
      <c r="F730" s="8">
        <f t="shared" si="148"/>
        <v>0</v>
      </c>
      <c r="G730" s="8">
        <f t="shared" si="148"/>
        <v>0</v>
      </c>
      <c r="H730" s="8">
        <f t="shared" si="149"/>
        <v>0</v>
      </c>
      <c r="I730" s="8">
        <f t="shared" si="150"/>
        <v>0</v>
      </c>
      <c r="J730" s="8">
        <f t="shared" si="151"/>
        <v>0</v>
      </c>
      <c r="K730" s="8">
        <f t="shared" si="152"/>
        <v>0</v>
      </c>
      <c r="L730" s="8">
        <f t="shared" si="153"/>
        <v>0</v>
      </c>
      <c r="M730" s="8">
        <f t="shared" ca="1" si="158"/>
        <v>-7.0542380437790805E-2</v>
      </c>
      <c r="N730" s="8">
        <f t="shared" ca="1" si="154"/>
        <v>0</v>
      </c>
      <c r="O730" s="57">
        <f t="shared" ca="1" si="155"/>
        <v>0</v>
      </c>
      <c r="P730" s="8">
        <f t="shared" ca="1" si="156"/>
        <v>0</v>
      </c>
      <c r="Q730" s="8">
        <f t="shared" ca="1" si="157"/>
        <v>0</v>
      </c>
      <c r="R730" s="5">
        <f t="shared" ca="1" si="159"/>
        <v>7.0542380437790805E-2</v>
      </c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4"/>
      <c r="D731" s="56">
        <f t="shared" si="147"/>
        <v>0</v>
      </c>
      <c r="E731" s="56">
        <f t="shared" si="147"/>
        <v>0</v>
      </c>
      <c r="F731" s="8">
        <f t="shared" si="148"/>
        <v>0</v>
      </c>
      <c r="G731" s="8">
        <f t="shared" si="148"/>
        <v>0</v>
      </c>
      <c r="H731" s="8">
        <f t="shared" si="149"/>
        <v>0</v>
      </c>
      <c r="I731" s="8">
        <f t="shared" si="150"/>
        <v>0</v>
      </c>
      <c r="J731" s="8">
        <f t="shared" si="151"/>
        <v>0</v>
      </c>
      <c r="K731" s="8">
        <f t="shared" si="152"/>
        <v>0</v>
      </c>
      <c r="L731" s="8">
        <f t="shared" si="153"/>
        <v>0</v>
      </c>
      <c r="M731" s="8">
        <f t="shared" ca="1" si="158"/>
        <v>-7.0542380437790805E-2</v>
      </c>
      <c r="N731" s="8">
        <f t="shared" ca="1" si="154"/>
        <v>0</v>
      </c>
      <c r="O731" s="57">
        <f t="shared" ca="1" si="155"/>
        <v>0</v>
      </c>
      <c r="P731" s="8">
        <f t="shared" ca="1" si="156"/>
        <v>0</v>
      </c>
      <c r="Q731" s="8">
        <f t="shared" ca="1" si="157"/>
        <v>0</v>
      </c>
      <c r="R731" s="5">
        <f t="shared" ca="1" si="159"/>
        <v>7.0542380437790805E-2</v>
      </c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4"/>
      <c r="D732" s="56">
        <f t="shared" si="147"/>
        <v>0</v>
      </c>
      <c r="E732" s="56">
        <f t="shared" si="147"/>
        <v>0</v>
      </c>
      <c r="F732" s="8">
        <f t="shared" si="148"/>
        <v>0</v>
      </c>
      <c r="G732" s="8">
        <f t="shared" si="148"/>
        <v>0</v>
      </c>
      <c r="H732" s="8">
        <f t="shared" si="149"/>
        <v>0</v>
      </c>
      <c r="I732" s="8">
        <f t="shared" si="150"/>
        <v>0</v>
      </c>
      <c r="J732" s="8">
        <f t="shared" si="151"/>
        <v>0</v>
      </c>
      <c r="K732" s="8">
        <f t="shared" si="152"/>
        <v>0</v>
      </c>
      <c r="L732" s="8">
        <f t="shared" si="153"/>
        <v>0</v>
      </c>
      <c r="M732" s="8">
        <f t="shared" ca="1" si="158"/>
        <v>-7.0542380437790805E-2</v>
      </c>
      <c r="N732" s="8">
        <f t="shared" ca="1" si="154"/>
        <v>0</v>
      </c>
      <c r="O732" s="57">
        <f t="shared" ca="1" si="155"/>
        <v>0</v>
      </c>
      <c r="P732" s="8">
        <f t="shared" ca="1" si="156"/>
        <v>0</v>
      </c>
      <c r="Q732" s="8">
        <f t="shared" ca="1" si="157"/>
        <v>0</v>
      </c>
      <c r="R732" s="5">
        <f t="shared" ca="1" si="159"/>
        <v>7.0542380437790805E-2</v>
      </c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4"/>
      <c r="D733" s="56">
        <f t="shared" si="147"/>
        <v>0</v>
      </c>
      <c r="E733" s="56">
        <f t="shared" si="147"/>
        <v>0</v>
      </c>
      <c r="F733" s="8">
        <f t="shared" si="148"/>
        <v>0</v>
      </c>
      <c r="G733" s="8">
        <f t="shared" si="148"/>
        <v>0</v>
      </c>
      <c r="H733" s="8">
        <f t="shared" si="149"/>
        <v>0</v>
      </c>
      <c r="I733" s="8">
        <f t="shared" si="150"/>
        <v>0</v>
      </c>
      <c r="J733" s="8">
        <f t="shared" si="151"/>
        <v>0</v>
      </c>
      <c r="K733" s="8">
        <f t="shared" si="152"/>
        <v>0</v>
      </c>
      <c r="L733" s="8">
        <f t="shared" si="153"/>
        <v>0</v>
      </c>
      <c r="M733" s="8">
        <f t="shared" ca="1" si="158"/>
        <v>-7.0542380437790805E-2</v>
      </c>
      <c r="N733" s="8">
        <f t="shared" ca="1" si="154"/>
        <v>0</v>
      </c>
      <c r="O733" s="57">
        <f t="shared" ca="1" si="155"/>
        <v>0</v>
      </c>
      <c r="P733" s="8">
        <f t="shared" ca="1" si="156"/>
        <v>0</v>
      </c>
      <c r="Q733" s="8">
        <f t="shared" ca="1" si="157"/>
        <v>0</v>
      </c>
      <c r="R733" s="5">
        <f t="shared" ca="1" si="159"/>
        <v>7.0542380437790805E-2</v>
      </c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4"/>
      <c r="D734" s="56">
        <f t="shared" si="147"/>
        <v>0</v>
      </c>
      <c r="E734" s="56">
        <f t="shared" si="147"/>
        <v>0</v>
      </c>
      <c r="F734" s="8">
        <f t="shared" si="148"/>
        <v>0</v>
      </c>
      <c r="G734" s="8">
        <f t="shared" si="148"/>
        <v>0</v>
      </c>
      <c r="H734" s="8">
        <f t="shared" si="149"/>
        <v>0</v>
      </c>
      <c r="I734" s="8">
        <f t="shared" si="150"/>
        <v>0</v>
      </c>
      <c r="J734" s="8">
        <f t="shared" si="151"/>
        <v>0</v>
      </c>
      <c r="K734" s="8">
        <f t="shared" si="152"/>
        <v>0</v>
      </c>
      <c r="L734" s="8">
        <f t="shared" si="153"/>
        <v>0</v>
      </c>
      <c r="M734" s="8">
        <f t="shared" ca="1" si="158"/>
        <v>-7.0542380437790805E-2</v>
      </c>
      <c r="N734" s="8">
        <f t="shared" ca="1" si="154"/>
        <v>0</v>
      </c>
      <c r="O734" s="57">
        <f t="shared" ca="1" si="155"/>
        <v>0</v>
      </c>
      <c r="P734" s="8">
        <f t="shared" ca="1" si="156"/>
        <v>0</v>
      </c>
      <c r="Q734" s="8">
        <f t="shared" ca="1" si="157"/>
        <v>0</v>
      </c>
      <c r="R734" s="5">
        <f t="shared" ca="1" si="159"/>
        <v>7.0542380437790805E-2</v>
      </c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4"/>
      <c r="D735" s="56">
        <f t="shared" si="147"/>
        <v>0</v>
      </c>
      <c r="E735" s="56">
        <f t="shared" si="147"/>
        <v>0</v>
      </c>
      <c r="F735" s="8">
        <f t="shared" si="148"/>
        <v>0</v>
      </c>
      <c r="G735" s="8">
        <f t="shared" si="148"/>
        <v>0</v>
      </c>
      <c r="H735" s="8">
        <f t="shared" si="149"/>
        <v>0</v>
      </c>
      <c r="I735" s="8">
        <f t="shared" si="150"/>
        <v>0</v>
      </c>
      <c r="J735" s="8">
        <f t="shared" si="151"/>
        <v>0</v>
      </c>
      <c r="K735" s="8">
        <f t="shared" si="152"/>
        <v>0</v>
      </c>
      <c r="L735" s="8">
        <f t="shared" si="153"/>
        <v>0</v>
      </c>
      <c r="M735" s="8">
        <f t="shared" ca="1" si="158"/>
        <v>-7.0542380437790805E-2</v>
      </c>
      <c r="N735" s="8">
        <f t="shared" ca="1" si="154"/>
        <v>0</v>
      </c>
      <c r="O735" s="57">
        <f t="shared" ca="1" si="155"/>
        <v>0</v>
      </c>
      <c r="P735" s="8">
        <f t="shared" ca="1" si="156"/>
        <v>0</v>
      </c>
      <c r="Q735" s="8">
        <f t="shared" ca="1" si="157"/>
        <v>0</v>
      </c>
      <c r="R735" s="5">
        <f t="shared" ca="1" si="159"/>
        <v>7.0542380437790805E-2</v>
      </c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4"/>
      <c r="D736" s="56">
        <f t="shared" si="147"/>
        <v>0</v>
      </c>
      <c r="E736" s="56">
        <f t="shared" si="147"/>
        <v>0</v>
      </c>
      <c r="F736" s="8">
        <f t="shared" si="148"/>
        <v>0</v>
      </c>
      <c r="G736" s="8">
        <f t="shared" si="148"/>
        <v>0</v>
      </c>
      <c r="H736" s="8">
        <f t="shared" si="149"/>
        <v>0</v>
      </c>
      <c r="I736" s="8">
        <f t="shared" si="150"/>
        <v>0</v>
      </c>
      <c r="J736" s="8">
        <f t="shared" si="151"/>
        <v>0</v>
      </c>
      <c r="K736" s="8">
        <f t="shared" si="152"/>
        <v>0</v>
      </c>
      <c r="L736" s="8">
        <f t="shared" si="153"/>
        <v>0</v>
      </c>
      <c r="M736" s="8">
        <f t="shared" ca="1" si="158"/>
        <v>-7.0542380437790805E-2</v>
      </c>
      <c r="N736" s="8">
        <f t="shared" ca="1" si="154"/>
        <v>0</v>
      </c>
      <c r="O736" s="57">
        <f t="shared" ca="1" si="155"/>
        <v>0</v>
      </c>
      <c r="P736" s="8">
        <f t="shared" ca="1" si="156"/>
        <v>0</v>
      </c>
      <c r="Q736" s="8">
        <f t="shared" ca="1" si="157"/>
        <v>0</v>
      </c>
      <c r="R736" s="5">
        <f t="shared" ca="1" si="159"/>
        <v>7.0542380437790805E-2</v>
      </c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4"/>
      <c r="D737" s="56">
        <f t="shared" si="147"/>
        <v>0</v>
      </c>
      <c r="E737" s="56">
        <f t="shared" si="147"/>
        <v>0</v>
      </c>
      <c r="F737" s="8">
        <f t="shared" si="148"/>
        <v>0</v>
      </c>
      <c r="G737" s="8">
        <f t="shared" si="148"/>
        <v>0</v>
      </c>
      <c r="H737" s="8">
        <f t="shared" si="149"/>
        <v>0</v>
      </c>
      <c r="I737" s="8">
        <f t="shared" si="150"/>
        <v>0</v>
      </c>
      <c r="J737" s="8">
        <f t="shared" si="151"/>
        <v>0</v>
      </c>
      <c r="K737" s="8">
        <f t="shared" si="152"/>
        <v>0</v>
      </c>
      <c r="L737" s="8">
        <f t="shared" si="153"/>
        <v>0</v>
      </c>
      <c r="M737" s="8">
        <f t="shared" ca="1" si="158"/>
        <v>-7.0542380437790805E-2</v>
      </c>
      <c r="N737" s="8">
        <f t="shared" ca="1" si="154"/>
        <v>0</v>
      </c>
      <c r="O737" s="57">
        <f t="shared" ca="1" si="155"/>
        <v>0</v>
      </c>
      <c r="P737" s="8">
        <f t="shared" ca="1" si="156"/>
        <v>0</v>
      </c>
      <c r="Q737" s="8">
        <f t="shared" ca="1" si="157"/>
        <v>0</v>
      </c>
      <c r="R737" s="5">
        <f t="shared" ca="1" si="159"/>
        <v>7.0542380437790805E-2</v>
      </c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4"/>
      <c r="D738" s="56">
        <f t="shared" si="147"/>
        <v>0</v>
      </c>
      <c r="E738" s="56">
        <f t="shared" si="147"/>
        <v>0</v>
      </c>
      <c r="F738" s="8">
        <f t="shared" si="148"/>
        <v>0</v>
      </c>
      <c r="G738" s="8">
        <f t="shared" si="148"/>
        <v>0</v>
      </c>
      <c r="H738" s="8">
        <f t="shared" si="149"/>
        <v>0</v>
      </c>
      <c r="I738" s="8">
        <f t="shared" si="150"/>
        <v>0</v>
      </c>
      <c r="J738" s="8">
        <f t="shared" si="151"/>
        <v>0</v>
      </c>
      <c r="K738" s="8">
        <f t="shared" si="152"/>
        <v>0</v>
      </c>
      <c r="L738" s="8">
        <f t="shared" si="153"/>
        <v>0</v>
      </c>
      <c r="M738" s="8">
        <f t="shared" ca="1" si="158"/>
        <v>-7.0542380437790805E-2</v>
      </c>
      <c r="N738" s="8">
        <f t="shared" ca="1" si="154"/>
        <v>0</v>
      </c>
      <c r="O738" s="57">
        <f t="shared" ca="1" si="155"/>
        <v>0</v>
      </c>
      <c r="P738" s="8">
        <f t="shared" ca="1" si="156"/>
        <v>0</v>
      </c>
      <c r="Q738" s="8">
        <f t="shared" ca="1" si="157"/>
        <v>0</v>
      </c>
      <c r="R738" s="5">
        <f t="shared" ca="1" si="159"/>
        <v>7.0542380437790805E-2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4"/>
      <c r="D739" s="56">
        <f t="shared" si="147"/>
        <v>0</v>
      </c>
      <c r="E739" s="56">
        <f t="shared" si="147"/>
        <v>0</v>
      </c>
      <c r="F739" s="8">
        <f t="shared" si="148"/>
        <v>0</v>
      </c>
      <c r="G739" s="8">
        <f t="shared" si="148"/>
        <v>0</v>
      </c>
      <c r="H739" s="8">
        <f t="shared" si="149"/>
        <v>0</v>
      </c>
      <c r="I739" s="8">
        <f t="shared" si="150"/>
        <v>0</v>
      </c>
      <c r="J739" s="8">
        <f t="shared" si="151"/>
        <v>0</v>
      </c>
      <c r="K739" s="8">
        <f t="shared" si="152"/>
        <v>0</v>
      </c>
      <c r="L739" s="8">
        <f t="shared" si="153"/>
        <v>0</v>
      </c>
      <c r="M739" s="8">
        <f t="shared" ca="1" si="158"/>
        <v>-7.0542380437790805E-2</v>
      </c>
      <c r="N739" s="8">
        <f t="shared" ca="1" si="154"/>
        <v>0</v>
      </c>
      <c r="O739" s="57">
        <f t="shared" ca="1" si="155"/>
        <v>0</v>
      </c>
      <c r="P739" s="8">
        <f t="shared" ca="1" si="156"/>
        <v>0</v>
      </c>
      <c r="Q739" s="8">
        <f t="shared" ca="1" si="157"/>
        <v>0</v>
      </c>
      <c r="R739" s="5">
        <f t="shared" ca="1" si="159"/>
        <v>7.0542380437790805E-2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4"/>
      <c r="D740" s="56">
        <f t="shared" si="147"/>
        <v>0</v>
      </c>
      <c r="E740" s="56">
        <f t="shared" si="147"/>
        <v>0</v>
      </c>
      <c r="F740" s="8">
        <f t="shared" si="148"/>
        <v>0</v>
      </c>
      <c r="G740" s="8">
        <f t="shared" si="148"/>
        <v>0</v>
      </c>
      <c r="H740" s="8">
        <f t="shared" si="149"/>
        <v>0</v>
      </c>
      <c r="I740" s="8">
        <f t="shared" si="150"/>
        <v>0</v>
      </c>
      <c r="J740" s="8">
        <f t="shared" si="151"/>
        <v>0</v>
      </c>
      <c r="K740" s="8">
        <f t="shared" si="152"/>
        <v>0</v>
      </c>
      <c r="L740" s="8">
        <f t="shared" si="153"/>
        <v>0</v>
      </c>
      <c r="M740" s="8">
        <f t="shared" ca="1" si="158"/>
        <v>-7.0542380437790805E-2</v>
      </c>
      <c r="N740" s="8">
        <f t="shared" ca="1" si="154"/>
        <v>0</v>
      </c>
      <c r="O740" s="57">
        <f t="shared" ca="1" si="155"/>
        <v>0</v>
      </c>
      <c r="P740" s="8">
        <f t="shared" ca="1" si="156"/>
        <v>0</v>
      </c>
      <c r="Q740" s="8">
        <f t="shared" ca="1" si="157"/>
        <v>0</v>
      </c>
      <c r="R740" s="5">
        <f t="shared" ca="1" si="159"/>
        <v>7.0542380437790805E-2</v>
      </c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4"/>
      <c r="D741" s="56">
        <f t="shared" si="147"/>
        <v>0</v>
      </c>
      <c r="E741" s="56">
        <f t="shared" si="147"/>
        <v>0</v>
      </c>
      <c r="F741" s="8">
        <f t="shared" si="148"/>
        <v>0</v>
      </c>
      <c r="G741" s="8">
        <f t="shared" si="148"/>
        <v>0</v>
      </c>
      <c r="H741" s="8">
        <f t="shared" si="149"/>
        <v>0</v>
      </c>
      <c r="I741" s="8">
        <f t="shared" si="150"/>
        <v>0</v>
      </c>
      <c r="J741" s="8">
        <f t="shared" si="151"/>
        <v>0</v>
      </c>
      <c r="K741" s="8">
        <f t="shared" si="152"/>
        <v>0</v>
      </c>
      <c r="L741" s="8">
        <f t="shared" si="153"/>
        <v>0</v>
      </c>
      <c r="M741" s="8">
        <f t="shared" ca="1" si="158"/>
        <v>-7.0542380437790805E-2</v>
      </c>
      <c r="N741" s="8">
        <f t="shared" ca="1" si="154"/>
        <v>0</v>
      </c>
      <c r="O741" s="57">
        <f t="shared" ca="1" si="155"/>
        <v>0</v>
      </c>
      <c r="P741" s="8">
        <f t="shared" ca="1" si="156"/>
        <v>0</v>
      </c>
      <c r="Q741" s="8">
        <f t="shared" ca="1" si="157"/>
        <v>0</v>
      </c>
      <c r="R741" s="5">
        <f t="shared" ca="1" si="159"/>
        <v>7.0542380437790805E-2</v>
      </c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4"/>
      <c r="D742" s="56">
        <f t="shared" si="147"/>
        <v>0</v>
      </c>
      <c r="E742" s="56">
        <f t="shared" si="147"/>
        <v>0</v>
      </c>
      <c r="F742" s="8">
        <f t="shared" si="148"/>
        <v>0</v>
      </c>
      <c r="G742" s="8">
        <f t="shared" si="148"/>
        <v>0</v>
      </c>
      <c r="H742" s="8">
        <f t="shared" si="149"/>
        <v>0</v>
      </c>
      <c r="I742" s="8">
        <f t="shared" si="150"/>
        <v>0</v>
      </c>
      <c r="J742" s="8">
        <f t="shared" si="151"/>
        <v>0</v>
      </c>
      <c r="K742" s="8">
        <f t="shared" si="152"/>
        <v>0</v>
      </c>
      <c r="L742" s="8">
        <f t="shared" si="153"/>
        <v>0</v>
      </c>
      <c r="M742" s="8">
        <f t="shared" ca="1" si="158"/>
        <v>-7.0542380437790805E-2</v>
      </c>
      <c r="N742" s="8">
        <f t="shared" ca="1" si="154"/>
        <v>0</v>
      </c>
      <c r="O742" s="57">
        <f t="shared" ca="1" si="155"/>
        <v>0</v>
      </c>
      <c r="P742" s="8">
        <f t="shared" ca="1" si="156"/>
        <v>0</v>
      </c>
      <c r="Q742" s="8">
        <f t="shared" ca="1" si="157"/>
        <v>0</v>
      </c>
      <c r="R742" s="5">
        <f t="shared" ca="1" si="159"/>
        <v>7.0542380437790805E-2</v>
      </c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4"/>
      <c r="D743" s="56">
        <f t="shared" si="147"/>
        <v>0</v>
      </c>
      <c r="E743" s="56">
        <f t="shared" si="147"/>
        <v>0</v>
      </c>
      <c r="F743" s="8">
        <f t="shared" si="148"/>
        <v>0</v>
      </c>
      <c r="G743" s="8">
        <f t="shared" si="148"/>
        <v>0</v>
      </c>
      <c r="H743" s="8">
        <f t="shared" si="149"/>
        <v>0</v>
      </c>
      <c r="I743" s="8">
        <f t="shared" si="150"/>
        <v>0</v>
      </c>
      <c r="J743" s="8">
        <f t="shared" si="151"/>
        <v>0</v>
      </c>
      <c r="K743" s="8">
        <f t="shared" si="152"/>
        <v>0</v>
      </c>
      <c r="L743" s="8">
        <f t="shared" si="153"/>
        <v>0</v>
      </c>
      <c r="M743" s="8">
        <f t="shared" ca="1" si="158"/>
        <v>-7.0542380437790805E-2</v>
      </c>
      <c r="N743" s="8">
        <f t="shared" ca="1" si="154"/>
        <v>0</v>
      </c>
      <c r="O743" s="57">
        <f t="shared" ca="1" si="155"/>
        <v>0</v>
      </c>
      <c r="P743" s="8">
        <f t="shared" ca="1" si="156"/>
        <v>0</v>
      </c>
      <c r="Q743" s="8">
        <f t="shared" ca="1" si="157"/>
        <v>0</v>
      </c>
      <c r="R743" s="5">
        <f t="shared" ca="1" si="159"/>
        <v>7.0542380437790805E-2</v>
      </c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4"/>
      <c r="D744" s="56">
        <f t="shared" si="147"/>
        <v>0</v>
      </c>
      <c r="E744" s="56">
        <f t="shared" si="147"/>
        <v>0</v>
      </c>
      <c r="F744" s="8">
        <f t="shared" si="148"/>
        <v>0</v>
      </c>
      <c r="G744" s="8">
        <f t="shared" si="148"/>
        <v>0</v>
      </c>
      <c r="H744" s="8">
        <f t="shared" si="149"/>
        <v>0</v>
      </c>
      <c r="I744" s="8">
        <f t="shared" si="150"/>
        <v>0</v>
      </c>
      <c r="J744" s="8">
        <f t="shared" si="151"/>
        <v>0</v>
      </c>
      <c r="K744" s="8">
        <f t="shared" si="152"/>
        <v>0</v>
      </c>
      <c r="L744" s="8">
        <f t="shared" si="153"/>
        <v>0</v>
      </c>
      <c r="M744" s="8">
        <f t="shared" ca="1" si="158"/>
        <v>-7.0542380437790805E-2</v>
      </c>
      <c r="N744" s="8">
        <f t="shared" ca="1" si="154"/>
        <v>0</v>
      </c>
      <c r="O744" s="57">
        <f t="shared" ca="1" si="155"/>
        <v>0</v>
      </c>
      <c r="P744" s="8">
        <f t="shared" ca="1" si="156"/>
        <v>0</v>
      </c>
      <c r="Q744" s="8">
        <f t="shared" ca="1" si="157"/>
        <v>0</v>
      </c>
      <c r="R744" s="5">
        <f t="shared" ca="1" si="159"/>
        <v>7.0542380437790805E-2</v>
      </c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4"/>
      <c r="D745" s="56">
        <f t="shared" si="147"/>
        <v>0</v>
      </c>
      <c r="E745" s="56">
        <f t="shared" si="147"/>
        <v>0</v>
      </c>
      <c r="F745" s="8">
        <f t="shared" si="148"/>
        <v>0</v>
      </c>
      <c r="G745" s="8">
        <f t="shared" si="148"/>
        <v>0</v>
      </c>
      <c r="H745" s="8">
        <f t="shared" si="149"/>
        <v>0</v>
      </c>
      <c r="I745" s="8">
        <f t="shared" si="150"/>
        <v>0</v>
      </c>
      <c r="J745" s="8">
        <f t="shared" si="151"/>
        <v>0</v>
      </c>
      <c r="K745" s="8">
        <f t="shared" si="152"/>
        <v>0</v>
      </c>
      <c r="L745" s="8">
        <f t="shared" si="153"/>
        <v>0</v>
      </c>
      <c r="M745" s="8">
        <f t="shared" ca="1" si="158"/>
        <v>-7.0542380437790805E-2</v>
      </c>
      <c r="N745" s="8">
        <f t="shared" ca="1" si="154"/>
        <v>0</v>
      </c>
      <c r="O745" s="57">
        <f t="shared" ca="1" si="155"/>
        <v>0</v>
      </c>
      <c r="P745" s="8">
        <f t="shared" ca="1" si="156"/>
        <v>0</v>
      </c>
      <c r="Q745" s="8">
        <f t="shared" ca="1" si="157"/>
        <v>0</v>
      </c>
      <c r="R745" s="5">
        <f t="shared" ca="1" si="159"/>
        <v>7.0542380437790805E-2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4"/>
      <c r="D746" s="56">
        <f t="shared" si="147"/>
        <v>0</v>
      </c>
      <c r="E746" s="56">
        <f t="shared" si="147"/>
        <v>0</v>
      </c>
      <c r="F746" s="8">
        <f t="shared" si="148"/>
        <v>0</v>
      </c>
      <c r="G746" s="8">
        <f t="shared" si="148"/>
        <v>0</v>
      </c>
      <c r="H746" s="8">
        <f t="shared" si="149"/>
        <v>0</v>
      </c>
      <c r="I746" s="8">
        <f t="shared" si="150"/>
        <v>0</v>
      </c>
      <c r="J746" s="8">
        <f t="shared" si="151"/>
        <v>0</v>
      </c>
      <c r="K746" s="8">
        <f t="shared" si="152"/>
        <v>0</v>
      </c>
      <c r="L746" s="8">
        <f t="shared" si="153"/>
        <v>0</v>
      </c>
      <c r="M746" s="8">
        <f t="shared" ca="1" si="158"/>
        <v>-7.0542380437790805E-2</v>
      </c>
      <c r="N746" s="8">
        <f t="shared" ca="1" si="154"/>
        <v>0</v>
      </c>
      <c r="O746" s="57">
        <f t="shared" ca="1" si="155"/>
        <v>0</v>
      </c>
      <c r="P746" s="8">
        <f t="shared" ca="1" si="156"/>
        <v>0</v>
      </c>
      <c r="Q746" s="8">
        <f t="shared" ca="1" si="157"/>
        <v>0</v>
      </c>
      <c r="R746" s="5">
        <f t="shared" ca="1" si="159"/>
        <v>7.0542380437790805E-2</v>
      </c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4"/>
      <c r="D747" s="56">
        <f t="shared" si="147"/>
        <v>0</v>
      </c>
      <c r="E747" s="56">
        <f t="shared" si="147"/>
        <v>0</v>
      </c>
      <c r="F747" s="8">
        <f t="shared" si="148"/>
        <v>0</v>
      </c>
      <c r="G747" s="8">
        <f t="shared" si="148"/>
        <v>0</v>
      </c>
      <c r="H747" s="8">
        <f t="shared" si="149"/>
        <v>0</v>
      </c>
      <c r="I747" s="8">
        <f t="shared" si="150"/>
        <v>0</v>
      </c>
      <c r="J747" s="8">
        <f t="shared" si="151"/>
        <v>0</v>
      </c>
      <c r="K747" s="8">
        <f t="shared" si="152"/>
        <v>0</v>
      </c>
      <c r="L747" s="8">
        <f t="shared" si="153"/>
        <v>0</v>
      </c>
      <c r="M747" s="8">
        <f t="shared" ca="1" si="158"/>
        <v>-7.0542380437790805E-2</v>
      </c>
      <c r="N747" s="8">
        <f t="shared" ca="1" si="154"/>
        <v>0</v>
      </c>
      <c r="O747" s="57">
        <f t="shared" ca="1" si="155"/>
        <v>0</v>
      </c>
      <c r="P747" s="8">
        <f t="shared" ca="1" si="156"/>
        <v>0</v>
      </c>
      <c r="Q747" s="8">
        <f t="shared" ca="1" si="157"/>
        <v>0</v>
      </c>
      <c r="R747" s="5">
        <f t="shared" ca="1" si="159"/>
        <v>7.0542380437790805E-2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4"/>
      <c r="D748" s="56">
        <f t="shared" si="147"/>
        <v>0</v>
      </c>
      <c r="E748" s="56">
        <f t="shared" si="147"/>
        <v>0</v>
      </c>
      <c r="F748" s="8">
        <f t="shared" si="148"/>
        <v>0</v>
      </c>
      <c r="G748" s="8">
        <f t="shared" si="148"/>
        <v>0</v>
      </c>
      <c r="H748" s="8">
        <f t="shared" si="149"/>
        <v>0</v>
      </c>
      <c r="I748" s="8">
        <f t="shared" si="150"/>
        <v>0</v>
      </c>
      <c r="J748" s="8">
        <f t="shared" si="151"/>
        <v>0</v>
      </c>
      <c r="K748" s="8">
        <f t="shared" si="152"/>
        <v>0</v>
      </c>
      <c r="L748" s="8">
        <f t="shared" si="153"/>
        <v>0</v>
      </c>
      <c r="M748" s="8">
        <f t="shared" ca="1" si="158"/>
        <v>-7.0542380437790805E-2</v>
      </c>
      <c r="N748" s="8">
        <f t="shared" ca="1" si="154"/>
        <v>0</v>
      </c>
      <c r="O748" s="57">
        <f t="shared" ca="1" si="155"/>
        <v>0</v>
      </c>
      <c r="P748" s="8">
        <f t="shared" ca="1" si="156"/>
        <v>0</v>
      </c>
      <c r="Q748" s="8">
        <f t="shared" ca="1" si="157"/>
        <v>0</v>
      </c>
      <c r="R748" s="5">
        <f t="shared" ca="1" si="159"/>
        <v>7.0542380437790805E-2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4"/>
      <c r="D749" s="56">
        <f t="shared" si="147"/>
        <v>0</v>
      </c>
      <c r="E749" s="56">
        <f t="shared" si="147"/>
        <v>0</v>
      </c>
      <c r="F749" s="8">
        <f t="shared" si="148"/>
        <v>0</v>
      </c>
      <c r="G749" s="8">
        <f t="shared" si="148"/>
        <v>0</v>
      </c>
      <c r="H749" s="8">
        <f t="shared" si="149"/>
        <v>0</v>
      </c>
      <c r="I749" s="8">
        <f t="shared" si="150"/>
        <v>0</v>
      </c>
      <c r="J749" s="8">
        <f t="shared" si="151"/>
        <v>0</v>
      </c>
      <c r="K749" s="8">
        <f t="shared" si="152"/>
        <v>0</v>
      </c>
      <c r="L749" s="8">
        <f t="shared" si="153"/>
        <v>0</v>
      </c>
      <c r="M749" s="8">
        <f t="shared" ca="1" si="158"/>
        <v>-7.0542380437790805E-2</v>
      </c>
      <c r="N749" s="8">
        <f t="shared" ca="1" si="154"/>
        <v>0</v>
      </c>
      <c r="O749" s="57">
        <f t="shared" ca="1" si="155"/>
        <v>0</v>
      </c>
      <c r="P749" s="8">
        <f t="shared" ca="1" si="156"/>
        <v>0</v>
      </c>
      <c r="Q749" s="8">
        <f t="shared" ca="1" si="157"/>
        <v>0</v>
      </c>
      <c r="R749" s="5">
        <f t="shared" ca="1" si="159"/>
        <v>7.0542380437790805E-2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4"/>
      <c r="D750" s="56">
        <f t="shared" si="147"/>
        <v>0</v>
      </c>
      <c r="E750" s="56">
        <f t="shared" si="147"/>
        <v>0</v>
      </c>
      <c r="F750" s="8">
        <f t="shared" si="148"/>
        <v>0</v>
      </c>
      <c r="G750" s="8">
        <f t="shared" si="148"/>
        <v>0</v>
      </c>
      <c r="H750" s="8">
        <f t="shared" si="149"/>
        <v>0</v>
      </c>
      <c r="I750" s="8">
        <f t="shared" si="150"/>
        <v>0</v>
      </c>
      <c r="J750" s="8">
        <f t="shared" si="151"/>
        <v>0</v>
      </c>
      <c r="K750" s="8">
        <f t="shared" si="152"/>
        <v>0</v>
      </c>
      <c r="L750" s="8">
        <f t="shared" si="153"/>
        <v>0</v>
      </c>
      <c r="M750" s="8">
        <f t="shared" ca="1" si="158"/>
        <v>-7.0542380437790805E-2</v>
      </c>
      <c r="N750" s="8">
        <f t="shared" ca="1" si="154"/>
        <v>0</v>
      </c>
      <c r="O750" s="57">
        <f t="shared" ca="1" si="155"/>
        <v>0</v>
      </c>
      <c r="P750" s="8">
        <f t="shared" ca="1" si="156"/>
        <v>0</v>
      </c>
      <c r="Q750" s="8">
        <f t="shared" ca="1" si="157"/>
        <v>0</v>
      </c>
      <c r="R750" s="5">
        <f t="shared" ca="1" si="159"/>
        <v>7.0542380437790805E-2</v>
      </c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4"/>
      <c r="D751" s="56">
        <f t="shared" si="147"/>
        <v>0</v>
      </c>
      <c r="E751" s="56">
        <f t="shared" si="147"/>
        <v>0</v>
      </c>
      <c r="F751" s="8">
        <f t="shared" si="148"/>
        <v>0</v>
      </c>
      <c r="G751" s="8">
        <f t="shared" si="148"/>
        <v>0</v>
      </c>
      <c r="H751" s="8">
        <f t="shared" si="149"/>
        <v>0</v>
      </c>
      <c r="I751" s="8">
        <f t="shared" si="150"/>
        <v>0</v>
      </c>
      <c r="J751" s="8">
        <f t="shared" si="151"/>
        <v>0</v>
      </c>
      <c r="K751" s="8">
        <f t="shared" si="152"/>
        <v>0</v>
      </c>
      <c r="L751" s="8">
        <f t="shared" si="153"/>
        <v>0</v>
      </c>
      <c r="M751" s="8">
        <f t="shared" ca="1" si="158"/>
        <v>-7.0542380437790805E-2</v>
      </c>
      <c r="N751" s="8">
        <f t="shared" ca="1" si="154"/>
        <v>0</v>
      </c>
      <c r="O751" s="57">
        <f t="shared" ca="1" si="155"/>
        <v>0</v>
      </c>
      <c r="P751" s="8">
        <f t="shared" ca="1" si="156"/>
        <v>0</v>
      </c>
      <c r="Q751" s="8">
        <f t="shared" ca="1" si="157"/>
        <v>0</v>
      </c>
      <c r="R751" s="5">
        <f t="shared" ca="1" si="159"/>
        <v>7.0542380437790805E-2</v>
      </c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4"/>
      <c r="D752" s="56">
        <f t="shared" si="147"/>
        <v>0</v>
      </c>
      <c r="E752" s="56">
        <f t="shared" si="147"/>
        <v>0</v>
      </c>
      <c r="F752" s="8">
        <f t="shared" si="148"/>
        <v>0</v>
      </c>
      <c r="G752" s="8">
        <f t="shared" si="148"/>
        <v>0</v>
      </c>
      <c r="H752" s="8">
        <f t="shared" si="149"/>
        <v>0</v>
      </c>
      <c r="I752" s="8">
        <f t="shared" si="150"/>
        <v>0</v>
      </c>
      <c r="J752" s="8">
        <f t="shared" si="151"/>
        <v>0</v>
      </c>
      <c r="K752" s="8">
        <f t="shared" si="152"/>
        <v>0</v>
      </c>
      <c r="L752" s="8">
        <f t="shared" si="153"/>
        <v>0</v>
      </c>
      <c r="M752" s="8">
        <f t="shared" ca="1" si="158"/>
        <v>-7.0542380437790805E-2</v>
      </c>
      <c r="N752" s="8">
        <f t="shared" ca="1" si="154"/>
        <v>0</v>
      </c>
      <c r="O752" s="57">
        <f t="shared" ca="1" si="155"/>
        <v>0</v>
      </c>
      <c r="P752" s="8">
        <f t="shared" ca="1" si="156"/>
        <v>0</v>
      </c>
      <c r="Q752" s="8">
        <f t="shared" ca="1" si="157"/>
        <v>0</v>
      </c>
      <c r="R752" s="5">
        <f t="shared" ca="1" si="159"/>
        <v>7.0542380437790805E-2</v>
      </c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4"/>
      <c r="D753" s="56">
        <f t="shared" si="147"/>
        <v>0</v>
      </c>
      <c r="E753" s="56">
        <f t="shared" si="147"/>
        <v>0</v>
      </c>
      <c r="F753" s="8">
        <f t="shared" si="148"/>
        <v>0</v>
      </c>
      <c r="G753" s="8">
        <f t="shared" si="148"/>
        <v>0</v>
      </c>
      <c r="H753" s="8">
        <f t="shared" si="149"/>
        <v>0</v>
      </c>
      <c r="I753" s="8">
        <f t="shared" si="150"/>
        <v>0</v>
      </c>
      <c r="J753" s="8">
        <f t="shared" si="151"/>
        <v>0</v>
      </c>
      <c r="K753" s="8">
        <f t="shared" si="152"/>
        <v>0</v>
      </c>
      <c r="L753" s="8">
        <f t="shared" si="153"/>
        <v>0</v>
      </c>
      <c r="M753" s="8">
        <f t="shared" ca="1" si="158"/>
        <v>-7.0542380437790805E-2</v>
      </c>
      <c r="N753" s="8">
        <f t="shared" ca="1" si="154"/>
        <v>0</v>
      </c>
      <c r="O753" s="57">
        <f t="shared" ca="1" si="155"/>
        <v>0</v>
      </c>
      <c r="P753" s="8">
        <f t="shared" ca="1" si="156"/>
        <v>0</v>
      </c>
      <c r="Q753" s="8">
        <f t="shared" ca="1" si="157"/>
        <v>0</v>
      </c>
      <c r="R753" s="5">
        <f t="shared" ca="1" si="159"/>
        <v>7.0542380437790805E-2</v>
      </c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4"/>
      <c r="D754" s="56">
        <f t="shared" si="147"/>
        <v>0</v>
      </c>
      <c r="E754" s="56">
        <f t="shared" si="147"/>
        <v>0</v>
      </c>
      <c r="F754" s="8">
        <f t="shared" si="148"/>
        <v>0</v>
      </c>
      <c r="G754" s="8">
        <f t="shared" si="148"/>
        <v>0</v>
      </c>
      <c r="H754" s="8">
        <f t="shared" si="149"/>
        <v>0</v>
      </c>
      <c r="I754" s="8">
        <f t="shared" si="150"/>
        <v>0</v>
      </c>
      <c r="J754" s="8">
        <f t="shared" si="151"/>
        <v>0</v>
      </c>
      <c r="K754" s="8">
        <f t="shared" si="152"/>
        <v>0</v>
      </c>
      <c r="L754" s="8">
        <f t="shared" si="153"/>
        <v>0</v>
      </c>
      <c r="M754" s="8">
        <f t="shared" ca="1" si="158"/>
        <v>-7.0542380437790805E-2</v>
      </c>
      <c r="N754" s="8">
        <f t="shared" ca="1" si="154"/>
        <v>0</v>
      </c>
      <c r="O754" s="57">
        <f t="shared" ca="1" si="155"/>
        <v>0</v>
      </c>
      <c r="P754" s="8">
        <f t="shared" ca="1" si="156"/>
        <v>0</v>
      </c>
      <c r="Q754" s="8">
        <f t="shared" ca="1" si="157"/>
        <v>0</v>
      </c>
      <c r="R754" s="5">
        <f t="shared" ca="1" si="159"/>
        <v>7.0542380437790805E-2</v>
      </c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4"/>
      <c r="D755" s="56">
        <f t="shared" si="147"/>
        <v>0</v>
      </c>
      <c r="E755" s="56">
        <f t="shared" si="147"/>
        <v>0</v>
      </c>
      <c r="F755" s="8">
        <f t="shared" si="148"/>
        <v>0</v>
      </c>
      <c r="G755" s="8">
        <f t="shared" si="148"/>
        <v>0</v>
      </c>
      <c r="H755" s="8">
        <f t="shared" si="149"/>
        <v>0</v>
      </c>
      <c r="I755" s="8">
        <f t="shared" si="150"/>
        <v>0</v>
      </c>
      <c r="J755" s="8">
        <f t="shared" si="151"/>
        <v>0</v>
      </c>
      <c r="K755" s="8">
        <f t="shared" si="152"/>
        <v>0</v>
      </c>
      <c r="L755" s="8">
        <f t="shared" si="153"/>
        <v>0</v>
      </c>
      <c r="M755" s="8">
        <f t="shared" ca="1" si="158"/>
        <v>-7.0542380437790805E-2</v>
      </c>
      <c r="N755" s="8">
        <f t="shared" ca="1" si="154"/>
        <v>0</v>
      </c>
      <c r="O755" s="57">
        <f t="shared" ca="1" si="155"/>
        <v>0</v>
      </c>
      <c r="P755" s="8">
        <f t="shared" ca="1" si="156"/>
        <v>0</v>
      </c>
      <c r="Q755" s="8">
        <f t="shared" ca="1" si="157"/>
        <v>0</v>
      </c>
      <c r="R755" s="5">
        <f t="shared" ca="1" si="159"/>
        <v>7.0542380437790805E-2</v>
      </c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4"/>
      <c r="D756" s="56">
        <f t="shared" si="147"/>
        <v>0</v>
      </c>
      <c r="E756" s="56">
        <f t="shared" si="147"/>
        <v>0</v>
      </c>
      <c r="F756" s="8">
        <f t="shared" si="148"/>
        <v>0</v>
      </c>
      <c r="G756" s="8">
        <f t="shared" si="148"/>
        <v>0</v>
      </c>
      <c r="H756" s="8">
        <f t="shared" si="149"/>
        <v>0</v>
      </c>
      <c r="I756" s="8">
        <f t="shared" si="150"/>
        <v>0</v>
      </c>
      <c r="J756" s="8">
        <f t="shared" si="151"/>
        <v>0</v>
      </c>
      <c r="K756" s="8">
        <f t="shared" si="152"/>
        <v>0</v>
      </c>
      <c r="L756" s="8">
        <f t="shared" si="153"/>
        <v>0</v>
      </c>
      <c r="M756" s="8">
        <f t="shared" ca="1" si="158"/>
        <v>-7.0542380437790805E-2</v>
      </c>
      <c r="N756" s="8">
        <f t="shared" ca="1" si="154"/>
        <v>0</v>
      </c>
      <c r="O756" s="57">
        <f t="shared" ca="1" si="155"/>
        <v>0</v>
      </c>
      <c r="P756" s="8">
        <f t="shared" ca="1" si="156"/>
        <v>0</v>
      </c>
      <c r="Q756" s="8">
        <f t="shared" ca="1" si="157"/>
        <v>0</v>
      </c>
      <c r="R756" s="5">
        <f t="shared" ca="1" si="159"/>
        <v>7.0542380437790805E-2</v>
      </c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4"/>
      <c r="D757" s="56">
        <f t="shared" si="147"/>
        <v>0</v>
      </c>
      <c r="E757" s="56">
        <f t="shared" si="147"/>
        <v>0</v>
      </c>
      <c r="F757" s="8">
        <f t="shared" si="148"/>
        <v>0</v>
      </c>
      <c r="G757" s="8">
        <f t="shared" si="148"/>
        <v>0</v>
      </c>
      <c r="H757" s="8">
        <f t="shared" si="149"/>
        <v>0</v>
      </c>
      <c r="I757" s="8">
        <f t="shared" si="150"/>
        <v>0</v>
      </c>
      <c r="J757" s="8">
        <f t="shared" si="151"/>
        <v>0</v>
      </c>
      <c r="K757" s="8">
        <f t="shared" si="152"/>
        <v>0</v>
      </c>
      <c r="L757" s="8">
        <f t="shared" si="153"/>
        <v>0</v>
      </c>
      <c r="M757" s="8">
        <f t="shared" ca="1" si="158"/>
        <v>-7.0542380437790805E-2</v>
      </c>
      <c r="N757" s="8">
        <f t="shared" ca="1" si="154"/>
        <v>0</v>
      </c>
      <c r="O757" s="57">
        <f t="shared" ca="1" si="155"/>
        <v>0</v>
      </c>
      <c r="P757" s="8">
        <f t="shared" ca="1" si="156"/>
        <v>0</v>
      </c>
      <c r="Q757" s="8">
        <f t="shared" ca="1" si="157"/>
        <v>0</v>
      </c>
      <c r="R757" s="5">
        <f t="shared" ca="1" si="159"/>
        <v>7.0542380437790805E-2</v>
      </c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4"/>
      <c r="D758" s="56">
        <f t="shared" si="147"/>
        <v>0</v>
      </c>
      <c r="E758" s="56">
        <f t="shared" si="147"/>
        <v>0</v>
      </c>
      <c r="F758" s="8">
        <f t="shared" si="148"/>
        <v>0</v>
      </c>
      <c r="G758" s="8">
        <f t="shared" si="148"/>
        <v>0</v>
      </c>
      <c r="H758" s="8">
        <f t="shared" si="149"/>
        <v>0</v>
      </c>
      <c r="I758" s="8">
        <f t="shared" si="150"/>
        <v>0</v>
      </c>
      <c r="J758" s="8">
        <f t="shared" si="151"/>
        <v>0</v>
      </c>
      <c r="K758" s="8">
        <f t="shared" si="152"/>
        <v>0</v>
      </c>
      <c r="L758" s="8">
        <f t="shared" si="153"/>
        <v>0</v>
      </c>
      <c r="M758" s="8">
        <f t="shared" ca="1" si="158"/>
        <v>-7.0542380437790805E-2</v>
      </c>
      <c r="N758" s="8">
        <f t="shared" ca="1" si="154"/>
        <v>0</v>
      </c>
      <c r="O758" s="57">
        <f t="shared" ca="1" si="155"/>
        <v>0</v>
      </c>
      <c r="P758" s="8">
        <f t="shared" ca="1" si="156"/>
        <v>0</v>
      </c>
      <c r="Q758" s="8">
        <f t="shared" ca="1" si="157"/>
        <v>0</v>
      </c>
      <c r="R758" s="5">
        <f t="shared" ca="1" si="159"/>
        <v>7.0542380437790805E-2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4"/>
      <c r="D759" s="56">
        <f t="shared" si="147"/>
        <v>0</v>
      </c>
      <c r="E759" s="56">
        <f t="shared" si="147"/>
        <v>0</v>
      </c>
      <c r="F759" s="8">
        <f t="shared" si="148"/>
        <v>0</v>
      </c>
      <c r="G759" s="8">
        <f t="shared" si="148"/>
        <v>0</v>
      </c>
      <c r="H759" s="8">
        <f t="shared" si="149"/>
        <v>0</v>
      </c>
      <c r="I759" s="8">
        <f t="shared" si="150"/>
        <v>0</v>
      </c>
      <c r="J759" s="8">
        <f t="shared" si="151"/>
        <v>0</v>
      </c>
      <c r="K759" s="8">
        <f t="shared" si="152"/>
        <v>0</v>
      </c>
      <c r="L759" s="8">
        <f t="shared" si="153"/>
        <v>0</v>
      </c>
      <c r="M759" s="8">
        <f t="shared" ca="1" si="158"/>
        <v>-7.0542380437790805E-2</v>
      </c>
      <c r="N759" s="8">
        <f t="shared" ca="1" si="154"/>
        <v>0</v>
      </c>
      <c r="O759" s="57">
        <f t="shared" ca="1" si="155"/>
        <v>0</v>
      </c>
      <c r="P759" s="8">
        <f t="shared" ca="1" si="156"/>
        <v>0</v>
      </c>
      <c r="Q759" s="8">
        <f t="shared" ca="1" si="157"/>
        <v>0</v>
      </c>
      <c r="R759" s="5">
        <f t="shared" ca="1" si="159"/>
        <v>7.0542380437790805E-2</v>
      </c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4"/>
      <c r="D760" s="56">
        <f t="shared" si="147"/>
        <v>0</v>
      </c>
      <c r="E760" s="56">
        <f t="shared" si="147"/>
        <v>0</v>
      </c>
      <c r="F760" s="8">
        <f t="shared" si="148"/>
        <v>0</v>
      </c>
      <c r="G760" s="8">
        <f t="shared" si="148"/>
        <v>0</v>
      </c>
      <c r="H760" s="8">
        <f t="shared" si="149"/>
        <v>0</v>
      </c>
      <c r="I760" s="8">
        <f t="shared" si="150"/>
        <v>0</v>
      </c>
      <c r="J760" s="8">
        <f t="shared" si="151"/>
        <v>0</v>
      </c>
      <c r="K760" s="8">
        <f t="shared" si="152"/>
        <v>0</v>
      </c>
      <c r="L760" s="8">
        <f t="shared" si="153"/>
        <v>0</v>
      </c>
      <c r="M760" s="8">
        <f t="shared" ca="1" si="158"/>
        <v>-7.0542380437790805E-2</v>
      </c>
      <c r="N760" s="8">
        <f t="shared" ca="1" si="154"/>
        <v>0</v>
      </c>
      <c r="O760" s="57">
        <f t="shared" ca="1" si="155"/>
        <v>0</v>
      </c>
      <c r="P760" s="8">
        <f t="shared" ca="1" si="156"/>
        <v>0</v>
      </c>
      <c r="Q760" s="8">
        <f t="shared" ca="1" si="157"/>
        <v>0</v>
      </c>
      <c r="R760" s="5">
        <f t="shared" ca="1" si="159"/>
        <v>7.0542380437790805E-2</v>
      </c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4"/>
      <c r="D761" s="56">
        <f t="shared" si="147"/>
        <v>0</v>
      </c>
      <c r="E761" s="56">
        <f t="shared" si="147"/>
        <v>0</v>
      </c>
      <c r="F761" s="8">
        <f t="shared" si="148"/>
        <v>0</v>
      </c>
      <c r="G761" s="8">
        <f t="shared" si="148"/>
        <v>0</v>
      </c>
      <c r="H761" s="8">
        <f t="shared" si="149"/>
        <v>0</v>
      </c>
      <c r="I761" s="8">
        <f t="shared" si="150"/>
        <v>0</v>
      </c>
      <c r="J761" s="8">
        <f t="shared" si="151"/>
        <v>0</v>
      </c>
      <c r="K761" s="8">
        <f t="shared" si="152"/>
        <v>0</v>
      </c>
      <c r="L761" s="8">
        <f t="shared" si="153"/>
        <v>0</v>
      </c>
      <c r="M761" s="8">
        <f t="shared" ca="1" si="158"/>
        <v>-7.0542380437790805E-2</v>
      </c>
      <c r="N761" s="8">
        <f t="shared" ca="1" si="154"/>
        <v>0</v>
      </c>
      <c r="O761" s="57">
        <f t="shared" ca="1" si="155"/>
        <v>0</v>
      </c>
      <c r="P761" s="8">
        <f t="shared" ca="1" si="156"/>
        <v>0</v>
      </c>
      <c r="Q761" s="8">
        <f t="shared" ca="1" si="157"/>
        <v>0</v>
      </c>
      <c r="R761" s="5">
        <f t="shared" ca="1" si="159"/>
        <v>7.0542380437790805E-2</v>
      </c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4"/>
      <c r="D762" s="56">
        <f t="shared" si="147"/>
        <v>0</v>
      </c>
      <c r="E762" s="56">
        <f t="shared" si="147"/>
        <v>0</v>
      </c>
      <c r="F762" s="8">
        <f t="shared" si="148"/>
        <v>0</v>
      </c>
      <c r="G762" s="8">
        <f t="shared" si="148"/>
        <v>0</v>
      </c>
      <c r="H762" s="8">
        <f t="shared" si="149"/>
        <v>0</v>
      </c>
      <c r="I762" s="8">
        <f t="shared" si="150"/>
        <v>0</v>
      </c>
      <c r="J762" s="8">
        <f t="shared" si="151"/>
        <v>0</v>
      </c>
      <c r="K762" s="8">
        <f t="shared" si="152"/>
        <v>0</v>
      </c>
      <c r="L762" s="8">
        <f t="shared" si="153"/>
        <v>0</v>
      </c>
      <c r="M762" s="8">
        <f t="shared" ca="1" si="158"/>
        <v>-7.0542380437790805E-2</v>
      </c>
      <c r="N762" s="8">
        <f t="shared" ca="1" si="154"/>
        <v>0</v>
      </c>
      <c r="O762" s="57">
        <f t="shared" ca="1" si="155"/>
        <v>0</v>
      </c>
      <c r="P762" s="8">
        <f t="shared" ca="1" si="156"/>
        <v>0</v>
      </c>
      <c r="Q762" s="8">
        <f t="shared" ca="1" si="157"/>
        <v>0</v>
      </c>
      <c r="R762" s="5">
        <f t="shared" ca="1" si="159"/>
        <v>7.0542380437790805E-2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4"/>
      <c r="D763" s="56">
        <f t="shared" si="147"/>
        <v>0</v>
      </c>
      <c r="E763" s="56">
        <f t="shared" si="147"/>
        <v>0</v>
      </c>
      <c r="F763" s="8">
        <f t="shared" si="148"/>
        <v>0</v>
      </c>
      <c r="G763" s="8">
        <f t="shared" si="148"/>
        <v>0</v>
      </c>
      <c r="H763" s="8">
        <f t="shared" si="149"/>
        <v>0</v>
      </c>
      <c r="I763" s="8">
        <f t="shared" si="150"/>
        <v>0</v>
      </c>
      <c r="J763" s="8">
        <f t="shared" si="151"/>
        <v>0</v>
      </c>
      <c r="K763" s="8">
        <f t="shared" si="152"/>
        <v>0</v>
      </c>
      <c r="L763" s="8">
        <f t="shared" si="153"/>
        <v>0</v>
      </c>
      <c r="M763" s="8">
        <f t="shared" ca="1" si="158"/>
        <v>-7.0542380437790805E-2</v>
      </c>
      <c r="N763" s="8">
        <f t="shared" ca="1" si="154"/>
        <v>0</v>
      </c>
      <c r="O763" s="57">
        <f t="shared" ca="1" si="155"/>
        <v>0</v>
      </c>
      <c r="P763" s="8">
        <f t="shared" ca="1" si="156"/>
        <v>0</v>
      </c>
      <c r="Q763" s="8">
        <f t="shared" ca="1" si="157"/>
        <v>0</v>
      </c>
      <c r="R763" s="5">
        <f t="shared" ca="1" si="159"/>
        <v>7.0542380437790805E-2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4"/>
      <c r="D764" s="56">
        <f t="shared" si="147"/>
        <v>0</v>
      </c>
      <c r="E764" s="56">
        <f t="shared" si="147"/>
        <v>0</v>
      </c>
      <c r="F764" s="8">
        <f t="shared" si="148"/>
        <v>0</v>
      </c>
      <c r="G764" s="8">
        <f t="shared" si="148"/>
        <v>0</v>
      </c>
      <c r="H764" s="8">
        <f t="shared" si="149"/>
        <v>0</v>
      </c>
      <c r="I764" s="8">
        <f t="shared" si="150"/>
        <v>0</v>
      </c>
      <c r="J764" s="8">
        <f t="shared" si="151"/>
        <v>0</v>
      </c>
      <c r="K764" s="8">
        <f t="shared" si="152"/>
        <v>0</v>
      </c>
      <c r="L764" s="8">
        <f t="shared" si="153"/>
        <v>0</v>
      </c>
      <c r="M764" s="8">
        <f t="shared" ca="1" si="158"/>
        <v>-7.0542380437790805E-2</v>
      </c>
      <c r="N764" s="8">
        <f t="shared" ca="1" si="154"/>
        <v>0</v>
      </c>
      <c r="O764" s="57">
        <f t="shared" ca="1" si="155"/>
        <v>0</v>
      </c>
      <c r="P764" s="8">
        <f t="shared" ca="1" si="156"/>
        <v>0</v>
      </c>
      <c r="Q764" s="8">
        <f t="shared" ca="1" si="157"/>
        <v>0</v>
      </c>
      <c r="R764" s="5">
        <f t="shared" ca="1" si="159"/>
        <v>7.0542380437790805E-2</v>
      </c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4"/>
      <c r="D765" s="56">
        <f t="shared" si="147"/>
        <v>0</v>
      </c>
      <c r="E765" s="56">
        <f t="shared" si="147"/>
        <v>0</v>
      </c>
      <c r="F765" s="8">
        <f t="shared" si="148"/>
        <v>0</v>
      </c>
      <c r="G765" s="8">
        <f t="shared" si="148"/>
        <v>0</v>
      </c>
      <c r="H765" s="8">
        <f t="shared" si="149"/>
        <v>0</v>
      </c>
      <c r="I765" s="8">
        <f t="shared" si="150"/>
        <v>0</v>
      </c>
      <c r="J765" s="8">
        <f t="shared" si="151"/>
        <v>0</v>
      </c>
      <c r="K765" s="8">
        <f t="shared" si="152"/>
        <v>0</v>
      </c>
      <c r="L765" s="8">
        <f t="shared" si="153"/>
        <v>0</v>
      </c>
      <c r="M765" s="8">
        <f t="shared" ca="1" si="158"/>
        <v>-7.0542380437790805E-2</v>
      </c>
      <c r="N765" s="8">
        <f t="shared" ca="1" si="154"/>
        <v>0</v>
      </c>
      <c r="O765" s="57">
        <f t="shared" ca="1" si="155"/>
        <v>0</v>
      </c>
      <c r="P765" s="8">
        <f t="shared" ca="1" si="156"/>
        <v>0</v>
      </c>
      <c r="Q765" s="8">
        <f t="shared" ca="1" si="157"/>
        <v>0</v>
      </c>
      <c r="R765" s="5">
        <f t="shared" ca="1" si="159"/>
        <v>7.0542380437790805E-2</v>
      </c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4"/>
      <c r="D766" s="56">
        <f t="shared" si="147"/>
        <v>0</v>
      </c>
      <c r="E766" s="56">
        <f t="shared" si="147"/>
        <v>0</v>
      </c>
      <c r="F766" s="8">
        <f t="shared" si="148"/>
        <v>0</v>
      </c>
      <c r="G766" s="8">
        <f t="shared" si="148"/>
        <v>0</v>
      </c>
      <c r="H766" s="8">
        <f t="shared" si="149"/>
        <v>0</v>
      </c>
      <c r="I766" s="8">
        <f t="shared" si="150"/>
        <v>0</v>
      </c>
      <c r="J766" s="8">
        <f t="shared" si="151"/>
        <v>0</v>
      </c>
      <c r="K766" s="8">
        <f t="shared" si="152"/>
        <v>0</v>
      </c>
      <c r="L766" s="8">
        <f t="shared" si="153"/>
        <v>0</v>
      </c>
      <c r="M766" s="8">
        <f t="shared" ca="1" si="158"/>
        <v>-7.0542380437790805E-2</v>
      </c>
      <c r="N766" s="8">
        <f t="shared" ca="1" si="154"/>
        <v>0</v>
      </c>
      <c r="O766" s="57">
        <f t="shared" ca="1" si="155"/>
        <v>0</v>
      </c>
      <c r="P766" s="8">
        <f t="shared" ca="1" si="156"/>
        <v>0</v>
      </c>
      <c r="Q766" s="8">
        <f t="shared" ca="1" si="157"/>
        <v>0</v>
      </c>
      <c r="R766" s="5">
        <f t="shared" ca="1" si="159"/>
        <v>7.0542380437790805E-2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4"/>
      <c r="D767" s="56">
        <f t="shared" si="147"/>
        <v>0</v>
      </c>
      <c r="E767" s="56">
        <f t="shared" si="147"/>
        <v>0</v>
      </c>
      <c r="F767" s="8">
        <f t="shared" si="148"/>
        <v>0</v>
      </c>
      <c r="G767" s="8">
        <f t="shared" si="148"/>
        <v>0</v>
      </c>
      <c r="H767" s="8">
        <f t="shared" si="149"/>
        <v>0</v>
      </c>
      <c r="I767" s="8">
        <f t="shared" si="150"/>
        <v>0</v>
      </c>
      <c r="J767" s="8">
        <f t="shared" si="151"/>
        <v>0</v>
      </c>
      <c r="K767" s="8">
        <f t="shared" si="152"/>
        <v>0</v>
      </c>
      <c r="L767" s="8">
        <f t="shared" si="153"/>
        <v>0</v>
      </c>
      <c r="M767" s="8">
        <f t="shared" ca="1" si="158"/>
        <v>-7.0542380437790805E-2</v>
      </c>
      <c r="N767" s="8">
        <f t="shared" ca="1" si="154"/>
        <v>0</v>
      </c>
      <c r="O767" s="57">
        <f t="shared" ca="1" si="155"/>
        <v>0</v>
      </c>
      <c r="P767" s="8">
        <f t="shared" ca="1" si="156"/>
        <v>0</v>
      </c>
      <c r="Q767" s="8">
        <f t="shared" ca="1" si="157"/>
        <v>0</v>
      </c>
      <c r="R767" s="5">
        <f t="shared" ca="1" si="159"/>
        <v>7.0542380437790805E-2</v>
      </c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4"/>
      <c r="D768" s="56">
        <f t="shared" si="147"/>
        <v>0</v>
      </c>
      <c r="E768" s="56">
        <f t="shared" si="147"/>
        <v>0</v>
      </c>
      <c r="F768" s="8">
        <f t="shared" si="148"/>
        <v>0</v>
      </c>
      <c r="G768" s="8">
        <f t="shared" si="148"/>
        <v>0</v>
      </c>
      <c r="H768" s="8">
        <f t="shared" si="149"/>
        <v>0</v>
      </c>
      <c r="I768" s="8">
        <f t="shared" si="150"/>
        <v>0</v>
      </c>
      <c r="J768" s="8">
        <f t="shared" si="151"/>
        <v>0</v>
      </c>
      <c r="K768" s="8">
        <f t="shared" si="152"/>
        <v>0</v>
      </c>
      <c r="L768" s="8">
        <f t="shared" si="153"/>
        <v>0</v>
      </c>
      <c r="M768" s="8">
        <f t="shared" ca="1" si="158"/>
        <v>-7.0542380437790805E-2</v>
      </c>
      <c r="N768" s="8">
        <f t="shared" ca="1" si="154"/>
        <v>0</v>
      </c>
      <c r="O768" s="57">
        <f t="shared" ca="1" si="155"/>
        <v>0</v>
      </c>
      <c r="P768" s="8">
        <f t="shared" ca="1" si="156"/>
        <v>0</v>
      </c>
      <c r="Q768" s="8">
        <f t="shared" ca="1" si="157"/>
        <v>0</v>
      </c>
      <c r="R768" s="5">
        <f t="shared" ca="1" si="159"/>
        <v>7.0542380437790805E-2</v>
      </c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4"/>
      <c r="D769" s="56">
        <f t="shared" si="147"/>
        <v>0</v>
      </c>
      <c r="E769" s="56">
        <f t="shared" si="147"/>
        <v>0</v>
      </c>
      <c r="F769" s="8">
        <f t="shared" si="148"/>
        <v>0</v>
      </c>
      <c r="G769" s="8">
        <f t="shared" si="148"/>
        <v>0</v>
      </c>
      <c r="H769" s="8">
        <f t="shared" si="149"/>
        <v>0</v>
      </c>
      <c r="I769" s="8">
        <f t="shared" si="150"/>
        <v>0</v>
      </c>
      <c r="J769" s="8">
        <f t="shared" si="151"/>
        <v>0</v>
      </c>
      <c r="K769" s="8">
        <f t="shared" si="152"/>
        <v>0</v>
      </c>
      <c r="L769" s="8">
        <f t="shared" si="153"/>
        <v>0</v>
      </c>
      <c r="M769" s="8">
        <f t="shared" ca="1" si="158"/>
        <v>-7.0542380437790805E-2</v>
      </c>
      <c r="N769" s="8">
        <f t="shared" ca="1" si="154"/>
        <v>0</v>
      </c>
      <c r="O769" s="57">
        <f t="shared" ca="1" si="155"/>
        <v>0</v>
      </c>
      <c r="P769" s="8">
        <f t="shared" ca="1" si="156"/>
        <v>0</v>
      </c>
      <c r="Q769" s="8">
        <f t="shared" ca="1" si="157"/>
        <v>0</v>
      </c>
      <c r="R769" s="5">
        <f t="shared" ca="1" si="159"/>
        <v>7.0542380437790805E-2</v>
      </c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4"/>
      <c r="D770" s="56">
        <f t="shared" si="147"/>
        <v>0</v>
      </c>
      <c r="E770" s="56">
        <f t="shared" si="147"/>
        <v>0</v>
      </c>
      <c r="F770" s="8">
        <f t="shared" si="148"/>
        <v>0</v>
      </c>
      <c r="G770" s="8">
        <f t="shared" si="148"/>
        <v>0</v>
      </c>
      <c r="H770" s="8">
        <f t="shared" si="149"/>
        <v>0</v>
      </c>
      <c r="I770" s="8">
        <f t="shared" si="150"/>
        <v>0</v>
      </c>
      <c r="J770" s="8">
        <f t="shared" si="151"/>
        <v>0</v>
      </c>
      <c r="K770" s="8">
        <f t="shared" si="152"/>
        <v>0</v>
      </c>
      <c r="L770" s="8">
        <f t="shared" si="153"/>
        <v>0</v>
      </c>
      <c r="M770" s="8">
        <f t="shared" ca="1" si="158"/>
        <v>-7.0542380437790805E-2</v>
      </c>
      <c r="N770" s="8">
        <f t="shared" ca="1" si="154"/>
        <v>0</v>
      </c>
      <c r="O770" s="57">
        <f t="shared" ca="1" si="155"/>
        <v>0</v>
      </c>
      <c r="P770" s="8">
        <f t="shared" ca="1" si="156"/>
        <v>0</v>
      </c>
      <c r="Q770" s="8">
        <f t="shared" ca="1" si="157"/>
        <v>0</v>
      </c>
      <c r="R770" s="5">
        <f t="shared" ca="1" si="159"/>
        <v>7.0542380437790805E-2</v>
      </c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4"/>
      <c r="D771" s="56">
        <f t="shared" si="147"/>
        <v>0</v>
      </c>
      <c r="E771" s="56">
        <f t="shared" si="147"/>
        <v>0</v>
      </c>
      <c r="F771" s="8">
        <f t="shared" si="148"/>
        <v>0</v>
      </c>
      <c r="G771" s="8">
        <f t="shared" si="148"/>
        <v>0</v>
      </c>
      <c r="H771" s="8">
        <f t="shared" si="149"/>
        <v>0</v>
      </c>
      <c r="I771" s="8">
        <f t="shared" si="150"/>
        <v>0</v>
      </c>
      <c r="J771" s="8">
        <f t="shared" si="151"/>
        <v>0</v>
      </c>
      <c r="K771" s="8">
        <f t="shared" si="152"/>
        <v>0</v>
      </c>
      <c r="L771" s="8">
        <f t="shared" si="153"/>
        <v>0</v>
      </c>
      <c r="M771" s="8">
        <f t="shared" ca="1" si="158"/>
        <v>-7.0542380437790805E-2</v>
      </c>
      <c r="N771" s="8">
        <f t="shared" ca="1" si="154"/>
        <v>0</v>
      </c>
      <c r="O771" s="57">
        <f t="shared" ca="1" si="155"/>
        <v>0</v>
      </c>
      <c r="P771" s="8">
        <f t="shared" ca="1" si="156"/>
        <v>0</v>
      </c>
      <c r="Q771" s="8">
        <f t="shared" ca="1" si="157"/>
        <v>0</v>
      </c>
      <c r="R771" s="5">
        <f t="shared" ca="1" si="159"/>
        <v>7.0542380437790805E-2</v>
      </c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4"/>
      <c r="D772" s="56">
        <f t="shared" si="147"/>
        <v>0</v>
      </c>
      <c r="E772" s="56">
        <f t="shared" si="147"/>
        <v>0</v>
      </c>
      <c r="F772" s="8">
        <f t="shared" si="148"/>
        <v>0</v>
      </c>
      <c r="G772" s="8">
        <f t="shared" si="148"/>
        <v>0</v>
      </c>
      <c r="H772" s="8">
        <f t="shared" si="149"/>
        <v>0</v>
      </c>
      <c r="I772" s="8">
        <f t="shared" si="150"/>
        <v>0</v>
      </c>
      <c r="J772" s="8">
        <f t="shared" si="151"/>
        <v>0</v>
      </c>
      <c r="K772" s="8">
        <f t="shared" si="152"/>
        <v>0</v>
      </c>
      <c r="L772" s="8">
        <f t="shared" si="153"/>
        <v>0</v>
      </c>
      <c r="M772" s="8">
        <f t="shared" ca="1" si="158"/>
        <v>-7.0542380437790805E-2</v>
      </c>
      <c r="N772" s="8">
        <f t="shared" ca="1" si="154"/>
        <v>0</v>
      </c>
      <c r="O772" s="57">
        <f t="shared" ca="1" si="155"/>
        <v>0</v>
      </c>
      <c r="P772" s="8">
        <f t="shared" ca="1" si="156"/>
        <v>0</v>
      </c>
      <c r="Q772" s="8">
        <f t="shared" ca="1" si="157"/>
        <v>0</v>
      </c>
      <c r="R772" s="5">
        <f t="shared" ca="1" si="159"/>
        <v>7.0542380437790805E-2</v>
      </c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4"/>
      <c r="D773" s="56">
        <f t="shared" si="147"/>
        <v>0</v>
      </c>
      <c r="E773" s="56">
        <f t="shared" si="147"/>
        <v>0</v>
      </c>
      <c r="F773" s="8">
        <f t="shared" si="148"/>
        <v>0</v>
      </c>
      <c r="G773" s="8">
        <f t="shared" si="148"/>
        <v>0</v>
      </c>
      <c r="H773" s="8">
        <f t="shared" si="149"/>
        <v>0</v>
      </c>
      <c r="I773" s="8">
        <f t="shared" si="150"/>
        <v>0</v>
      </c>
      <c r="J773" s="8">
        <f t="shared" si="151"/>
        <v>0</v>
      </c>
      <c r="K773" s="8">
        <f t="shared" si="152"/>
        <v>0</v>
      </c>
      <c r="L773" s="8">
        <f t="shared" si="153"/>
        <v>0</v>
      </c>
      <c r="M773" s="8">
        <f t="shared" ca="1" si="158"/>
        <v>-7.0542380437790805E-2</v>
      </c>
      <c r="N773" s="8">
        <f t="shared" ca="1" si="154"/>
        <v>0</v>
      </c>
      <c r="O773" s="57">
        <f t="shared" ca="1" si="155"/>
        <v>0</v>
      </c>
      <c r="P773" s="8">
        <f t="shared" ca="1" si="156"/>
        <v>0</v>
      </c>
      <c r="Q773" s="8">
        <f t="shared" ca="1" si="157"/>
        <v>0</v>
      </c>
      <c r="R773" s="5">
        <f t="shared" ca="1" si="159"/>
        <v>7.0542380437790805E-2</v>
      </c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4"/>
      <c r="D774" s="56">
        <f t="shared" si="147"/>
        <v>0</v>
      </c>
      <c r="E774" s="56">
        <f t="shared" si="147"/>
        <v>0</v>
      </c>
      <c r="F774" s="8">
        <f t="shared" si="148"/>
        <v>0</v>
      </c>
      <c r="G774" s="8">
        <f t="shared" si="148"/>
        <v>0</v>
      </c>
      <c r="H774" s="8">
        <f t="shared" si="149"/>
        <v>0</v>
      </c>
      <c r="I774" s="8">
        <f t="shared" si="150"/>
        <v>0</v>
      </c>
      <c r="J774" s="8">
        <f t="shared" si="151"/>
        <v>0</v>
      </c>
      <c r="K774" s="8">
        <f t="shared" si="152"/>
        <v>0</v>
      </c>
      <c r="L774" s="8">
        <f t="shared" si="153"/>
        <v>0</v>
      </c>
      <c r="M774" s="8">
        <f t="shared" ca="1" si="158"/>
        <v>-7.0542380437790805E-2</v>
      </c>
      <c r="N774" s="8">
        <f t="shared" ca="1" si="154"/>
        <v>0</v>
      </c>
      <c r="O774" s="57">
        <f t="shared" ca="1" si="155"/>
        <v>0</v>
      </c>
      <c r="P774" s="8">
        <f t="shared" ca="1" si="156"/>
        <v>0</v>
      </c>
      <c r="Q774" s="8">
        <f t="shared" ca="1" si="157"/>
        <v>0</v>
      </c>
      <c r="R774" s="5">
        <f t="shared" ca="1" si="159"/>
        <v>7.0542380437790805E-2</v>
      </c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4"/>
      <c r="D775" s="56">
        <f t="shared" si="147"/>
        <v>0</v>
      </c>
      <c r="E775" s="56">
        <f t="shared" si="147"/>
        <v>0</v>
      </c>
      <c r="F775" s="8">
        <f t="shared" si="148"/>
        <v>0</v>
      </c>
      <c r="G775" s="8">
        <f t="shared" si="148"/>
        <v>0</v>
      </c>
      <c r="H775" s="8">
        <f t="shared" si="149"/>
        <v>0</v>
      </c>
      <c r="I775" s="8">
        <f t="shared" si="150"/>
        <v>0</v>
      </c>
      <c r="J775" s="8">
        <f t="shared" si="151"/>
        <v>0</v>
      </c>
      <c r="K775" s="8">
        <f t="shared" si="152"/>
        <v>0</v>
      </c>
      <c r="L775" s="8">
        <f t="shared" si="153"/>
        <v>0</v>
      </c>
      <c r="M775" s="8">
        <f t="shared" ca="1" si="158"/>
        <v>-7.0542380437790805E-2</v>
      </c>
      <c r="N775" s="8">
        <f t="shared" ca="1" si="154"/>
        <v>0</v>
      </c>
      <c r="O775" s="57">
        <f t="shared" ca="1" si="155"/>
        <v>0</v>
      </c>
      <c r="P775" s="8">
        <f t="shared" ca="1" si="156"/>
        <v>0</v>
      </c>
      <c r="Q775" s="8">
        <f t="shared" ca="1" si="157"/>
        <v>0</v>
      </c>
      <c r="R775" s="5">
        <f t="shared" ca="1" si="159"/>
        <v>7.0542380437790805E-2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4"/>
      <c r="D776" s="56">
        <f t="shared" si="147"/>
        <v>0</v>
      </c>
      <c r="E776" s="56">
        <f t="shared" si="147"/>
        <v>0</v>
      </c>
      <c r="F776" s="8">
        <f t="shared" si="148"/>
        <v>0</v>
      </c>
      <c r="G776" s="8">
        <f t="shared" si="148"/>
        <v>0</v>
      </c>
      <c r="H776" s="8">
        <f t="shared" si="149"/>
        <v>0</v>
      </c>
      <c r="I776" s="8">
        <f t="shared" si="150"/>
        <v>0</v>
      </c>
      <c r="J776" s="8">
        <f t="shared" si="151"/>
        <v>0</v>
      </c>
      <c r="K776" s="8">
        <f t="shared" si="152"/>
        <v>0</v>
      </c>
      <c r="L776" s="8">
        <f t="shared" si="153"/>
        <v>0</v>
      </c>
      <c r="M776" s="8">
        <f t="shared" ca="1" si="158"/>
        <v>-7.0542380437790805E-2</v>
      </c>
      <c r="N776" s="8">
        <f t="shared" ca="1" si="154"/>
        <v>0</v>
      </c>
      <c r="O776" s="57">
        <f t="shared" ca="1" si="155"/>
        <v>0</v>
      </c>
      <c r="P776" s="8">
        <f t="shared" ca="1" si="156"/>
        <v>0</v>
      </c>
      <c r="Q776" s="8">
        <f t="shared" ca="1" si="157"/>
        <v>0</v>
      </c>
      <c r="R776" s="5">
        <f t="shared" ca="1" si="159"/>
        <v>7.0542380437790805E-2</v>
      </c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4"/>
      <c r="D777" s="56">
        <f t="shared" si="147"/>
        <v>0</v>
      </c>
      <c r="E777" s="56">
        <f t="shared" si="147"/>
        <v>0</v>
      </c>
      <c r="F777" s="8">
        <f t="shared" si="148"/>
        <v>0</v>
      </c>
      <c r="G777" s="8">
        <f t="shared" si="148"/>
        <v>0</v>
      </c>
      <c r="H777" s="8">
        <f t="shared" si="149"/>
        <v>0</v>
      </c>
      <c r="I777" s="8">
        <f t="shared" si="150"/>
        <v>0</v>
      </c>
      <c r="J777" s="8">
        <f t="shared" si="151"/>
        <v>0</v>
      </c>
      <c r="K777" s="8">
        <f t="shared" si="152"/>
        <v>0</v>
      </c>
      <c r="L777" s="8">
        <f t="shared" si="153"/>
        <v>0</v>
      </c>
      <c r="M777" s="8">
        <f t="shared" ca="1" si="158"/>
        <v>-7.0542380437790805E-2</v>
      </c>
      <c r="N777" s="8">
        <f t="shared" ca="1" si="154"/>
        <v>0</v>
      </c>
      <c r="O777" s="57">
        <f t="shared" ca="1" si="155"/>
        <v>0</v>
      </c>
      <c r="P777" s="8">
        <f t="shared" ca="1" si="156"/>
        <v>0</v>
      </c>
      <c r="Q777" s="8">
        <f t="shared" ca="1" si="157"/>
        <v>0</v>
      </c>
      <c r="R777" s="5">
        <f t="shared" ca="1" si="159"/>
        <v>7.0542380437790805E-2</v>
      </c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4"/>
      <c r="D778" s="56">
        <f t="shared" si="147"/>
        <v>0</v>
      </c>
      <c r="E778" s="56">
        <f t="shared" si="147"/>
        <v>0</v>
      </c>
      <c r="F778" s="8">
        <f t="shared" si="148"/>
        <v>0</v>
      </c>
      <c r="G778" s="8">
        <f t="shared" si="148"/>
        <v>0</v>
      </c>
      <c r="H778" s="8">
        <f t="shared" si="149"/>
        <v>0</v>
      </c>
      <c r="I778" s="8">
        <f t="shared" si="150"/>
        <v>0</v>
      </c>
      <c r="J778" s="8">
        <f t="shared" si="151"/>
        <v>0</v>
      </c>
      <c r="K778" s="8">
        <f t="shared" si="152"/>
        <v>0</v>
      </c>
      <c r="L778" s="8">
        <f t="shared" si="153"/>
        <v>0</v>
      </c>
      <c r="M778" s="8">
        <f t="shared" ca="1" si="158"/>
        <v>-7.0542380437790805E-2</v>
      </c>
      <c r="N778" s="8">
        <f t="shared" ca="1" si="154"/>
        <v>0</v>
      </c>
      <c r="O778" s="57">
        <f t="shared" ca="1" si="155"/>
        <v>0</v>
      </c>
      <c r="P778" s="8">
        <f t="shared" ca="1" si="156"/>
        <v>0</v>
      </c>
      <c r="Q778" s="8">
        <f t="shared" ca="1" si="157"/>
        <v>0</v>
      </c>
      <c r="R778" s="5">
        <f t="shared" ca="1" si="159"/>
        <v>7.0542380437790805E-2</v>
      </c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4"/>
      <c r="D779" s="56">
        <f t="shared" si="147"/>
        <v>0</v>
      </c>
      <c r="E779" s="56">
        <f t="shared" si="147"/>
        <v>0</v>
      </c>
      <c r="F779" s="8">
        <f t="shared" si="148"/>
        <v>0</v>
      </c>
      <c r="G779" s="8">
        <f t="shared" si="148"/>
        <v>0</v>
      </c>
      <c r="H779" s="8">
        <f t="shared" si="149"/>
        <v>0</v>
      </c>
      <c r="I779" s="8">
        <f t="shared" si="150"/>
        <v>0</v>
      </c>
      <c r="J779" s="8">
        <f t="shared" si="151"/>
        <v>0</v>
      </c>
      <c r="K779" s="8">
        <f t="shared" si="152"/>
        <v>0</v>
      </c>
      <c r="L779" s="8">
        <f t="shared" si="153"/>
        <v>0</v>
      </c>
      <c r="M779" s="8">
        <f t="shared" ca="1" si="158"/>
        <v>-7.0542380437790805E-2</v>
      </c>
      <c r="N779" s="8">
        <f t="shared" ca="1" si="154"/>
        <v>0</v>
      </c>
      <c r="O779" s="57">
        <f t="shared" ca="1" si="155"/>
        <v>0</v>
      </c>
      <c r="P779" s="8">
        <f t="shared" ca="1" si="156"/>
        <v>0</v>
      </c>
      <c r="Q779" s="8">
        <f t="shared" ca="1" si="157"/>
        <v>0</v>
      </c>
      <c r="R779" s="5">
        <f t="shared" ca="1" si="159"/>
        <v>7.0542380437790805E-2</v>
      </c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4"/>
      <c r="D780" s="56">
        <f t="shared" si="147"/>
        <v>0</v>
      </c>
      <c r="E780" s="56">
        <f t="shared" si="147"/>
        <v>0</v>
      </c>
      <c r="F780" s="8">
        <f t="shared" si="148"/>
        <v>0</v>
      </c>
      <c r="G780" s="8">
        <f t="shared" si="148"/>
        <v>0</v>
      </c>
      <c r="H780" s="8">
        <f t="shared" si="149"/>
        <v>0</v>
      </c>
      <c r="I780" s="8">
        <f t="shared" si="150"/>
        <v>0</v>
      </c>
      <c r="J780" s="8">
        <f t="shared" si="151"/>
        <v>0</v>
      </c>
      <c r="K780" s="8">
        <f t="shared" si="152"/>
        <v>0</v>
      </c>
      <c r="L780" s="8">
        <f t="shared" si="153"/>
        <v>0</v>
      </c>
      <c r="M780" s="8">
        <f t="shared" ca="1" si="158"/>
        <v>-7.0542380437790805E-2</v>
      </c>
      <c r="N780" s="8">
        <f t="shared" ca="1" si="154"/>
        <v>0</v>
      </c>
      <c r="O780" s="57">
        <f t="shared" ca="1" si="155"/>
        <v>0</v>
      </c>
      <c r="P780" s="8">
        <f t="shared" ca="1" si="156"/>
        <v>0</v>
      </c>
      <c r="Q780" s="8">
        <f t="shared" ca="1" si="157"/>
        <v>0</v>
      </c>
      <c r="R780" s="5">
        <f t="shared" ca="1" si="159"/>
        <v>7.0542380437790805E-2</v>
      </c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4"/>
      <c r="D781" s="56">
        <f t="shared" si="147"/>
        <v>0</v>
      </c>
      <c r="E781" s="56">
        <f t="shared" si="147"/>
        <v>0</v>
      </c>
      <c r="F781" s="8">
        <f t="shared" si="148"/>
        <v>0</v>
      </c>
      <c r="G781" s="8">
        <f t="shared" si="148"/>
        <v>0</v>
      </c>
      <c r="H781" s="8">
        <f t="shared" si="149"/>
        <v>0</v>
      </c>
      <c r="I781" s="8">
        <f t="shared" si="150"/>
        <v>0</v>
      </c>
      <c r="J781" s="8">
        <f t="shared" si="151"/>
        <v>0</v>
      </c>
      <c r="K781" s="8">
        <f t="shared" si="152"/>
        <v>0</v>
      </c>
      <c r="L781" s="8">
        <f t="shared" si="153"/>
        <v>0</v>
      </c>
      <c r="M781" s="8">
        <f t="shared" ca="1" si="158"/>
        <v>-7.0542380437790805E-2</v>
      </c>
      <c r="N781" s="8">
        <f t="shared" ca="1" si="154"/>
        <v>0</v>
      </c>
      <c r="O781" s="57">
        <f t="shared" ca="1" si="155"/>
        <v>0</v>
      </c>
      <c r="P781" s="8">
        <f t="shared" ca="1" si="156"/>
        <v>0</v>
      </c>
      <c r="Q781" s="8">
        <f t="shared" ca="1" si="157"/>
        <v>0</v>
      </c>
      <c r="R781" s="5">
        <f t="shared" ca="1" si="159"/>
        <v>7.0542380437790805E-2</v>
      </c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4"/>
      <c r="D782" s="56">
        <f t="shared" si="147"/>
        <v>0</v>
      </c>
      <c r="E782" s="56">
        <f t="shared" si="147"/>
        <v>0</v>
      </c>
      <c r="F782" s="8">
        <f t="shared" si="148"/>
        <v>0</v>
      </c>
      <c r="G782" s="8">
        <f t="shared" si="148"/>
        <v>0</v>
      </c>
      <c r="H782" s="8">
        <f t="shared" si="149"/>
        <v>0</v>
      </c>
      <c r="I782" s="8">
        <f t="shared" si="150"/>
        <v>0</v>
      </c>
      <c r="J782" s="8">
        <f t="shared" si="151"/>
        <v>0</v>
      </c>
      <c r="K782" s="8">
        <f t="shared" si="152"/>
        <v>0</v>
      </c>
      <c r="L782" s="8">
        <f t="shared" si="153"/>
        <v>0</v>
      </c>
      <c r="M782" s="8">
        <f t="shared" ca="1" si="158"/>
        <v>-7.0542380437790805E-2</v>
      </c>
      <c r="N782" s="8">
        <f t="shared" ca="1" si="154"/>
        <v>0</v>
      </c>
      <c r="O782" s="57">
        <f t="shared" ca="1" si="155"/>
        <v>0</v>
      </c>
      <c r="P782" s="8">
        <f t="shared" ca="1" si="156"/>
        <v>0</v>
      </c>
      <c r="Q782" s="8">
        <f t="shared" ca="1" si="157"/>
        <v>0</v>
      </c>
      <c r="R782" s="5">
        <f t="shared" ca="1" si="159"/>
        <v>7.0542380437790805E-2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4"/>
      <c r="D783" s="56">
        <f t="shared" ref="D783:E846" si="160">A783/A$18</f>
        <v>0</v>
      </c>
      <c r="E783" s="56">
        <f t="shared" si="160"/>
        <v>0</v>
      </c>
      <c r="F783" s="8">
        <f t="shared" ref="F783:G846" si="161">$C783*D783</f>
        <v>0</v>
      </c>
      <c r="G783" s="8">
        <f t="shared" si="161"/>
        <v>0</v>
      </c>
      <c r="H783" s="8">
        <f t="shared" si="149"/>
        <v>0</v>
      </c>
      <c r="I783" s="8">
        <f t="shared" si="150"/>
        <v>0</v>
      </c>
      <c r="J783" s="8">
        <f t="shared" si="151"/>
        <v>0</v>
      </c>
      <c r="K783" s="8">
        <f t="shared" si="152"/>
        <v>0</v>
      </c>
      <c r="L783" s="8">
        <f t="shared" si="153"/>
        <v>0</v>
      </c>
      <c r="M783" s="8">
        <f t="shared" ca="1" si="158"/>
        <v>-7.0542380437790805E-2</v>
      </c>
      <c r="N783" s="8">
        <f t="shared" ca="1" si="154"/>
        <v>0</v>
      </c>
      <c r="O783" s="57">
        <f t="shared" ca="1" si="155"/>
        <v>0</v>
      </c>
      <c r="P783" s="8">
        <f t="shared" ca="1" si="156"/>
        <v>0</v>
      </c>
      <c r="Q783" s="8">
        <f t="shared" ca="1" si="157"/>
        <v>0</v>
      </c>
      <c r="R783" s="5">
        <f t="shared" ca="1" si="159"/>
        <v>7.0542380437790805E-2</v>
      </c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4"/>
      <c r="D784" s="56">
        <f t="shared" si="160"/>
        <v>0</v>
      </c>
      <c r="E784" s="56">
        <f t="shared" si="160"/>
        <v>0</v>
      </c>
      <c r="F784" s="8">
        <f t="shared" si="161"/>
        <v>0</v>
      </c>
      <c r="G784" s="8">
        <f t="shared" si="161"/>
        <v>0</v>
      </c>
      <c r="H784" s="8">
        <f t="shared" ref="H784:H847" si="162">C784*D784*D784</f>
        <v>0</v>
      </c>
      <c r="I784" s="8">
        <f t="shared" ref="I784:I847" si="163">C784*D784*D784*D784</f>
        <v>0</v>
      </c>
      <c r="J784" s="8">
        <f t="shared" ref="J784:J847" si="164">C784*D784*D784*D784*D784</f>
        <v>0</v>
      </c>
      <c r="K784" s="8">
        <f t="shared" ref="K784:K847" si="165">C784*E784*D784</f>
        <v>0</v>
      </c>
      <c r="L784" s="8">
        <f t="shared" ref="L784:L847" si="166">C784*E784*D784*D784</f>
        <v>0</v>
      </c>
      <c r="M784" s="8">
        <f t="shared" ca="1" si="158"/>
        <v>-7.0542380437790805E-2</v>
      </c>
      <c r="N784" s="8">
        <f t="shared" ref="N784:N847" ca="1" si="167">C784*(M784-E784)^2</f>
        <v>0</v>
      </c>
      <c r="O784" s="57">
        <f t="shared" ref="O784:O847" ca="1" si="168">(C784*O$1-O$2*F784+O$3*H784)^2</f>
        <v>0</v>
      </c>
      <c r="P784" s="8">
        <f t="shared" ref="P784:P847" ca="1" si="169">(-C784*O$2+O$4*F784-O$5*H784)^2</f>
        <v>0</v>
      </c>
      <c r="Q784" s="8">
        <f t="shared" ref="Q784:Q847" ca="1" si="170">+(C784*O$3-F784*O$5+H784*O$6)^2</f>
        <v>0</v>
      </c>
      <c r="R784" s="5">
        <f t="shared" ca="1" si="159"/>
        <v>7.0542380437790805E-2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4"/>
      <c r="D785" s="56">
        <f t="shared" si="160"/>
        <v>0</v>
      </c>
      <c r="E785" s="56">
        <f t="shared" si="160"/>
        <v>0</v>
      </c>
      <c r="F785" s="8">
        <f t="shared" si="161"/>
        <v>0</v>
      </c>
      <c r="G785" s="8">
        <f t="shared" si="161"/>
        <v>0</v>
      </c>
      <c r="H785" s="8">
        <f t="shared" si="162"/>
        <v>0</v>
      </c>
      <c r="I785" s="8">
        <f t="shared" si="163"/>
        <v>0</v>
      </c>
      <c r="J785" s="8">
        <f t="shared" si="164"/>
        <v>0</v>
      </c>
      <c r="K785" s="8">
        <f t="shared" si="165"/>
        <v>0</v>
      </c>
      <c r="L785" s="8">
        <f t="shared" si="166"/>
        <v>0</v>
      </c>
      <c r="M785" s="8">
        <f t="shared" ca="1" si="158"/>
        <v>-7.0542380437790805E-2</v>
      </c>
      <c r="N785" s="8">
        <f t="shared" ca="1" si="167"/>
        <v>0</v>
      </c>
      <c r="O785" s="57">
        <f t="shared" ca="1" si="168"/>
        <v>0</v>
      </c>
      <c r="P785" s="8">
        <f t="shared" ca="1" si="169"/>
        <v>0</v>
      </c>
      <c r="Q785" s="8">
        <f t="shared" ca="1" si="170"/>
        <v>0</v>
      </c>
      <c r="R785" s="5">
        <f t="shared" ca="1" si="159"/>
        <v>7.0542380437790805E-2</v>
      </c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4"/>
      <c r="D786" s="56">
        <f t="shared" si="160"/>
        <v>0</v>
      </c>
      <c r="E786" s="56">
        <f t="shared" si="160"/>
        <v>0</v>
      </c>
      <c r="F786" s="8">
        <f t="shared" si="161"/>
        <v>0</v>
      </c>
      <c r="G786" s="8">
        <f t="shared" si="161"/>
        <v>0</v>
      </c>
      <c r="H786" s="8">
        <f t="shared" si="162"/>
        <v>0</v>
      </c>
      <c r="I786" s="8">
        <f t="shared" si="163"/>
        <v>0</v>
      </c>
      <c r="J786" s="8">
        <f t="shared" si="164"/>
        <v>0</v>
      </c>
      <c r="K786" s="8">
        <f t="shared" si="165"/>
        <v>0</v>
      </c>
      <c r="L786" s="8">
        <f t="shared" si="166"/>
        <v>0</v>
      </c>
      <c r="M786" s="8">
        <f t="shared" ca="1" si="158"/>
        <v>-7.0542380437790805E-2</v>
      </c>
      <c r="N786" s="8">
        <f t="shared" ca="1" si="167"/>
        <v>0</v>
      </c>
      <c r="O786" s="57">
        <f t="shared" ca="1" si="168"/>
        <v>0</v>
      </c>
      <c r="P786" s="8">
        <f t="shared" ca="1" si="169"/>
        <v>0</v>
      </c>
      <c r="Q786" s="8">
        <f t="shared" ca="1" si="170"/>
        <v>0</v>
      </c>
      <c r="R786" s="5">
        <f t="shared" ca="1" si="159"/>
        <v>7.0542380437790805E-2</v>
      </c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4"/>
      <c r="D787" s="56">
        <f t="shared" si="160"/>
        <v>0</v>
      </c>
      <c r="E787" s="56">
        <f t="shared" si="160"/>
        <v>0</v>
      </c>
      <c r="F787" s="8">
        <f t="shared" si="161"/>
        <v>0</v>
      </c>
      <c r="G787" s="8">
        <f t="shared" si="161"/>
        <v>0</v>
      </c>
      <c r="H787" s="8">
        <f t="shared" si="162"/>
        <v>0</v>
      </c>
      <c r="I787" s="8">
        <f t="shared" si="163"/>
        <v>0</v>
      </c>
      <c r="J787" s="8">
        <f t="shared" si="164"/>
        <v>0</v>
      </c>
      <c r="K787" s="8">
        <f t="shared" si="165"/>
        <v>0</v>
      </c>
      <c r="L787" s="8">
        <f t="shared" si="166"/>
        <v>0</v>
      </c>
      <c r="M787" s="8">
        <f t="shared" ca="1" si="158"/>
        <v>-7.0542380437790805E-2</v>
      </c>
      <c r="N787" s="8">
        <f t="shared" ca="1" si="167"/>
        <v>0</v>
      </c>
      <c r="O787" s="57">
        <f t="shared" ca="1" si="168"/>
        <v>0</v>
      </c>
      <c r="P787" s="8">
        <f t="shared" ca="1" si="169"/>
        <v>0</v>
      </c>
      <c r="Q787" s="8">
        <f t="shared" ca="1" si="170"/>
        <v>0</v>
      </c>
      <c r="R787" s="5">
        <f t="shared" ca="1" si="159"/>
        <v>7.0542380437790805E-2</v>
      </c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4"/>
      <c r="D788" s="56">
        <f t="shared" si="160"/>
        <v>0</v>
      </c>
      <c r="E788" s="56">
        <f t="shared" si="160"/>
        <v>0</v>
      </c>
      <c r="F788" s="8">
        <f t="shared" si="161"/>
        <v>0</v>
      </c>
      <c r="G788" s="8">
        <f t="shared" si="161"/>
        <v>0</v>
      </c>
      <c r="H788" s="8">
        <f t="shared" si="162"/>
        <v>0</v>
      </c>
      <c r="I788" s="8">
        <f t="shared" si="163"/>
        <v>0</v>
      </c>
      <c r="J788" s="8">
        <f t="shared" si="164"/>
        <v>0</v>
      </c>
      <c r="K788" s="8">
        <f t="shared" si="165"/>
        <v>0</v>
      </c>
      <c r="L788" s="8">
        <f t="shared" si="166"/>
        <v>0</v>
      </c>
      <c r="M788" s="8">
        <f t="shared" ca="1" si="158"/>
        <v>-7.0542380437790805E-2</v>
      </c>
      <c r="N788" s="8">
        <f t="shared" ca="1" si="167"/>
        <v>0</v>
      </c>
      <c r="O788" s="57">
        <f t="shared" ca="1" si="168"/>
        <v>0</v>
      </c>
      <c r="P788" s="8">
        <f t="shared" ca="1" si="169"/>
        <v>0</v>
      </c>
      <c r="Q788" s="8">
        <f t="shared" ca="1" si="170"/>
        <v>0</v>
      </c>
      <c r="R788" s="5">
        <f t="shared" ca="1" si="159"/>
        <v>7.0542380437790805E-2</v>
      </c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4"/>
      <c r="D789" s="56">
        <f t="shared" si="160"/>
        <v>0</v>
      </c>
      <c r="E789" s="56">
        <f t="shared" si="160"/>
        <v>0</v>
      </c>
      <c r="F789" s="8">
        <f t="shared" si="161"/>
        <v>0</v>
      </c>
      <c r="G789" s="8">
        <f t="shared" si="161"/>
        <v>0</v>
      </c>
      <c r="H789" s="8">
        <f t="shared" si="162"/>
        <v>0</v>
      </c>
      <c r="I789" s="8">
        <f t="shared" si="163"/>
        <v>0</v>
      </c>
      <c r="J789" s="8">
        <f t="shared" si="164"/>
        <v>0</v>
      </c>
      <c r="K789" s="8">
        <f t="shared" si="165"/>
        <v>0</v>
      </c>
      <c r="L789" s="8">
        <f t="shared" si="166"/>
        <v>0</v>
      </c>
      <c r="M789" s="8">
        <f t="shared" ref="M789:M852" ca="1" si="171">+E$4+E$5*D789+E$6*D789^2</f>
        <v>-7.0542380437790805E-2</v>
      </c>
      <c r="N789" s="8">
        <f t="shared" ca="1" si="167"/>
        <v>0</v>
      </c>
      <c r="O789" s="57">
        <f t="shared" ca="1" si="168"/>
        <v>0</v>
      </c>
      <c r="P789" s="8">
        <f t="shared" ca="1" si="169"/>
        <v>0</v>
      </c>
      <c r="Q789" s="8">
        <f t="shared" ca="1" si="170"/>
        <v>0</v>
      </c>
      <c r="R789" s="5">
        <f t="shared" ref="R789:R852" ca="1" si="172">+E789-M789</f>
        <v>7.0542380437790805E-2</v>
      </c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4"/>
      <c r="D790" s="56">
        <f t="shared" si="160"/>
        <v>0</v>
      </c>
      <c r="E790" s="56">
        <f t="shared" si="160"/>
        <v>0</v>
      </c>
      <c r="F790" s="8">
        <f t="shared" si="161"/>
        <v>0</v>
      </c>
      <c r="G790" s="8">
        <f t="shared" si="161"/>
        <v>0</v>
      </c>
      <c r="H790" s="8">
        <f t="shared" si="162"/>
        <v>0</v>
      </c>
      <c r="I790" s="8">
        <f t="shared" si="163"/>
        <v>0</v>
      </c>
      <c r="J790" s="8">
        <f t="shared" si="164"/>
        <v>0</v>
      </c>
      <c r="K790" s="8">
        <f t="shared" si="165"/>
        <v>0</v>
      </c>
      <c r="L790" s="8">
        <f t="shared" si="166"/>
        <v>0</v>
      </c>
      <c r="M790" s="8">
        <f t="shared" ca="1" si="171"/>
        <v>-7.0542380437790805E-2</v>
      </c>
      <c r="N790" s="8">
        <f t="shared" ca="1" si="167"/>
        <v>0</v>
      </c>
      <c r="O790" s="57">
        <f t="shared" ca="1" si="168"/>
        <v>0</v>
      </c>
      <c r="P790" s="8">
        <f t="shared" ca="1" si="169"/>
        <v>0</v>
      </c>
      <c r="Q790" s="8">
        <f t="shared" ca="1" si="170"/>
        <v>0</v>
      </c>
      <c r="R790" s="5">
        <f t="shared" ca="1" si="172"/>
        <v>7.0542380437790805E-2</v>
      </c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4"/>
      <c r="D791" s="56">
        <f t="shared" si="160"/>
        <v>0</v>
      </c>
      <c r="E791" s="56">
        <f t="shared" si="160"/>
        <v>0</v>
      </c>
      <c r="F791" s="8">
        <f t="shared" si="161"/>
        <v>0</v>
      </c>
      <c r="G791" s="8">
        <f t="shared" si="161"/>
        <v>0</v>
      </c>
      <c r="H791" s="8">
        <f t="shared" si="162"/>
        <v>0</v>
      </c>
      <c r="I791" s="8">
        <f t="shared" si="163"/>
        <v>0</v>
      </c>
      <c r="J791" s="8">
        <f t="shared" si="164"/>
        <v>0</v>
      </c>
      <c r="K791" s="8">
        <f t="shared" si="165"/>
        <v>0</v>
      </c>
      <c r="L791" s="8">
        <f t="shared" si="166"/>
        <v>0</v>
      </c>
      <c r="M791" s="8">
        <f t="shared" ca="1" si="171"/>
        <v>-7.0542380437790805E-2</v>
      </c>
      <c r="N791" s="8">
        <f t="shared" ca="1" si="167"/>
        <v>0</v>
      </c>
      <c r="O791" s="57">
        <f t="shared" ca="1" si="168"/>
        <v>0</v>
      </c>
      <c r="P791" s="8">
        <f t="shared" ca="1" si="169"/>
        <v>0</v>
      </c>
      <c r="Q791" s="8">
        <f t="shared" ca="1" si="170"/>
        <v>0</v>
      </c>
      <c r="R791" s="5">
        <f t="shared" ca="1" si="172"/>
        <v>7.0542380437790805E-2</v>
      </c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4"/>
      <c r="D792" s="56">
        <f t="shared" si="160"/>
        <v>0</v>
      </c>
      <c r="E792" s="56">
        <f t="shared" si="160"/>
        <v>0</v>
      </c>
      <c r="F792" s="8">
        <f t="shared" si="161"/>
        <v>0</v>
      </c>
      <c r="G792" s="8">
        <f t="shared" si="161"/>
        <v>0</v>
      </c>
      <c r="H792" s="8">
        <f t="shared" si="162"/>
        <v>0</v>
      </c>
      <c r="I792" s="8">
        <f t="shared" si="163"/>
        <v>0</v>
      </c>
      <c r="J792" s="8">
        <f t="shared" si="164"/>
        <v>0</v>
      </c>
      <c r="K792" s="8">
        <f t="shared" si="165"/>
        <v>0</v>
      </c>
      <c r="L792" s="8">
        <f t="shared" si="166"/>
        <v>0</v>
      </c>
      <c r="M792" s="8">
        <f t="shared" ca="1" si="171"/>
        <v>-7.0542380437790805E-2</v>
      </c>
      <c r="N792" s="8">
        <f t="shared" ca="1" si="167"/>
        <v>0</v>
      </c>
      <c r="O792" s="57">
        <f t="shared" ca="1" si="168"/>
        <v>0</v>
      </c>
      <c r="P792" s="8">
        <f t="shared" ca="1" si="169"/>
        <v>0</v>
      </c>
      <c r="Q792" s="8">
        <f t="shared" ca="1" si="170"/>
        <v>0</v>
      </c>
      <c r="R792" s="5">
        <f t="shared" ca="1" si="172"/>
        <v>7.0542380437790805E-2</v>
      </c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4"/>
      <c r="D793" s="56">
        <f t="shared" si="160"/>
        <v>0</v>
      </c>
      <c r="E793" s="56">
        <f t="shared" si="160"/>
        <v>0</v>
      </c>
      <c r="F793" s="8">
        <f t="shared" si="161"/>
        <v>0</v>
      </c>
      <c r="G793" s="8">
        <f t="shared" si="161"/>
        <v>0</v>
      </c>
      <c r="H793" s="8">
        <f t="shared" si="162"/>
        <v>0</v>
      </c>
      <c r="I793" s="8">
        <f t="shared" si="163"/>
        <v>0</v>
      </c>
      <c r="J793" s="8">
        <f t="shared" si="164"/>
        <v>0</v>
      </c>
      <c r="K793" s="8">
        <f t="shared" si="165"/>
        <v>0</v>
      </c>
      <c r="L793" s="8">
        <f t="shared" si="166"/>
        <v>0</v>
      </c>
      <c r="M793" s="8">
        <f t="shared" ca="1" si="171"/>
        <v>-7.0542380437790805E-2</v>
      </c>
      <c r="N793" s="8">
        <f t="shared" ca="1" si="167"/>
        <v>0</v>
      </c>
      <c r="O793" s="57">
        <f t="shared" ca="1" si="168"/>
        <v>0</v>
      </c>
      <c r="P793" s="8">
        <f t="shared" ca="1" si="169"/>
        <v>0</v>
      </c>
      <c r="Q793" s="8">
        <f t="shared" ca="1" si="170"/>
        <v>0</v>
      </c>
      <c r="R793" s="5">
        <f t="shared" ca="1" si="172"/>
        <v>7.0542380437790805E-2</v>
      </c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4"/>
      <c r="D794" s="56">
        <f t="shared" si="160"/>
        <v>0</v>
      </c>
      <c r="E794" s="56">
        <f t="shared" si="160"/>
        <v>0</v>
      </c>
      <c r="F794" s="8">
        <f t="shared" si="161"/>
        <v>0</v>
      </c>
      <c r="G794" s="8">
        <f t="shared" si="161"/>
        <v>0</v>
      </c>
      <c r="H794" s="8">
        <f t="shared" si="162"/>
        <v>0</v>
      </c>
      <c r="I794" s="8">
        <f t="shared" si="163"/>
        <v>0</v>
      </c>
      <c r="J794" s="8">
        <f t="shared" si="164"/>
        <v>0</v>
      </c>
      <c r="K794" s="8">
        <f t="shared" si="165"/>
        <v>0</v>
      </c>
      <c r="L794" s="8">
        <f t="shared" si="166"/>
        <v>0</v>
      </c>
      <c r="M794" s="8">
        <f t="shared" ca="1" si="171"/>
        <v>-7.0542380437790805E-2</v>
      </c>
      <c r="N794" s="8">
        <f t="shared" ca="1" si="167"/>
        <v>0</v>
      </c>
      <c r="O794" s="57">
        <f t="shared" ca="1" si="168"/>
        <v>0</v>
      </c>
      <c r="P794" s="8">
        <f t="shared" ca="1" si="169"/>
        <v>0</v>
      </c>
      <c r="Q794" s="8">
        <f t="shared" ca="1" si="170"/>
        <v>0</v>
      </c>
      <c r="R794" s="5">
        <f t="shared" ca="1" si="172"/>
        <v>7.0542380437790805E-2</v>
      </c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4"/>
      <c r="D795" s="56">
        <f t="shared" si="160"/>
        <v>0</v>
      </c>
      <c r="E795" s="56">
        <f t="shared" si="160"/>
        <v>0</v>
      </c>
      <c r="F795" s="8">
        <f t="shared" si="161"/>
        <v>0</v>
      </c>
      <c r="G795" s="8">
        <f t="shared" si="161"/>
        <v>0</v>
      </c>
      <c r="H795" s="8">
        <f t="shared" si="162"/>
        <v>0</v>
      </c>
      <c r="I795" s="8">
        <f t="shared" si="163"/>
        <v>0</v>
      </c>
      <c r="J795" s="8">
        <f t="shared" si="164"/>
        <v>0</v>
      </c>
      <c r="K795" s="8">
        <f t="shared" si="165"/>
        <v>0</v>
      </c>
      <c r="L795" s="8">
        <f t="shared" si="166"/>
        <v>0</v>
      </c>
      <c r="M795" s="8">
        <f t="shared" ca="1" si="171"/>
        <v>-7.0542380437790805E-2</v>
      </c>
      <c r="N795" s="8">
        <f t="shared" ca="1" si="167"/>
        <v>0</v>
      </c>
      <c r="O795" s="57">
        <f t="shared" ca="1" si="168"/>
        <v>0</v>
      </c>
      <c r="P795" s="8">
        <f t="shared" ca="1" si="169"/>
        <v>0</v>
      </c>
      <c r="Q795" s="8">
        <f t="shared" ca="1" si="170"/>
        <v>0</v>
      </c>
      <c r="R795" s="5">
        <f t="shared" ca="1" si="172"/>
        <v>7.0542380437790805E-2</v>
      </c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4"/>
      <c r="D796" s="56">
        <f t="shared" si="160"/>
        <v>0</v>
      </c>
      <c r="E796" s="56">
        <f t="shared" si="160"/>
        <v>0</v>
      </c>
      <c r="F796" s="8">
        <f t="shared" si="161"/>
        <v>0</v>
      </c>
      <c r="G796" s="8">
        <f t="shared" si="161"/>
        <v>0</v>
      </c>
      <c r="H796" s="8">
        <f t="shared" si="162"/>
        <v>0</v>
      </c>
      <c r="I796" s="8">
        <f t="shared" si="163"/>
        <v>0</v>
      </c>
      <c r="J796" s="8">
        <f t="shared" si="164"/>
        <v>0</v>
      </c>
      <c r="K796" s="8">
        <f t="shared" si="165"/>
        <v>0</v>
      </c>
      <c r="L796" s="8">
        <f t="shared" si="166"/>
        <v>0</v>
      </c>
      <c r="M796" s="8">
        <f t="shared" ca="1" si="171"/>
        <v>-7.0542380437790805E-2</v>
      </c>
      <c r="N796" s="8">
        <f t="shared" ca="1" si="167"/>
        <v>0</v>
      </c>
      <c r="O796" s="57">
        <f t="shared" ca="1" si="168"/>
        <v>0</v>
      </c>
      <c r="P796" s="8">
        <f t="shared" ca="1" si="169"/>
        <v>0</v>
      </c>
      <c r="Q796" s="8">
        <f t="shared" ca="1" si="170"/>
        <v>0</v>
      </c>
      <c r="R796" s="5">
        <f t="shared" ca="1" si="172"/>
        <v>7.0542380437790805E-2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4"/>
      <c r="D797" s="56">
        <f t="shared" si="160"/>
        <v>0</v>
      </c>
      <c r="E797" s="56">
        <f t="shared" si="160"/>
        <v>0</v>
      </c>
      <c r="F797" s="8">
        <f t="shared" si="161"/>
        <v>0</v>
      </c>
      <c r="G797" s="8">
        <f t="shared" si="161"/>
        <v>0</v>
      </c>
      <c r="H797" s="8">
        <f t="shared" si="162"/>
        <v>0</v>
      </c>
      <c r="I797" s="8">
        <f t="shared" si="163"/>
        <v>0</v>
      </c>
      <c r="J797" s="8">
        <f t="shared" si="164"/>
        <v>0</v>
      </c>
      <c r="K797" s="8">
        <f t="shared" si="165"/>
        <v>0</v>
      </c>
      <c r="L797" s="8">
        <f t="shared" si="166"/>
        <v>0</v>
      </c>
      <c r="M797" s="8">
        <f t="shared" ca="1" si="171"/>
        <v>-7.0542380437790805E-2</v>
      </c>
      <c r="N797" s="8">
        <f t="shared" ca="1" si="167"/>
        <v>0</v>
      </c>
      <c r="O797" s="57">
        <f t="shared" ca="1" si="168"/>
        <v>0</v>
      </c>
      <c r="P797" s="8">
        <f t="shared" ca="1" si="169"/>
        <v>0</v>
      </c>
      <c r="Q797" s="8">
        <f t="shared" ca="1" si="170"/>
        <v>0</v>
      </c>
      <c r="R797" s="5">
        <f t="shared" ca="1" si="172"/>
        <v>7.0542380437790805E-2</v>
      </c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4"/>
      <c r="D798" s="56">
        <f t="shared" si="160"/>
        <v>0</v>
      </c>
      <c r="E798" s="56">
        <f t="shared" si="160"/>
        <v>0</v>
      </c>
      <c r="F798" s="8">
        <f t="shared" si="161"/>
        <v>0</v>
      </c>
      <c r="G798" s="8">
        <f t="shared" si="161"/>
        <v>0</v>
      </c>
      <c r="H798" s="8">
        <f t="shared" si="162"/>
        <v>0</v>
      </c>
      <c r="I798" s="8">
        <f t="shared" si="163"/>
        <v>0</v>
      </c>
      <c r="J798" s="8">
        <f t="shared" si="164"/>
        <v>0</v>
      </c>
      <c r="K798" s="8">
        <f t="shared" si="165"/>
        <v>0</v>
      </c>
      <c r="L798" s="8">
        <f t="shared" si="166"/>
        <v>0</v>
      </c>
      <c r="M798" s="8">
        <f t="shared" ca="1" si="171"/>
        <v>-7.0542380437790805E-2</v>
      </c>
      <c r="N798" s="8">
        <f t="shared" ca="1" si="167"/>
        <v>0</v>
      </c>
      <c r="O798" s="57">
        <f t="shared" ca="1" si="168"/>
        <v>0</v>
      </c>
      <c r="P798" s="8">
        <f t="shared" ca="1" si="169"/>
        <v>0</v>
      </c>
      <c r="Q798" s="8">
        <f t="shared" ca="1" si="170"/>
        <v>0</v>
      </c>
      <c r="R798" s="5">
        <f t="shared" ca="1" si="172"/>
        <v>7.0542380437790805E-2</v>
      </c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4"/>
      <c r="D799" s="56">
        <f t="shared" si="160"/>
        <v>0</v>
      </c>
      <c r="E799" s="56">
        <f t="shared" si="160"/>
        <v>0</v>
      </c>
      <c r="F799" s="8">
        <f t="shared" si="161"/>
        <v>0</v>
      </c>
      <c r="G799" s="8">
        <f t="shared" si="161"/>
        <v>0</v>
      </c>
      <c r="H799" s="8">
        <f t="shared" si="162"/>
        <v>0</v>
      </c>
      <c r="I799" s="8">
        <f t="shared" si="163"/>
        <v>0</v>
      </c>
      <c r="J799" s="8">
        <f t="shared" si="164"/>
        <v>0</v>
      </c>
      <c r="K799" s="8">
        <f t="shared" si="165"/>
        <v>0</v>
      </c>
      <c r="L799" s="8">
        <f t="shared" si="166"/>
        <v>0</v>
      </c>
      <c r="M799" s="8">
        <f t="shared" ca="1" si="171"/>
        <v>-7.0542380437790805E-2</v>
      </c>
      <c r="N799" s="8">
        <f t="shared" ca="1" si="167"/>
        <v>0</v>
      </c>
      <c r="O799" s="57">
        <f t="shared" ca="1" si="168"/>
        <v>0</v>
      </c>
      <c r="P799" s="8">
        <f t="shared" ca="1" si="169"/>
        <v>0</v>
      </c>
      <c r="Q799" s="8">
        <f t="shared" ca="1" si="170"/>
        <v>0</v>
      </c>
      <c r="R799" s="5">
        <f t="shared" ca="1" si="172"/>
        <v>7.0542380437790805E-2</v>
      </c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4"/>
      <c r="D800" s="56">
        <f t="shared" si="160"/>
        <v>0</v>
      </c>
      <c r="E800" s="56">
        <f t="shared" si="160"/>
        <v>0</v>
      </c>
      <c r="F800" s="8">
        <f t="shared" si="161"/>
        <v>0</v>
      </c>
      <c r="G800" s="8">
        <f t="shared" si="161"/>
        <v>0</v>
      </c>
      <c r="H800" s="8">
        <f t="shared" si="162"/>
        <v>0</v>
      </c>
      <c r="I800" s="8">
        <f t="shared" si="163"/>
        <v>0</v>
      </c>
      <c r="J800" s="8">
        <f t="shared" si="164"/>
        <v>0</v>
      </c>
      <c r="K800" s="8">
        <f t="shared" si="165"/>
        <v>0</v>
      </c>
      <c r="L800" s="8">
        <f t="shared" si="166"/>
        <v>0</v>
      </c>
      <c r="M800" s="8">
        <f t="shared" ca="1" si="171"/>
        <v>-7.0542380437790805E-2</v>
      </c>
      <c r="N800" s="8">
        <f t="shared" ca="1" si="167"/>
        <v>0</v>
      </c>
      <c r="O800" s="57">
        <f t="shared" ca="1" si="168"/>
        <v>0</v>
      </c>
      <c r="P800" s="8">
        <f t="shared" ca="1" si="169"/>
        <v>0</v>
      </c>
      <c r="Q800" s="8">
        <f t="shared" ca="1" si="170"/>
        <v>0</v>
      </c>
      <c r="R800" s="5">
        <f t="shared" ca="1" si="172"/>
        <v>7.0542380437790805E-2</v>
      </c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4"/>
      <c r="D801" s="56">
        <f t="shared" si="160"/>
        <v>0</v>
      </c>
      <c r="E801" s="56">
        <f t="shared" si="160"/>
        <v>0</v>
      </c>
      <c r="F801" s="8">
        <f t="shared" si="161"/>
        <v>0</v>
      </c>
      <c r="G801" s="8">
        <f t="shared" si="161"/>
        <v>0</v>
      </c>
      <c r="H801" s="8">
        <f t="shared" si="162"/>
        <v>0</v>
      </c>
      <c r="I801" s="8">
        <f t="shared" si="163"/>
        <v>0</v>
      </c>
      <c r="J801" s="8">
        <f t="shared" si="164"/>
        <v>0</v>
      </c>
      <c r="K801" s="8">
        <f t="shared" si="165"/>
        <v>0</v>
      </c>
      <c r="L801" s="8">
        <f t="shared" si="166"/>
        <v>0</v>
      </c>
      <c r="M801" s="8">
        <f t="shared" ca="1" si="171"/>
        <v>-7.0542380437790805E-2</v>
      </c>
      <c r="N801" s="8">
        <f t="shared" ca="1" si="167"/>
        <v>0</v>
      </c>
      <c r="O801" s="57">
        <f t="shared" ca="1" si="168"/>
        <v>0</v>
      </c>
      <c r="P801" s="8">
        <f t="shared" ca="1" si="169"/>
        <v>0</v>
      </c>
      <c r="Q801" s="8">
        <f t="shared" ca="1" si="170"/>
        <v>0</v>
      </c>
      <c r="R801" s="5">
        <f t="shared" ca="1" si="172"/>
        <v>7.0542380437790805E-2</v>
      </c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4"/>
      <c r="D802" s="56">
        <f t="shared" si="160"/>
        <v>0</v>
      </c>
      <c r="E802" s="56">
        <f t="shared" si="160"/>
        <v>0</v>
      </c>
      <c r="F802" s="8">
        <f t="shared" si="161"/>
        <v>0</v>
      </c>
      <c r="G802" s="8">
        <f t="shared" si="161"/>
        <v>0</v>
      </c>
      <c r="H802" s="8">
        <f t="shared" si="162"/>
        <v>0</v>
      </c>
      <c r="I802" s="8">
        <f t="shared" si="163"/>
        <v>0</v>
      </c>
      <c r="J802" s="8">
        <f t="shared" si="164"/>
        <v>0</v>
      </c>
      <c r="K802" s="8">
        <f t="shared" si="165"/>
        <v>0</v>
      </c>
      <c r="L802" s="8">
        <f t="shared" si="166"/>
        <v>0</v>
      </c>
      <c r="M802" s="8">
        <f t="shared" ca="1" si="171"/>
        <v>-7.0542380437790805E-2</v>
      </c>
      <c r="N802" s="8">
        <f t="shared" ca="1" si="167"/>
        <v>0</v>
      </c>
      <c r="O802" s="57">
        <f t="shared" ca="1" si="168"/>
        <v>0</v>
      </c>
      <c r="P802" s="8">
        <f t="shared" ca="1" si="169"/>
        <v>0</v>
      </c>
      <c r="Q802" s="8">
        <f t="shared" ca="1" si="170"/>
        <v>0</v>
      </c>
      <c r="R802" s="5">
        <f t="shared" ca="1" si="172"/>
        <v>7.0542380437790805E-2</v>
      </c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4"/>
      <c r="D803" s="56">
        <f t="shared" si="160"/>
        <v>0</v>
      </c>
      <c r="E803" s="56">
        <f t="shared" si="160"/>
        <v>0</v>
      </c>
      <c r="F803" s="8">
        <f t="shared" si="161"/>
        <v>0</v>
      </c>
      <c r="G803" s="8">
        <f t="shared" si="161"/>
        <v>0</v>
      </c>
      <c r="H803" s="8">
        <f t="shared" si="162"/>
        <v>0</v>
      </c>
      <c r="I803" s="8">
        <f t="shared" si="163"/>
        <v>0</v>
      </c>
      <c r="J803" s="8">
        <f t="shared" si="164"/>
        <v>0</v>
      </c>
      <c r="K803" s="8">
        <f t="shared" si="165"/>
        <v>0</v>
      </c>
      <c r="L803" s="8">
        <f t="shared" si="166"/>
        <v>0</v>
      </c>
      <c r="M803" s="8">
        <f t="shared" ca="1" si="171"/>
        <v>-7.0542380437790805E-2</v>
      </c>
      <c r="N803" s="8">
        <f t="shared" ca="1" si="167"/>
        <v>0</v>
      </c>
      <c r="O803" s="57">
        <f t="shared" ca="1" si="168"/>
        <v>0</v>
      </c>
      <c r="P803" s="8">
        <f t="shared" ca="1" si="169"/>
        <v>0</v>
      </c>
      <c r="Q803" s="8">
        <f t="shared" ca="1" si="170"/>
        <v>0</v>
      </c>
      <c r="R803" s="5">
        <f t="shared" ca="1" si="172"/>
        <v>7.0542380437790805E-2</v>
      </c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4"/>
      <c r="D804" s="56">
        <f t="shared" si="160"/>
        <v>0</v>
      </c>
      <c r="E804" s="56">
        <f t="shared" si="160"/>
        <v>0</v>
      </c>
      <c r="F804" s="8">
        <f t="shared" si="161"/>
        <v>0</v>
      </c>
      <c r="G804" s="8">
        <f t="shared" si="161"/>
        <v>0</v>
      </c>
      <c r="H804" s="8">
        <f t="shared" si="162"/>
        <v>0</v>
      </c>
      <c r="I804" s="8">
        <f t="shared" si="163"/>
        <v>0</v>
      </c>
      <c r="J804" s="8">
        <f t="shared" si="164"/>
        <v>0</v>
      </c>
      <c r="K804" s="8">
        <f t="shared" si="165"/>
        <v>0</v>
      </c>
      <c r="L804" s="8">
        <f t="shared" si="166"/>
        <v>0</v>
      </c>
      <c r="M804" s="8">
        <f t="shared" ca="1" si="171"/>
        <v>-7.0542380437790805E-2</v>
      </c>
      <c r="N804" s="8">
        <f t="shared" ca="1" si="167"/>
        <v>0</v>
      </c>
      <c r="O804" s="57">
        <f t="shared" ca="1" si="168"/>
        <v>0</v>
      </c>
      <c r="P804" s="8">
        <f t="shared" ca="1" si="169"/>
        <v>0</v>
      </c>
      <c r="Q804" s="8">
        <f t="shared" ca="1" si="170"/>
        <v>0</v>
      </c>
      <c r="R804" s="5">
        <f t="shared" ca="1" si="172"/>
        <v>7.0542380437790805E-2</v>
      </c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4"/>
      <c r="D805" s="56">
        <f t="shared" si="160"/>
        <v>0</v>
      </c>
      <c r="E805" s="56">
        <f t="shared" si="160"/>
        <v>0</v>
      </c>
      <c r="F805" s="8">
        <f t="shared" si="161"/>
        <v>0</v>
      </c>
      <c r="G805" s="8">
        <f t="shared" si="161"/>
        <v>0</v>
      </c>
      <c r="H805" s="8">
        <f t="shared" si="162"/>
        <v>0</v>
      </c>
      <c r="I805" s="8">
        <f t="shared" si="163"/>
        <v>0</v>
      </c>
      <c r="J805" s="8">
        <f t="shared" si="164"/>
        <v>0</v>
      </c>
      <c r="K805" s="8">
        <f t="shared" si="165"/>
        <v>0</v>
      </c>
      <c r="L805" s="8">
        <f t="shared" si="166"/>
        <v>0</v>
      </c>
      <c r="M805" s="8">
        <f t="shared" ca="1" si="171"/>
        <v>-7.0542380437790805E-2</v>
      </c>
      <c r="N805" s="8">
        <f t="shared" ca="1" si="167"/>
        <v>0</v>
      </c>
      <c r="O805" s="57">
        <f t="shared" ca="1" si="168"/>
        <v>0</v>
      </c>
      <c r="P805" s="8">
        <f t="shared" ca="1" si="169"/>
        <v>0</v>
      </c>
      <c r="Q805" s="8">
        <f t="shared" ca="1" si="170"/>
        <v>0</v>
      </c>
      <c r="R805" s="5">
        <f t="shared" ca="1" si="172"/>
        <v>7.0542380437790805E-2</v>
      </c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4"/>
      <c r="D806" s="56">
        <f t="shared" si="160"/>
        <v>0</v>
      </c>
      <c r="E806" s="56">
        <f t="shared" si="160"/>
        <v>0</v>
      </c>
      <c r="F806" s="8">
        <f t="shared" si="161"/>
        <v>0</v>
      </c>
      <c r="G806" s="8">
        <f t="shared" si="161"/>
        <v>0</v>
      </c>
      <c r="H806" s="8">
        <f t="shared" si="162"/>
        <v>0</v>
      </c>
      <c r="I806" s="8">
        <f t="shared" si="163"/>
        <v>0</v>
      </c>
      <c r="J806" s="8">
        <f t="shared" si="164"/>
        <v>0</v>
      </c>
      <c r="K806" s="8">
        <f t="shared" si="165"/>
        <v>0</v>
      </c>
      <c r="L806" s="8">
        <f t="shared" si="166"/>
        <v>0</v>
      </c>
      <c r="M806" s="8">
        <f t="shared" ca="1" si="171"/>
        <v>-7.0542380437790805E-2</v>
      </c>
      <c r="N806" s="8">
        <f t="shared" ca="1" si="167"/>
        <v>0</v>
      </c>
      <c r="O806" s="57">
        <f t="shared" ca="1" si="168"/>
        <v>0</v>
      </c>
      <c r="P806" s="8">
        <f t="shared" ca="1" si="169"/>
        <v>0</v>
      </c>
      <c r="Q806" s="8">
        <f t="shared" ca="1" si="170"/>
        <v>0</v>
      </c>
      <c r="R806" s="5">
        <f t="shared" ca="1" si="172"/>
        <v>7.0542380437790805E-2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4"/>
      <c r="D807" s="56">
        <f t="shared" si="160"/>
        <v>0</v>
      </c>
      <c r="E807" s="56">
        <f t="shared" si="160"/>
        <v>0</v>
      </c>
      <c r="F807" s="8">
        <f t="shared" si="161"/>
        <v>0</v>
      </c>
      <c r="G807" s="8">
        <f t="shared" si="161"/>
        <v>0</v>
      </c>
      <c r="H807" s="8">
        <f t="shared" si="162"/>
        <v>0</v>
      </c>
      <c r="I807" s="8">
        <f t="shared" si="163"/>
        <v>0</v>
      </c>
      <c r="J807" s="8">
        <f t="shared" si="164"/>
        <v>0</v>
      </c>
      <c r="K807" s="8">
        <f t="shared" si="165"/>
        <v>0</v>
      </c>
      <c r="L807" s="8">
        <f t="shared" si="166"/>
        <v>0</v>
      </c>
      <c r="M807" s="8">
        <f t="shared" ca="1" si="171"/>
        <v>-7.0542380437790805E-2</v>
      </c>
      <c r="N807" s="8">
        <f t="shared" ca="1" si="167"/>
        <v>0</v>
      </c>
      <c r="O807" s="57">
        <f t="shared" ca="1" si="168"/>
        <v>0</v>
      </c>
      <c r="P807" s="8">
        <f t="shared" ca="1" si="169"/>
        <v>0</v>
      </c>
      <c r="Q807" s="8">
        <f t="shared" ca="1" si="170"/>
        <v>0</v>
      </c>
      <c r="R807" s="5">
        <f t="shared" ca="1" si="172"/>
        <v>7.0542380437790805E-2</v>
      </c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4"/>
      <c r="D808" s="56">
        <f t="shared" si="160"/>
        <v>0</v>
      </c>
      <c r="E808" s="56">
        <f t="shared" si="160"/>
        <v>0</v>
      </c>
      <c r="F808" s="8">
        <f t="shared" si="161"/>
        <v>0</v>
      </c>
      <c r="G808" s="8">
        <f t="shared" si="161"/>
        <v>0</v>
      </c>
      <c r="H808" s="8">
        <f t="shared" si="162"/>
        <v>0</v>
      </c>
      <c r="I808" s="8">
        <f t="shared" si="163"/>
        <v>0</v>
      </c>
      <c r="J808" s="8">
        <f t="shared" si="164"/>
        <v>0</v>
      </c>
      <c r="K808" s="8">
        <f t="shared" si="165"/>
        <v>0</v>
      </c>
      <c r="L808" s="8">
        <f t="shared" si="166"/>
        <v>0</v>
      </c>
      <c r="M808" s="8">
        <f t="shared" ca="1" si="171"/>
        <v>-7.0542380437790805E-2</v>
      </c>
      <c r="N808" s="8">
        <f t="shared" ca="1" si="167"/>
        <v>0</v>
      </c>
      <c r="O808" s="57">
        <f t="shared" ca="1" si="168"/>
        <v>0</v>
      </c>
      <c r="P808" s="8">
        <f t="shared" ca="1" si="169"/>
        <v>0</v>
      </c>
      <c r="Q808" s="8">
        <f t="shared" ca="1" si="170"/>
        <v>0</v>
      </c>
      <c r="R808" s="5">
        <f t="shared" ca="1" si="172"/>
        <v>7.0542380437790805E-2</v>
      </c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4"/>
      <c r="D809" s="56">
        <f t="shared" si="160"/>
        <v>0</v>
      </c>
      <c r="E809" s="56">
        <f t="shared" si="160"/>
        <v>0</v>
      </c>
      <c r="F809" s="8">
        <f t="shared" si="161"/>
        <v>0</v>
      </c>
      <c r="G809" s="8">
        <f t="shared" si="161"/>
        <v>0</v>
      </c>
      <c r="H809" s="8">
        <f t="shared" si="162"/>
        <v>0</v>
      </c>
      <c r="I809" s="8">
        <f t="shared" si="163"/>
        <v>0</v>
      </c>
      <c r="J809" s="8">
        <f t="shared" si="164"/>
        <v>0</v>
      </c>
      <c r="K809" s="8">
        <f t="shared" si="165"/>
        <v>0</v>
      </c>
      <c r="L809" s="8">
        <f t="shared" si="166"/>
        <v>0</v>
      </c>
      <c r="M809" s="8">
        <f t="shared" ca="1" si="171"/>
        <v>-7.0542380437790805E-2</v>
      </c>
      <c r="N809" s="8">
        <f t="shared" ca="1" si="167"/>
        <v>0</v>
      </c>
      <c r="O809" s="57">
        <f t="shared" ca="1" si="168"/>
        <v>0</v>
      </c>
      <c r="P809" s="8">
        <f t="shared" ca="1" si="169"/>
        <v>0</v>
      </c>
      <c r="Q809" s="8">
        <f t="shared" ca="1" si="170"/>
        <v>0</v>
      </c>
      <c r="R809" s="5">
        <f t="shared" ca="1" si="172"/>
        <v>7.0542380437790805E-2</v>
      </c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4"/>
      <c r="D810" s="56">
        <f t="shared" si="160"/>
        <v>0</v>
      </c>
      <c r="E810" s="56">
        <f t="shared" si="160"/>
        <v>0</v>
      </c>
      <c r="F810" s="8">
        <f t="shared" si="161"/>
        <v>0</v>
      </c>
      <c r="G810" s="8">
        <f t="shared" si="161"/>
        <v>0</v>
      </c>
      <c r="H810" s="8">
        <f t="shared" si="162"/>
        <v>0</v>
      </c>
      <c r="I810" s="8">
        <f t="shared" si="163"/>
        <v>0</v>
      </c>
      <c r="J810" s="8">
        <f t="shared" si="164"/>
        <v>0</v>
      </c>
      <c r="K810" s="8">
        <f t="shared" si="165"/>
        <v>0</v>
      </c>
      <c r="L810" s="8">
        <f t="shared" si="166"/>
        <v>0</v>
      </c>
      <c r="M810" s="8">
        <f t="shared" ca="1" si="171"/>
        <v>-7.0542380437790805E-2</v>
      </c>
      <c r="N810" s="8">
        <f t="shared" ca="1" si="167"/>
        <v>0</v>
      </c>
      <c r="O810" s="57">
        <f t="shared" ca="1" si="168"/>
        <v>0</v>
      </c>
      <c r="P810" s="8">
        <f t="shared" ca="1" si="169"/>
        <v>0</v>
      </c>
      <c r="Q810" s="8">
        <f t="shared" ca="1" si="170"/>
        <v>0</v>
      </c>
      <c r="R810" s="5">
        <f t="shared" ca="1" si="172"/>
        <v>7.0542380437790805E-2</v>
      </c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54"/>
      <c r="D811" s="56">
        <f t="shared" si="160"/>
        <v>0</v>
      </c>
      <c r="E811" s="56">
        <f t="shared" si="160"/>
        <v>0</v>
      </c>
      <c r="F811" s="8">
        <f t="shared" si="161"/>
        <v>0</v>
      </c>
      <c r="G811" s="8">
        <f t="shared" si="161"/>
        <v>0</v>
      </c>
      <c r="H811" s="8">
        <f t="shared" si="162"/>
        <v>0</v>
      </c>
      <c r="I811" s="8">
        <f t="shared" si="163"/>
        <v>0</v>
      </c>
      <c r="J811" s="8">
        <f t="shared" si="164"/>
        <v>0</v>
      </c>
      <c r="K811" s="8">
        <f t="shared" si="165"/>
        <v>0</v>
      </c>
      <c r="L811" s="8">
        <f t="shared" si="166"/>
        <v>0</v>
      </c>
      <c r="M811" s="8">
        <f t="shared" ca="1" si="171"/>
        <v>-7.0542380437790805E-2</v>
      </c>
      <c r="N811" s="8">
        <f t="shared" ca="1" si="167"/>
        <v>0</v>
      </c>
      <c r="O811" s="57">
        <f t="shared" ca="1" si="168"/>
        <v>0</v>
      </c>
      <c r="P811" s="8">
        <f t="shared" ca="1" si="169"/>
        <v>0</v>
      </c>
      <c r="Q811" s="8">
        <f t="shared" ca="1" si="170"/>
        <v>0</v>
      </c>
      <c r="R811" s="5">
        <f t="shared" ca="1" si="172"/>
        <v>7.0542380437790805E-2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54"/>
      <c r="D812" s="56">
        <f t="shared" si="160"/>
        <v>0</v>
      </c>
      <c r="E812" s="56">
        <f t="shared" si="160"/>
        <v>0</v>
      </c>
      <c r="F812" s="8">
        <f t="shared" si="161"/>
        <v>0</v>
      </c>
      <c r="G812" s="8">
        <f t="shared" si="161"/>
        <v>0</v>
      </c>
      <c r="H812" s="8">
        <f t="shared" si="162"/>
        <v>0</v>
      </c>
      <c r="I812" s="8">
        <f t="shared" si="163"/>
        <v>0</v>
      </c>
      <c r="J812" s="8">
        <f t="shared" si="164"/>
        <v>0</v>
      </c>
      <c r="K812" s="8">
        <f t="shared" si="165"/>
        <v>0</v>
      </c>
      <c r="L812" s="8">
        <f t="shared" si="166"/>
        <v>0</v>
      </c>
      <c r="M812" s="8">
        <f t="shared" ca="1" si="171"/>
        <v>-7.0542380437790805E-2</v>
      </c>
      <c r="N812" s="8">
        <f t="shared" ca="1" si="167"/>
        <v>0</v>
      </c>
      <c r="O812" s="57">
        <f t="shared" ca="1" si="168"/>
        <v>0</v>
      </c>
      <c r="P812" s="8">
        <f t="shared" ca="1" si="169"/>
        <v>0</v>
      </c>
      <c r="Q812" s="8">
        <f t="shared" ca="1" si="170"/>
        <v>0</v>
      </c>
      <c r="R812" s="5">
        <f t="shared" ca="1" si="172"/>
        <v>7.0542380437790805E-2</v>
      </c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54"/>
      <c r="D813" s="56">
        <f t="shared" si="160"/>
        <v>0</v>
      </c>
      <c r="E813" s="56">
        <f t="shared" si="160"/>
        <v>0</v>
      </c>
      <c r="F813" s="8">
        <f t="shared" si="161"/>
        <v>0</v>
      </c>
      <c r="G813" s="8">
        <f t="shared" si="161"/>
        <v>0</v>
      </c>
      <c r="H813" s="8">
        <f t="shared" si="162"/>
        <v>0</v>
      </c>
      <c r="I813" s="8">
        <f t="shared" si="163"/>
        <v>0</v>
      </c>
      <c r="J813" s="8">
        <f t="shared" si="164"/>
        <v>0</v>
      </c>
      <c r="K813" s="8">
        <f t="shared" si="165"/>
        <v>0</v>
      </c>
      <c r="L813" s="8">
        <f t="shared" si="166"/>
        <v>0</v>
      </c>
      <c r="M813" s="8">
        <f t="shared" ca="1" si="171"/>
        <v>-7.0542380437790805E-2</v>
      </c>
      <c r="N813" s="8">
        <f t="shared" ca="1" si="167"/>
        <v>0</v>
      </c>
      <c r="O813" s="57">
        <f t="shared" ca="1" si="168"/>
        <v>0</v>
      </c>
      <c r="P813" s="8">
        <f t="shared" ca="1" si="169"/>
        <v>0</v>
      </c>
      <c r="Q813" s="8">
        <f t="shared" ca="1" si="170"/>
        <v>0</v>
      </c>
      <c r="R813" s="5">
        <f t="shared" ca="1" si="172"/>
        <v>7.0542380437790805E-2</v>
      </c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54"/>
      <c r="D814" s="56">
        <f t="shared" si="160"/>
        <v>0</v>
      </c>
      <c r="E814" s="56">
        <f t="shared" si="160"/>
        <v>0</v>
      </c>
      <c r="F814" s="8">
        <f t="shared" si="161"/>
        <v>0</v>
      </c>
      <c r="G814" s="8">
        <f t="shared" si="161"/>
        <v>0</v>
      </c>
      <c r="H814" s="8">
        <f t="shared" si="162"/>
        <v>0</v>
      </c>
      <c r="I814" s="8">
        <f t="shared" si="163"/>
        <v>0</v>
      </c>
      <c r="J814" s="8">
        <f t="shared" si="164"/>
        <v>0</v>
      </c>
      <c r="K814" s="8">
        <f t="shared" si="165"/>
        <v>0</v>
      </c>
      <c r="L814" s="8">
        <f t="shared" si="166"/>
        <v>0</v>
      </c>
      <c r="M814" s="8">
        <f t="shared" ca="1" si="171"/>
        <v>-7.0542380437790805E-2</v>
      </c>
      <c r="N814" s="8">
        <f t="shared" ca="1" si="167"/>
        <v>0</v>
      </c>
      <c r="O814" s="57">
        <f t="shared" ca="1" si="168"/>
        <v>0</v>
      </c>
      <c r="P814" s="8">
        <f t="shared" ca="1" si="169"/>
        <v>0</v>
      </c>
      <c r="Q814" s="8">
        <f t="shared" ca="1" si="170"/>
        <v>0</v>
      </c>
      <c r="R814" s="5">
        <f t="shared" ca="1" si="172"/>
        <v>7.0542380437790805E-2</v>
      </c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54"/>
      <c r="D815" s="56">
        <f t="shared" si="160"/>
        <v>0</v>
      </c>
      <c r="E815" s="56">
        <f t="shared" si="160"/>
        <v>0</v>
      </c>
      <c r="F815" s="8">
        <f t="shared" si="161"/>
        <v>0</v>
      </c>
      <c r="G815" s="8">
        <f t="shared" si="161"/>
        <v>0</v>
      </c>
      <c r="H815" s="8">
        <f t="shared" si="162"/>
        <v>0</v>
      </c>
      <c r="I815" s="8">
        <f t="shared" si="163"/>
        <v>0</v>
      </c>
      <c r="J815" s="8">
        <f t="shared" si="164"/>
        <v>0</v>
      </c>
      <c r="K815" s="8">
        <f t="shared" si="165"/>
        <v>0</v>
      </c>
      <c r="L815" s="8">
        <f t="shared" si="166"/>
        <v>0</v>
      </c>
      <c r="M815" s="8">
        <f t="shared" ca="1" si="171"/>
        <v>-7.0542380437790805E-2</v>
      </c>
      <c r="N815" s="8">
        <f t="shared" ca="1" si="167"/>
        <v>0</v>
      </c>
      <c r="O815" s="57">
        <f t="shared" ca="1" si="168"/>
        <v>0</v>
      </c>
      <c r="P815" s="8">
        <f t="shared" ca="1" si="169"/>
        <v>0</v>
      </c>
      <c r="Q815" s="8">
        <f t="shared" ca="1" si="170"/>
        <v>0</v>
      </c>
      <c r="R815" s="5">
        <f t="shared" ca="1" si="172"/>
        <v>7.0542380437790805E-2</v>
      </c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54"/>
      <c r="D816" s="56">
        <f t="shared" si="160"/>
        <v>0</v>
      </c>
      <c r="E816" s="56">
        <f t="shared" si="160"/>
        <v>0</v>
      </c>
      <c r="F816" s="8">
        <f t="shared" si="161"/>
        <v>0</v>
      </c>
      <c r="G816" s="8">
        <f t="shared" si="161"/>
        <v>0</v>
      </c>
      <c r="H816" s="8">
        <f t="shared" si="162"/>
        <v>0</v>
      </c>
      <c r="I816" s="8">
        <f t="shared" si="163"/>
        <v>0</v>
      </c>
      <c r="J816" s="8">
        <f t="shared" si="164"/>
        <v>0</v>
      </c>
      <c r="K816" s="8">
        <f t="shared" si="165"/>
        <v>0</v>
      </c>
      <c r="L816" s="8">
        <f t="shared" si="166"/>
        <v>0</v>
      </c>
      <c r="M816" s="8">
        <f t="shared" ca="1" si="171"/>
        <v>-7.0542380437790805E-2</v>
      </c>
      <c r="N816" s="8">
        <f t="shared" ca="1" si="167"/>
        <v>0</v>
      </c>
      <c r="O816" s="57">
        <f t="shared" ca="1" si="168"/>
        <v>0</v>
      </c>
      <c r="P816" s="8">
        <f t="shared" ca="1" si="169"/>
        <v>0</v>
      </c>
      <c r="Q816" s="8">
        <f t="shared" ca="1" si="170"/>
        <v>0</v>
      </c>
      <c r="R816" s="5">
        <f t="shared" ca="1" si="172"/>
        <v>7.0542380437790805E-2</v>
      </c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54"/>
      <c r="D817" s="56">
        <f t="shared" si="160"/>
        <v>0</v>
      </c>
      <c r="E817" s="56">
        <f t="shared" si="160"/>
        <v>0</v>
      </c>
      <c r="F817" s="8">
        <f t="shared" si="161"/>
        <v>0</v>
      </c>
      <c r="G817" s="8">
        <f t="shared" si="161"/>
        <v>0</v>
      </c>
      <c r="H817" s="8">
        <f t="shared" si="162"/>
        <v>0</v>
      </c>
      <c r="I817" s="8">
        <f t="shared" si="163"/>
        <v>0</v>
      </c>
      <c r="J817" s="8">
        <f t="shared" si="164"/>
        <v>0</v>
      </c>
      <c r="K817" s="8">
        <f t="shared" si="165"/>
        <v>0</v>
      </c>
      <c r="L817" s="8">
        <f t="shared" si="166"/>
        <v>0</v>
      </c>
      <c r="M817" s="8">
        <f t="shared" ca="1" si="171"/>
        <v>-7.0542380437790805E-2</v>
      </c>
      <c r="N817" s="8">
        <f t="shared" ca="1" si="167"/>
        <v>0</v>
      </c>
      <c r="O817" s="57">
        <f t="shared" ca="1" si="168"/>
        <v>0</v>
      </c>
      <c r="P817" s="8">
        <f t="shared" ca="1" si="169"/>
        <v>0</v>
      </c>
      <c r="Q817" s="8">
        <f t="shared" ca="1" si="170"/>
        <v>0</v>
      </c>
      <c r="R817" s="5">
        <f t="shared" ca="1" si="172"/>
        <v>7.0542380437790805E-2</v>
      </c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54"/>
      <c r="D818" s="56">
        <f t="shared" si="160"/>
        <v>0</v>
      </c>
      <c r="E818" s="56">
        <f t="shared" si="160"/>
        <v>0</v>
      </c>
      <c r="F818" s="8">
        <f t="shared" si="161"/>
        <v>0</v>
      </c>
      <c r="G818" s="8">
        <f t="shared" si="161"/>
        <v>0</v>
      </c>
      <c r="H818" s="8">
        <f t="shared" si="162"/>
        <v>0</v>
      </c>
      <c r="I818" s="8">
        <f t="shared" si="163"/>
        <v>0</v>
      </c>
      <c r="J818" s="8">
        <f t="shared" si="164"/>
        <v>0</v>
      </c>
      <c r="K818" s="8">
        <f t="shared" si="165"/>
        <v>0</v>
      </c>
      <c r="L818" s="8">
        <f t="shared" si="166"/>
        <v>0</v>
      </c>
      <c r="M818" s="8">
        <f t="shared" ca="1" si="171"/>
        <v>-7.0542380437790805E-2</v>
      </c>
      <c r="N818" s="8">
        <f t="shared" ca="1" si="167"/>
        <v>0</v>
      </c>
      <c r="O818" s="57">
        <f t="shared" ca="1" si="168"/>
        <v>0</v>
      </c>
      <c r="P818" s="8">
        <f t="shared" ca="1" si="169"/>
        <v>0</v>
      </c>
      <c r="Q818" s="8">
        <f t="shared" ca="1" si="170"/>
        <v>0</v>
      </c>
      <c r="R818" s="5">
        <f t="shared" ca="1" si="172"/>
        <v>7.0542380437790805E-2</v>
      </c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54"/>
      <c r="D819" s="56">
        <f t="shared" si="160"/>
        <v>0</v>
      </c>
      <c r="E819" s="56">
        <f t="shared" si="160"/>
        <v>0</v>
      </c>
      <c r="F819" s="8">
        <f t="shared" si="161"/>
        <v>0</v>
      </c>
      <c r="G819" s="8">
        <f t="shared" si="161"/>
        <v>0</v>
      </c>
      <c r="H819" s="8">
        <f t="shared" si="162"/>
        <v>0</v>
      </c>
      <c r="I819" s="8">
        <f t="shared" si="163"/>
        <v>0</v>
      </c>
      <c r="J819" s="8">
        <f t="shared" si="164"/>
        <v>0</v>
      </c>
      <c r="K819" s="8">
        <f t="shared" si="165"/>
        <v>0</v>
      </c>
      <c r="L819" s="8">
        <f t="shared" si="166"/>
        <v>0</v>
      </c>
      <c r="M819" s="8">
        <f t="shared" ca="1" si="171"/>
        <v>-7.0542380437790805E-2</v>
      </c>
      <c r="N819" s="8">
        <f t="shared" ca="1" si="167"/>
        <v>0</v>
      </c>
      <c r="O819" s="57">
        <f t="shared" ca="1" si="168"/>
        <v>0</v>
      </c>
      <c r="P819" s="8">
        <f t="shared" ca="1" si="169"/>
        <v>0</v>
      </c>
      <c r="Q819" s="8">
        <f t="shared" ca="1" si="170"/>
        <v>0</v>
      </c>
      <c r="R819" s="5">
        <f t="shared" ca="1" si="172"/>
        <v>7.0542380437790805E-2</v>
      </c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54"/>
      <c r="D820" s="56">
        <f t="shared" si="160"/>
        <v>0</v>
      </c>
      <c r="E820" s="56">
        <f t="shared" si="160"/>
        <v>0</v>
      </c>
      <c r="F820" s="8">
        <f t="shared" si="161"/>
        <v>0</v>
      </c>
      <c r="G820" s="8">
        <f t="shared" si="161"/>
        <v>0</v>
      </c>
      <c r="H820" s="8">
        <f t="shared" si="162"/>
        <v>0</v>
      </c>
      <c r="I820" s="8">
        <f t="shared" si="163"/>
        <v>0</v>
      </c>
      <c r="J820" s="8">
        <f t="shared" si="164"/>
        <v>0</v>
      </c>
      <c r="K820" s="8">
        <f t="shared" si="165"/>
        <v>0</v>
      </c>
      <c r="L820" s="8">
        <f t="shared" si="166"/>
        <v>0</v>
      </c>
      <c r="M820" s="8">
        <f t="shared" ca="1" si="171"/>
        <v>-7.0542380437790805E-2</v>
      </c>
      <c r="N820" s="8">
        <f t="shared" ca="1" si="167"/>
        <v>0</v>
      </c>
      <c r="O820" s="57">
        <f t="shared" ca="1" si="168"/>
        <v>0</v>
      </c>
      <c r="P820" s="8">
        <f t="shared" ca="1" si="169"/>
        <v>0</v>
      </c>
      <c r="Q820" s="8">
        <f t="shared" ca="1" si="170"/>
        <v>0</v>
      </c>
      <c r="R820" s="5">
        <f t="shared" ca="1" si="172"/>
        <v>7.0542380437790805E-2</v>
      </c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54"/>
      <c r="D821" s="56">
        <f t="shared" si="160"/>
        <v>0</v>
      </c>
      <c r="E821" s="56">
        <f t="shared" si="160"/>
        <v>0</v>
      </c>
      <c r="F821" s="8">
        <f t="shared" si="161"/>
        <v>0</v>
      </c>
      <c r="G821" s="8">
        <f t="shared" si="161"/>
        <v>0</v>
      </c>
      <c r="H821" s="8">
        <f t="shared" si="162"/>
        <v>0</v>
      </c>
      <c r="I821" s="8">
        <f t="shared" si="163"/>
        <v>0</v>
      </c>
      <c r="J821" s="8">
        <f t="shared" si="164"/>
        <v>0</v>
      </c>
      <c r="K821" s="8">
        <f t="shared" si="165"/>
        <v>0</v>
      </c>
      <c r="L821" s="8">
        <f t="shared" si="166"/>
        <v>0</v>
      </c>
      <c r="M821" s="8">
        <f t="shared" ca="1" si="171"/>
        <v>-7.0542380437790805E-2</v>
      </c>
      <c r="N821" s="8">
        <f t="shared" ca="1" si="167"/>
        <v>0</v>
      </c>
      <c r="O821" s="57">
        <f t="shared" ca="1" si="168"/>
        <v>0</v>
      </c>
      <c r="P821" s="8">
        <f t="shared" ca="1" si="169"/>
        <v>0</v>
      </c>
      <c r="Q821" s="8">
        <f t="shared" ca="1" si="170"/>
        <v>0</v>
      </c>
      <c r="R821" s="5">
        <f t="shared" ca="1" si="172"/>
        <v>7.0542380437790805E-2</v>
      </c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54"/>
      <c r="D822" s="56">
        <f t="shared" si="160"/>
        <v>0</v>
      </c>
      <c r="E822" s="56">
        <f t="shared" si="160"/>
        <v>0</v>
      </c>
      <c r="F822" s="8">
        <f t="shared" si="161"/>
        <v>0</v>
      </c>
      <c r="G822" s="8">
        <f t="shared" si="161"/>
        <v>0</v>
      </c>
      <c r="H822" s="8">
        <f t="shared" si="162"/>
        <v>0</v>
      </c>
      <c r="I822" s="8">
        <f t="shared" si="163"/>
        <v>0</v>
      </c>
      <c r="J822" s="8">
        <f t="shared" si="164"/>
        <v>0</v>
      </c>
      <c r="K822" s="8">
        <f t="shared" si="165"/>
        <v>0</v>
      </c>
      <c r="L822" s="8">
        <f t="shared" si="166"/>
        <v>0</v>
      </c>
      <c r="M822" s="8">
        <f t="shared" ca="1" si="171"/>
        <v>-7.0542380437790805E-2</v>
      </c>
      <c r="N822" s="8">
        <f t="shared" ca="1" si="167"/>
        <v>0</v>
      </c>
      <c r="O822" s="57">
        <f t="shared" ca="1" si="168"/>
        <v>0</v>
      </c>
      <c r="P822" s="8">
        <f t="shared" ca="1" si="169"/>
        <v>0</v>
      </c>
      <c r="Q822" s="8">
        <f t="shared" ca="1" si="170"/>
        <v>0</v>
      </c>
      <c r="R822" s="5">
        <f t="shared" ca="1" si="172"/>
        <v>7.0542380437790805E-2</v>
      </c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54"/>
      <c r="D823" s="56">
        <f t="shared" si="160"/>
        <v>0</v>
      </c>
      <c r="E823" s="56">
        <f t="shared" si="160"/>
        <v>0</v>
      </c>
      <c r="F823" s="8">
        <f t="shared" si="161"/>
        <v>0</v>
      </c>
      <c r="G823" s="8">
        <f t="shared" si="161"/>
        <v>0</v>
      </c>
      <c r="H823" s="8">
        <f t="shared" si="162"/>
        <v>0</v>
      </c>
      <c r="I823" s="8">
        <f t="shared" si="163"/>
        <v>0</v>
      </c>
      <c r="J823" s="8">
        <f t="shared" si="164"/>
        <v>0</v>
      </c>
      <c r="K823" s="8">
        <f t="shared" si="165"/>
        <v>0</v>
      </c>
      <c r="L823" s="8">
        <f t="shared" si="166"/>
        <v>0</v>
      </c>
      <c r="M823" s="8">
        <f t="shared" ca="1" si="171"/>
        <v>-7.0542380437790805E-2</v>
      </c>
      <c r="N823" s="8">
        <f t="shared" ca="1" si="167"/>
        <v>0</v>
      </c>
      <c r="O823" s="57">
        <f t="shared" ca="1" si="168"/>
        <v>0</v>
      </c>
      <c r="P823" s="8">
        <f t="shared" ca="1" si="169"/>
        <v>0</v>
      </c>
      <c r="Q823" s="8">
        <f t="shared" ca="1" si="170"/>
        <v>0</v>
      </c>
      <c r="R823" s="5">
        <f t="shared" ca="1" si="172"/>
        <v>7.0542380437790805E-2</v>
      </c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54"/>
      <c r="D824" s="56">
        <f t="shared" si="160"/>
        <v>0</v>
      </c>
      <c r="E824" s="56">
        <f t="shared" si="160"/>
        <v>0</v>
      </c>
      <c r="F824" s="8">
        <f t="shared" si="161"/>
        <v>0</v>
      </c>
      <c r="G824" s="8">
        <f t="shared" si="161"/>
        <v>0</v>
      </c>
      <c r="H824" s="8">
        <f t="shared" si="162"/>
        <v>0</v>
      </c>
      <c r="I824" s="8">
        <f t="shared" si="163"/>
        <v>0</v>
      </c>
      <c r="J824" s="8">
        <f t="shared" si="164"/>
        <v>0</v>
      </c>
      <c r="K824" s="8">
        <f t="shared" si="165"/>
        <v>0</v>
      </c>
      <c r="L824" s="8">
        <f t="shared" si="166"/>
        <v>0</v>
      </c>
      <c r="M824" s="8">
        <f t="shared" ca="1" si="171"/>
        <v>-7.0542380437790805E-2</v>
      </c>
      <c r="N824" s="8">
        <f t="shared" ca="1" si="167"/>
        <v>0</v>
      </c>
      <c r="O824" s="57">
        <f t="shared" ca="1" si="168"/>
        <v>0</v>
      </c>
      <c r="P824" s="8">
        <f t="shared" ca="1" si="169"/>
        <v>0</v>
      </c>
      <c r="Q824" s="8">
        <f t="shared" ca="1" si="170"/>
        <v>0</v>
      </c>
      <c r="R824" s="5">
        <f t="shared" ca="1" si="172"/>
        <v>7.0542380437790805E-2</v>
      </c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54"/>
      <c r="D825" s="56">
        <f t="shared" si="160"/>
        <v>0</v>
      </c>
      <c r="E825" s="56">
        <f t="shared" si="160"/>
        <v>0</v>
      </c>
      <c r="F825" s="8">
        <f t="shared" si="161"/>
        <v>0</v>
      </c>
      <c r="G825" s="8">
        <f t="shared" si="161"/>
        <v>0</v>
      </c>
      <c r="H825" s="8">
        <f t="shared" si="162"/>
        <v>0</v>
      </c>
      <c r="I825" s="8">
        <f t="shared" si="163"/>
        <v>0</v>
      </c>
      <c r="J825" s="8">
        <f t="shared" si="164"/>
        <v>0</v>
      </c>
      <c r="K825" s="8">
        <f t="shared" si="165"/>
        <v>0</v>
      </c>
      <c r="L825" s="8">
        <f t="shared" si="166"/>
        <v>0</v>
      </c>
      <c r="M825" s="8">
        <f t="shared" ca="1" si="171"/>
        <v>-7.0542380437790805E-2</v>
      </c>
      <c r="N825" s="8">
        <f t="shared" ca="1" si="167"/>
        <v>0</v>
      </c>
      <c r="O825" s="57">
        <f t="shared" ca="1" si="168"/>
        <v>0</v>
      </c>
      <c r="P825" s="8">
        <f t="shared" ca="1" si="169"/>
        <v>0</v>
      </c>
      <c r="Q825" s="8">
        <f t="shared" ca="1" si="170"/>
        <v>0</v>
      </c>
      <c r="R825" s="5">
        <f t="shared" ca="1" si="172"/>
        <v>7.0542380437790805E-2</v>
      </c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54"/>
      <c r="D826" s="56">
        <f t="shared" si="160"/>
        <v>0</v>
      </c>
      <c r="E826" s="56">
        <f t="shared" si="160"/>
        <v>0</v>
      </c>
      <c r="F826" s="8">
        <f t="shared" si="161"/>
        <v>0</v>
      </c>
      <c r="G826" s="8">
        <f t="shared" si="161"/>
        <v>0</v>
      </c>
      <c r="H826" s="8">
        <f t="shared" si="162"/>
        <v>0</v>
      </c>
      <c r="I826" s="8">
        <f t="shared" si="163"/>
        <v>0</v>
      </c>
      <c r="J826" s="8">
        <f t="shared" si="164"/>
        <v>0</v>
      </c>
      <c r="K826" s="8">
        <f t="shared" si="165"/>
        <v>0</v>
      </c>
      <c r="L826" s="8">
        <f t="shared" si="166"/>
        <v>0</v>
      </c>
      <c r="M826" s="8">
        <f t="shared" ca="1" si="171"/>
        <v>-7.0542380437790805E-2</v>
      </c>
      <c r="N826" s="8">
        <f t="shared" ca="1" si="167"/>
        <v>0</v>
      </c>
      <c r="O826" s="57">
        <f t="shared" ca="1" si="168"/>
        <v>0</v>
      </c>
      <c r="P826" s="8">
        <f t="shared" ca="1" si="169"/>
        <v>0</v>
      </c>
      <c r="Q826" s="8">
        <f t="shared" ca="1" si="170"/>
        <v>0</v>
      </c>
      <c r="R826" s="5">
        <f t="shared" ca="1" si="172"/>
        <v>7.0542380437790805E-2</v>
      </c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54"/>
      <c r="D827" s="56">
        <f t="shared" si="160"/>
        <v>0</v>
      </c>
      <c r="E827" s="56">
        <f t="shared" si="160"/>
        <v>0</v>
      </c>
      <c r="F827" s="8">
        <f t="shared" si="161"/>
        <v>0</v>
      </c>
      <c r="G827" s="8">
        <f t="shared" si="161"/>
        <v>0</v>
      </c>
      <c r="H827" s="8">
        <f t="shared" si="162"/>
        <v>0</v>
      </c>
      <c r="I827" s="8">
        <f t="shared" si="163"/>
        <v>0</v>
      </c>
      <c r="J827" s="8">
        <f t="shared" si="164"/>
        <v>0</v>
      </c>
      <c r="K827" s="8">
        <f t="shared" si="165"/>
        <v>0</v>
      </c>
      <c r="L827" s="8">
        <f t="shared" si="166"/>
        <v>0</v>
      </c>
      <c r="M827" s="8">
        <f t="shared" ca="1" si="171"/>
        <v>-7.0542380437790805E-2</v>
      </c>
      <c r="N827" s="8">
        <f t="shared" ca="1" si="167"/>
        <v>0</v>
      </c>
      <c r="O827" s="57">
        <f t="shared" ca="1" si="168"/>
        <v>0</v>
      </c>
      <c r="P827" s="8">
        <f t="shared" ca="1" si="169"/>
        <v>0</v>
      </c>
      <c r="Q827" s="8">
        <f t="shared" ca="1" si="170"/>
        <v>0</v>
      </c>
      <c r="R827" s="5">
        <f t="shared" ca="1" si="172"/>
        <v>7.0542380437790805E-2</v>
      </c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54"/>
      <c r="D828" s="56">
        <f t="shared" si="160"/>
        <v>0</v>
      </c>
      <c r="E828" s="56">
        <f t="shared" si="160"/>
        <v>0</v>
      </c>
      <c r="F828" s="8">
        <f t="shared" si="161"/>
        <v>0</v>
      </c>
      <c r="G828" s="8">
        <f t="shared" si="161"/>
        <v>0</v>
      </c>
      <c r="H828" s="8">
        <f t="shared" si="162"/>
        <v>0</v>
      </c>
      <c r="I828" s="8">
        <f t="shared" si="163"/>
        <v>0</v>
      </c>
      <c r="J828" s="8">
        <f t="shared" si="164"/>
        <v>0</v>
      </c>
      <c r="K828" s="8">
        <f t="shared" si="165"/>
        <v>0</v>
      </c>
      <c r="L828" s="8">
        <f t="shared" si="166"/>
        <v>0</v>
      </c>
      <c r="M828" s="8">
        <f t="shared" ca="1" si="171"/>
        <v>-7.0542380437790805E-2</v>
      </c>
      <c r="N828" s="8">
        <f t="shared" ca="1" si="167"/>
        <v>0</v>
      </c>
      <c r="O828" s="57">
        <f t="shared" ca="1" si="168"/>
        <v>0</v>
      </c>
      <c r="P828" s="8">
        <f t="shared" ca="1" si="169"/>
        <v>0</v>
      </c>
      <c r="Q828" s="8">
        <f t="shared" ca="1" si="170"/>
        <v>0</v>
      </c>
      <c r="R828" s="5">
        <f t="shared" ca="1" si="172"/>
        <v>7.0542380437790805E-2</v>
      </c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54"/>
      <c r="D829" s="56">
        <f t="shared" si="160"/>
        <v>0</v>
      </c>
      <c r="E829" s="56">
        <f t="shared" si="160"/>
        <v>0</v>
      </c>
      <c r="F829" s="8">
        <f t="shared" si="161"/>
        <v>0</v>
      </c>
      <c r="G829" s="8">
        <f t="shared" si="161"/>
        <v>0</v>
      </c>
      <c r="H829" s="8">
        <f t="shared" si="162"/>
        <v>0</v>
      </c>
      <c r="I829" s="8">
        <f t="shared" si="163"/>
        <v>0</v>
      </c>
      <c r="J829" s="8">
        <f t="shared" si="164"/>
        <v>0</v>
      </c>
      <c r="K829" s="8">
        <f t="shared" si="165"/>
        <v>0</v>
      </c>
      <c r="L829" s="8">
        <f t="shared" si="166"/>
        <v>0</v>
      </c>
      <c r="M829" s="8">
        <f t="shared" ca="1" si="171"/>
        <v>-7.0542380437790805E-2</v>
      </c>
      <c r="N829" s="8">
        <f t="shared" ca="1" si="167"/>
        <v>0</v>
      </c>
      <c r="O829" s="57">
        <f t="shared" ca="1" si="168"/>
        <v>0</v>
      </c>
      <c r="P829" s="8">
        <f t="shared" ca="1" si="169"/>
        <v>0</v>
      </c>
      <c r="Q829" s="8">
        <f t="shared" ca="1" si="170"/>
        <v>0</v>
      </c>
      <c r="R829" s="5">
        <f t="shared" ca="1" si="172"/>
        <v>7.0542380437790805E-2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54"/>
      <c r="D830" s="56">
        <f t="shared" si="160"/>
        <v>0</v>
      </c>
      <c r="E830" s="56">
        <f t="shared" si="160"/>
        <v>0</v>
      </c>
      <c r="F830" s="8">
        <f t="shared" si="161"/>
        <v>0</v>
      </c>
      <c r="G830" s="8">
        <f t="shared" si="161"/>
        <v>0</v>
      </c>
      <c r="H830" s="8">
        <f t="shared" si="162"/>
        <v>0</v>
      </c>
      <c r="I830" s="8">
        <f t="shared" si="163"/>
        <v>0</v>
      </c>
      <c r="J830" s="8">
        <f t="shared" si="164"/>
        <v>0</v>
      </c>
      <c r="K830" s="8">
        <f t="shared" si="165"/>
        <v>0</v>
      </c>
      <c r="L830" s="8">
        <f t="shared" si="166"/>
        <v>0</v>
      </c>
      <c r="M830" s="8">
        <f t="shared" ca="1" si="171"/>
        <v>-7.0542380437790805E-2</v>
      </c>
      <c r="N830" s="8">
        <f t="shared" ca="1" si="167"/>
        <v>0</v>
      </c>
      <c r="O830" s="57">
        <f t="shared" ca="1" si="168"/>
        <v>0</v>
      </c>
      <c r="P830" s="8">
        <f t="shared" ca="1" si="169"/>
        <v>0</v>
      </c>
      <c r="Q830" s="8">
        <f t="shared" ca="1" si="170"/>
        <v>0</v>
      </c>
      <c r="R830" s="5">
        <f t="shared" ca="1" si="172"/>
        <v>7.0542380437790805E-2</v>
      </c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54"/>
      <c r="D831" s="56">
        <f t="shared" si="160"/>
        <v>0</v>
      </c>
      <c r="E831" s="56">
        <f t="shared" si="160"/>
        <v>0</v>
      </c>
      <c r="F831" s="8">
        <f t="shared" si="161"/>
        <v>0</v>
      </c>
      <c r="G831" s="8">
        <f t="shared" si="161"/>
        <v>0</v>
      </c>
      <c r="H831" s="8">
        <f t="shared" si="162"/>
        <v>0</v>
      </c>
      <c r="I831" s="8">
        <f t="shared" si="163"/>
        <v>0</v>
      </c>
      <c r="J831" s="8">
        <f t="shared" si="164"/>
        <v>0</v>
      </c>
      <c r="K831" s="8">
        <f t="shared" si="165"/>
        <v>0</v>
      </c>
      <c r="L831" s="8">
        <f t="shared" si="166"/>
        <v>0</v>
      </c>
      <c r="M831" s="8">
        <f t="shared" ca="1" si="171"/>
        <v>-7.0542380437790805E-2</v>
      </c>
      <c r="N831" s="8">
        <f t="shared" ca="1" si="167"/>
        <v>0</v>
      </c>
      <c r="O831" s="57">
        <f t="shared" ca="1" si="168"/>
        <v>0</v>
      </c>
      <c r="P831" s="8">
        <f t="shared" ca="1" si="169"/>
        <v>0</v>
      </c>
      <c r="Q831" s="8">
        <f t="shared" ca="1" si="170"/>
        <v>0</v>
      </c>
      <c r="R831" s="5">
        <f t="shared" ca="1" si="172"/>
        <v>7.0542380437790805E-2</v>
      </c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54"/>
      <c r="D832" s="56">
        <f t="shared" si="160"/>
        <v>0</v>
      </c>
      <c r="E832" s="56">
        <f t="shared" si="160"/>
        <v>0</v>
      </c>
      <c r="F832" s="8">
        <f t="shared" si="161"/>
        <v>0</v>
      </c>
      <c r="G832" s="8">
        <f t="shared" si="161"/>
        <v>0</v>
      </c>
      <c r="H832" s="8">
        <f t="shared" si="162"/>
        <v>0</v>
      </c>
      <c r="I832" s="8">
        <f t="shared" si="163"/>
        <v>0</v>
      </c>
      <c r="J832" s="8">
        <f t="shared" si="164"/>
        <v>0</v>
      </c>
      <c r="K832" s="8">
        <f t="shared" si="165"/>
        <v>0</v>
      </c>
      <c r="L832" s="8">
        <f t="shared" si="166"/>
        <v>0</v>
      </c>
      <c r="M832" s="8">
        <f t="shared" ca="1" si="171"/>
        <v>-7.0542380437790805E-2</v>
      </c>
      <c r="N832" s="8">
        <f t="shared" ca="1" si="167"/>
        <v>0</v>
      </c>
      <c r="O832" s="57">
        <f t="shared" ca="1" si="168"/>
        <v>0</v>
      </c>
      <c r="P832" s="8">
        <f t="shared" ca="1" si="169"/>
        <v>0</v>
      </c>
      <c r="Q832" s="8">
        <f t="shared" ca="1" si="170"/>
        <v>0</v>
      </c>
      <c r="R832" s="5">
        <f t="shared" ca="1" si="172"/>
        <v>7.0542380437790805E-2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54"/>
      <c r="D833" s="56">
        <f t="shared" si="160"/>
        <v>0</v>
      </c>
      <c r="E833" s="56">
        <f t="shared" si="160"/>
        <v>0</v>
      </c>
      <c r="F833" s="8">
        <f t="shared" si="161"/>
        <v>0</v>
      </c>
      <c r="G833" s="8">
        <f t="shared" si="161"/>
        <v>0</v>
      </c>
      <c r="H833" s="8">
        <f t="shared" si="162"/>
        <v>0</v>
      </c>
      <c r="I833" s="8">
        <f t="shared" si="163"/>
        <v>0</v>
      </c>
      <c r="J833" s="8">
        <f t="shared" si="164"/>
        <v>0</v>
      </c>
      <c r="K833" s="8">
        <f t="shared" si="165"/>
        <v>0</v>
      </c>
      <c r="L833" s="8">
        <f t="shared" si="166"/>
        <v>0</v>
      </c>
      <c r="M833" s="8">
        <f t="shared" ca="1" si="171"/>
        <v>-7.0542380437790805E-2</v>
      </c>
      <c r="N833" s="8">
        <f t="shared" ca="1" si="167"/>
        <v>0</v>
      </c>
      <c r="O833" s="57">
        <f t="shared" ca="1" si="168"/>
        <v>0</v>
      </c>
      <c r="P833" s="8">
        <f t="shared" ca="1" si="169"/>
        <v>0</v>
      </c>
      <c r="Q833" s="8">
        <f t="shared" ca="1" si="170"/>
        <v>0</v>
      </c>
      <c r="R833" s="5">
        <f t="shared" ca="1" si="172"/>
        <v>7.0542380437790805E-2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54"/>
      <c r="D834" s="56">
        <f t="shared" si="160"/>
        <v>0</v>
      </c>
      <c r="E834" s="56">
        <f t="shared" si="160"/>
        <v>0</v>
      </c>
      <c r="F834" s="8">
        <f t="shared" si="161"/>
        <v>0</v>
      </c>
      <c r="G834" s="8">
        <f t="shared" si="161"/>
        <v>0</v>
      </c>
      <c r="H834" s="8">
        <f t="shared" si="162"/>
        <v>0</v>
      </c>
      <c r="I834" s="8">
        <f t="shared" si="163"/>
        <v>0</v>
      </c>
      <c r="J834" s="8">
        <f t="shared" si="164"/>
        <v>0</v>
      </c>
      <c r="K834" s="8">
        <f t="shared" si="165"/>
        <v>0</v>
      </c>
      <c r="L834" s="8">
        <f t="shared" si="166"/>
        <v>0</v>
      </c>
      <c r="M834" s="8">
        <f t="shared" ca="1" si="171"/>
        <v>-7.0542380437790805E-2</v>
      </c>
      <c r="N834" s="8">
        <f t="shared" ca="1" si="167"/>
        <v>0</v>
      </c>
      <c r="O834" s="57">
        <f t="shared" ca="1" si="168"/>
        <v>0</v>
      </c>
      <c r="P834" s="8">
        <f t="shared" ca="1" si="169"/>
        <v>0</v>
      </c>
      <c r="Q834" s="8">
        <f t="shared" ca="1" si="170"/>
        <v>0</v>
      </c>
      <c r="R834" s="5">
        <f t="shared" ca="1" si="172"/>
        <v>7.0542380437790805E-2</v>
      </c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54"/>
      <c r="D835" s="56">
        <f t="shared" si="160"/>
        <v>0</v>
      </c>
      <c r="E835" s="56">
        <f t="shared" si="160"/>
        <v>0</v>
      </c>
      <c r="F835" s="8">
        <f t="shared" si="161"/>
        <v>0</v>
      </c>
      <c r="G835" s="8">
        <f t="shared" si="161"/>
        <v>0</v>
      </c>
      <c r="H835" s="8">
        <f t="shared" si="162"/>
        <v>0</v>
      </c>
      <c r="I835" s="8">
        <f t="shared" si="163"/>
        <v>0</v>
      </c>
      <c r="J835" s="8">
        <f t="shared" si="164"/>
        <v>0</v>
      </c>
      <c r="K835" s="8">
        <f t="shared" si="165"/>
        <v>0</v>
      </c>
      <c r="L835" s="8">
        <f t="shared" si="166"/>
        <v>0</v>
      </c>
      <c r="M835" s="8">
        <f t="shared" ca="1" si="171"/>
        <v>-7.0542380437790805E-2</v>
      </c>
      <c r="N835" s="8">
        <f t="shared" ca="1" si="167"/>
        <v>0</v>
      </c>
      <c r="O835" s="57">
        <f t="shared" ca="1" si="168"/>
        <v>0</v>
      </c>
      <c r="P835" s="8">
        <f t="shared" ca="1" si="169"/>
        <v>0</v>
      </c>
      <c r="Q835" s="8">
        <f t="shared" ca="1" si="170"/>
        <v>0</v>
      </c>
      <c r="R835" s="5">
        <f t="shared" ca="1" si="172"/>
        <v>7.0542380437790805E-2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54"/>
      <c r="D836" s="56">
        <f t="shared" si="160"/>
        <v>0</v>
      </c>
      <c r="E836" s="56">
        <f t="shared" si="160"/>
        <v>0</v>
      </c>
      <c r="F836" s="8">
        <f t="shared" si="161"/>
        <v>0</v>
      </c>
      <c r="G836" s="8">
        <f t="shared" si="161"/>
        <v>0</v>
      </c>
      <c r="H836" s="8">
        <f t="shared" si="162"/>
        <v>0</v>
      </c>
      <c r="I836" s="8">
        <f t="shared" si="163"/>
        <v>0</v>
      </c>
      <c r="J836" s="8">
        <f t="shared" si="164"/>
        <v>0</v>
      </c>
      <c r="K836" s="8">
        <f t="shared" si="165"/>
        <v>0</v>
      </c>
      <c r="L836" s="8">
        <f t="shared" si="166"/>
        <v>0</v>
      </c>
      <c r="M836" s="8">
        <f t="shared" ca="1" si="171"/>
        <v>-7.0542380437790805E-2</v>
      </c>
      <c r="N836" s="8">
        <f t="shared" ca="1" si="167"/>
        <v>0</v>
      </c>
      <c r="O836" s="57">
        <f t="shared" ca="1" si="168"/>
        <v>0</v>
      </c>
      <c r="P836" s="8">
        <f t="shared" ca="1" si="169"/>
        <v>0</v>
      </c>
      <c r="Q836" s="8">
        <f t="shared" ca="1" si="170"/>
        <v>0</v>
      </c>
      <c r="R836" s="5">
        <f t="shared" ca="1" si="172"/>
        <v>7.0542380437790805E-2</v>
      </c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54"/>
      <c r="D837" s="56">
        <f t="shared" si="160"/>
        <v>0</v>
      </c>
      <c r="E837" s="56">
        <f t="shared" si="160"/>
        <v>0</v>
      </c>
      <c r="F837" s="8">
        <f t="shared" si="161"/>
        <v>0</v>
      </c>
      <c r="G837" s="8">
        <f t="shared" si="161"/>
        <v>0</v>
      </c>
      <c r="H837" s="8">
        <f t="shared" si="162"/>
        <v>0</v>
      </c>
      <c r="I837" s="8">
        <f t="shared" si="163"/>
        <v>0</v>
      </c>
      <c r="J837" s="8">
        <f t="shared" si="164"/>
        <v>0</v>
      </c>
      <c r="K837" s="8">
        <f t="shared" si="165"/>
        <v>0</v>
      </c>
      <c r="L837" s="8">
        <f t="shared" si="166"/>
        <v>0</v>
      </c>
      <c r="M837" s="8">
        <f t="shared" ca="1" si="171"/>
        <v>-7.0542380437790805E-2</v>
      </c>
      <c r="N837" s="8">
        <f t="shared" ca="1" si="167"/>
        <v>0</v>
      </c>
      <c r="O837" s="57">
        <f t="shared" ca="1" si="168"/>
        <v>0</v>
      </c>
      <c r="P837" s="8">
        <f t="shared" ca="1" si="169"/>
        <v>0</v>
      </c>
      <c r="Q837" s="8">
        <f t="shared" ca="1" si="170"/>
        <v>0</v>
      </c>
      <c r="R837" s="5">
        <f t="shared" ca="1" si="172"/>
        <v>7.0542380437790805E-2</v>
      </c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54"/>
      <c r="D838" s="56">
        <f t="shared" si="160"/>
        <v>0</v>
      </c>
      <c r="E838" s="56">
        <f t="shared" si="160"/>
        <v>0</v>
      </c>
      <c r="F838" s="8">
        <f t="shared" si="161"/>
        <v>0</v>
      </c>
      <c r="G838" s="8">
        <f t="shared" si="161"/>
        <v>0</v>
      </c>
      <c r="H838" s="8">
        <f t="shared" si="162"/>
        <v>0</v>
      </c>
      <c r="I838" s="8">
        <f t="shared" si="163"/>
        <v>0</v>
      </c>
      <c r="J838" s="8">
        <f t="shared" si="164"/>
        <v>0</v>
      </c>
      <c r="K838" s="8">
        <f t="shared" si="165"/>
        <v>0</v>
      </c>
      <c r="L838" s="8">
        <f t="shared" si="166"/>
        <v>0</v>
      </c>
      <c r="M838" s="8">
        <f t="shared" ca="1" si="171"/>
        <v>-7.0542380437790805E-2</v>
      </c>
      <c r="N838" s="8">
        <f t="shared" ca="1" si="167"/>
        <v>0</v>
      </c>
      <c r="O838" s="57">
        <f t="shared" ca="1" si="168"/>
        <v>0</v>
      </c>
      <c r="P838" s="8">
        <f t="shared" ca="1" si="169"/>
        <v>0</v>
      </c>
      <c r="Q838" s="8">
        <f t="shared" ca="1" si="170"/>
        <v>0</v>
      </c>
      <c r="R838" s="5">
        <f t="shared" ca="1" si="172"/>
        <v>7.0542380437790805E-2</v>
      </c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54"/>
      <c r="D839" s="56">
        <f t="shared" si="160"/>
        <v>0</v>
      </c>
      <c r="E839" s="56">
        <f t="shared" si="160"/>
        <v>0</v>
      </c>
      <c r="F839" s="8">
        <f t="shared" si="161"/>
        <v>0</v>
      </c>
      <c r="G839" s="8">
        <f t="shared" si="161"/>
        <v>0</v>
      </c>
      <c r="H839" s="8">
        <f t="shared" si="162"/>
        <v>0</v>
      </c>
      <c r="I839" s="8">
        <f t="shared" si="163"/>
        <v>0</v>
      </c>
      <c r="J839" s="8">
        <f t="shared" si="164"/>
        <v>0</v>
      </c>
      <c r="K839" s="8">
        <f t="shared" si="165"/>
        <v>0</v>
      </c>
      <c r="L839" s="8">
        <f t="shared" si="166"/>
        <v>0</v>
      </c>
      <c r="M839" s="8">
        <f t="shared" ca="1" si="171"/>
        <v>-7.0542380437790805E-2</v>
      </c>
      <c r="N839" s="8">
        <f t="shared" ca="1" si="167"/>
        <v>0</v>
      </c>
      <c r="O839" s="57">
        <f t="shared" ca="1" si="168"/>
        <v>0</v>
      </c>
      <c r="P839" s="8">
        <f t="shared" ca="1" si="169"/>
        <v>0</v>
      </c>
      <c r="Q839" s="8">
        <f t="shared" ca="1" si="170"/>
        <v>0</v>
      </c>
      <c r="R839" s="5">
        <f t="shared" ca="1" si="172"/>
        <v>7.0542380437790805E-2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54"/>
      <c r="D840" s="56">
        <f t="shared" si="160"/>
        <v>0</v>
      </c>
      <c r="E840" s="56">
        <f t="shared" si="160"/>
        <v>0</v>
      </c>
      <c r="F840" s="8">
        <f t="shared" si="161"/>
        <v>0</v>
      </c>
      <c r="G840" s="8">
        <f t="shared" si="161"/>
        <v>0</v>
      </c>
      <c r="H840" s="8">
        <f t="shared" si="162"/>
        <v>0</v>
      </c>
      <c r="I840" s="8">
        <f t="shared" si="163"/>
        <v>0</v>
      </c>
      <c r="J840" s="8">
        <f t="shared" si="164"/>
        <v>0</v>
      </c>
      <c r="K840" s="8">
        <f t="shared" si="165"/>
        <v>0</v>
      </c>
      <c r="L840" s="8">
        <f t="shared" si="166"/>
        <v>0</v>
      </c>
      <c r="M840" s="8">
        <f t="shared" ca="1" si="171"/>
        <v>-7.0542380437790805E-2</v>
      </c>
      <c r="N840" s="8">
        <f t="shared" ca="1" si="167"/>
        <v>0</v>
      </c>
      <c r="O840" s="57">
        <f t="shared" ca="1" si="168"/>
        <v>0</v>
      </c>
      <c r="P840" s="8">
        <f t="shared" ca="1" si="169"/>
        <v>0</v>
      </c>
      <c r="Q840" s="8">
        <f t="shared" ca="1" si="170"/>
        <v>0</v>
      </c>
      <c r="R840" s="5">
        <f t="shared" ca="1" si="172"/>
        <v>7.0542380437790805E-2</v>
      </c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54"/>
      <c r="D841" s="56">
        <f t="shared" si="160"/>
        <v>0</v>
      </c>
      <c r="E841" s="56">
        <f t="shared" si="160"/>
        <v>0</v>
      </c>
      <c r="F841" s="8">
        <f t="shared" si="161"/>
        <v>0</v>
      </c>
      <c r="G841" s="8">
        <f t="shared" si="161"/>
        <v>0</v>
      </c>
      <c r="H841" s="8">
        <f t="shared" si="162"/>
        <v>0</v>
      </c>
      <c r="I841" s="8">
        <f t="shared" si="163"/>
        <v>0</v>
      </c>
      <c r="J841" s="8">
        <f t="shared" si="164"/>
        <v>0</v>
      </c>
      <c r="K841" s="8">
        <f t="shared" si="165"/>
        <v>0</v>
      </c>
      <c r="L841" s="8">
        <f t="shared" si="166"/>
        <v>0</v>
      </c>
      <c r="M841" s="8">
        <f t="shared" ca="1" si="171"/>
        <v>-7.0542380437790805E-2</v>
      </c>
      <c r="N841" s="8">
        <f t="shared" ca="1" si="167"/>
        <v>0</v>
      </c>
      <c r="O841" s="57">
        <f t="shared" ca="1" si="168"/>
        <v>0</v>
      </c>
      <c r="P841" s="8">
        <f t="shared" ca="1" si="169"/>
        <v>0</v>
      </c>
      <c r="Q841" s="8">
        <f t="shared" ca="1" si="170"/>
        <v>0</v>
      </c>
      <c r="R841" s="5">
        <f t="shared" ca="1" si="172"/>
        <v>7.0542380437790805E-2</v>
      </c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54"/>
      <c r="D842" s="56">
        <f t="shared" si="160"/>
        <v>0</v>
      </c>
      <c r="E842" s="56">
        <f t="shared" si="160"/>
        <v>0</v>
      </c>
      <c r="F842" s="8">
        <f t="shared" si="161"/>
        <v>0</v>
      </c>
      <c r="G842" s="8">
        <f t="shared" si="161"/>
        <v>0</v>
      </c>
      <c r="H842" s="8">
        <f t="shared" si="162"/>
        <v>0</v>
      </c>
      <c r="I842" s="8">
        <f t="shared" si="163"/>
        <v>0</v>
      </c>
      <c r="J842" s="8">
        <f t="shared" si="164"/>
        <v>0</v>
      </c>
      <c r="K842" s="8">
        <f t="shared" si="165"/>
        <v>0</v>
      </c>
      <c r="L842" s="8">
        <f t="shared" si="166"/>
        <v>0</v>
      </c>
      <c r="M842" s="8">
        <f t="shared" ca="1" si="171"/>
        <v>-7.0542380437790805E-2</v>
      </c>
      <c r="N842" s="8">
        <f t="shared" ca="1" si="167"/>
        <v>0</v>
      </c>
      <c r="O842" s="57">
        <f t="shared" ca="1" si="168"/>
        <v>0</v>
      </c>
      <c r="P842" s="8">
        <f t="shared" ca="1" si="169"/>
        <v>0</v>
      </c>
      <c r="Q842" s="8">
        <f t="shared" ca="1" si="170"/>
        <v>0</v>
      </c>
      <c r="R842" s="5">
        <f t="shared" ca="1" si="172"/>
        <v>7.0542380437790805E-2</v>
      </c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54"/>
      <c r="D843" s="56">
        <f t="shared" si="160"/>
        <v>0</v>
      </c>
      <c r="E843" s="56">
        <f t="shared" si="160"/>
        <v>0</v>
      </c>
      <c r="F843" s="8">
        <f t="shared" si="161"/>
        <v>0</v>
      </c>
      <c r="G843" s="8">
        <f t="shared" si="161"/>
        <v>0</v>
      </c>
      <c r="H843" s="8">
        <f t="shared" si="162"/>
        <v>0</v>
      </c>
      <c r="I843" s="8">
        <f t="shared" si="163"/>
        <v>0</v>
      </c>
      <c r="J843" s="8">
        <f t="shared" si="164"/>
        <v>0</v>
      </c>
      <c r="K843" s="8">
        <f t="shared" si="165"/>
        <v>0</v>
      </c>
      <c r="L843" s="8">
        <f t="shared" si="166"/>
        <v>0</v>
      </c>
      <c r="M843" s="8">
        <f t="shared" ca="1" si="171"/>
        <v>-7.0542380437790805E-2</v>
      </c>
      <c r="N843" s="8">
        <f t="shared" ca="1" si="167"/>
        <v>0</v>
      </c>
      <c r="O843" s="57">
        <f t="shared" ca="1" si="168"/>
        <v>0</v>
      </c>
      <c r="P843" s="8">
        <f t="shared" ca="1" si="169"/>
        <v>0</v>
      </c>
      <c r="Q843" s="8">
        <f t="shared" ca="1" si="170"/>
        <v>0</v>
      </c>
      <c r="R843" s="5">
        <f t="shared" ca="1" si="172"/>
        <v>7.0542380437790805E-2</v>
      </c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54"/>
      <c r="D844" s="56">
        <f t="shared" si="160"/>
        <v>0</v>
      </c>
      <c r="E844" s="56">
        <f t="shared" si="160"/>
        <v>0</v>
      </c>
      <c r="F844" s="8">
        <f t="shared" si="161"/>
        <v>0</v>
      </c>
      <c r="G844" s="8">
        <f t="shared" si="161"/>
        <v>0</v>
      </c>
      <c r="H844" s="8">
        <f t="shared" si="162"/>
        <v>0</v>
      </c>
      <c r="I844" s="8">
        <f t="shared" si="163"/>
        <v>0</v>
      </c>
      <c r="J844" s="8">
        <f t="shared" si="164"/>
        <v>0</v>
      </c>
      <c r="K844" s="8">
        <f t="shared" si="165"/>
        <v>0</v>
      </c>
      <c r="L844" s="8">
        <f t="shared" si="166"/>
        <v>0</v>
      </c>
      <c r="M844" s="8">
        <f t="shared" ca="1" si="171"/>
        <v>-7.0542380437790805E-2</v>
      </c>
      <c r="N844" s="8">
        <f t="shared" ca="1" si="167"/>
        <v>0</v>
      </c>
      <c r="O844" s="57">
        <f t="shared" ca="1" si="168"/>
        <v>0</v>
      </c>
      <c r="P844" s="8">
        <f t="shared" ca="1" si="169"/>
        <v>0</v>
      </c>
      <c r="Q844" s="8">
        <f t="shared" ca="1" si="170"/>
        <v>0</v>
      </c>
      <c r="R844" s="5">
        <f t="shared" ca="1" si="172"/>
        <v>7.0542380437790805E-2</v>
      </c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54"/>
      <c r="D845" s="56">
        <f t="shared" si="160"/>
        <v>0</v>
      </c>
      <c r="E845" s="56">
        <f t="shared" si="160"/>
        <v>0</v>
      </c>
      <c r="F845" s="8">
        <f t="shared" si="161"/>
        <v>0</v>
      </c>
      <c r="G845" s="8">
        <f t="shared" si="161"/>
        <v>0</v>
      </c>
      <c r="H845" s="8">
        <f t="shared" si="162"/>
        <v>0</v>
      </c>
      <c r="I845" s="8">
        <f t="shared" si="163"/>
        <v>0</v>
      </c>
      <c r="J845" s="8">
        <f t="shared" si="164"/>
        <v>0</v>
      </c>
      <c r="K845" s="8">
        <f t="shared" si="165"/>
        <v>0</v>
      </c>
      <c r="L845" s="8">
        <f t="shared" si="166"/>
        <v>0</v>
      </c>
      <c r="M845" s="8">
        <f t="shared" ca="1" si="171"/>
        <v>-7.0542380437790805E-2</v>
      </c>
      <c r="N845" s="8">
        <f t="shared" ca="1" si="167"/>
        <v>0</v>
      </c>
      <c r="O845" s="57">
        <f t="shared" ca="1" si="168"/>
        <v>0</v>
      </c>
      <c r="P845" s="8">
        <f t="shared" ca="1" si="169"/>
        <v>0</v>
      </c>
      <c r="Q845" s="8">
        <f t="shared" ca="1" si="170"/>
        <v>0</v>
      </c>
      <c r="R845" s="5">
        <f t="shared" ca="1" si="172"/>
        <v>7.0542380437790805E-2</v>
      </c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54"/>
      <c r="D846" s="56">
        <f t="shared" si="160"/>
        <v>0</v>
      </c>
      <c r="E846" s="56">
        <f t="shared" si="160"/>
        <v>0</v>
      </c>
      <c r="F846" s="8">
        <f t="shared" si="161"/>
        <v>0</v>
      </c>
      <c r="G846" s="8">
        <f t="shared" si="161"/>
        <v>0</v>
      </c>
      <c r="H846" s="8">
        <f t="shared" si="162"/>
        <v>0</v>
      </c>
      <c r="I846" s="8">
        <f t="shared" si="163"/>
        <v>0</v>
      </c>
      <c r="J846" s="8">
        <f t="shared" si="164"/>
        <v>0</v>
      </c>
      <c r="K846" s="8">
        <f t="shared" si="165"/>
        <v>0</v>
      </c>
      <c r="L846" s="8">
        <f t="shared" si="166"/>
        <v>0</v>
      </c>
      <c r="M846" s="8">
        <f t="shared" ca="1" si="171"/>
        <v>-7.0542380437790805E-2</v>
      </c>
      <c r="N846" s="8">
        <f t="shared" ca="1" si="167"/>
        <v>0</v>
      </c>
      <c r="O846" s="57">
        <f t="shared" ca="1" si="168"/>
        <v>0</v>
      </c>
      <c r="P846" s="8">
        <f t="shared" ca="1" si="169"/>
        <v>0</v>
      </c>
      <c r="Q846" s="8">
        <f t="shared" ca="1" si="170"/>
        <v>0</v>
      </c>
      <c r="R846" s="5">
        <f t="shared" ca="1" si="172"/>
        <v>7.0542380437790805E-2</v>
      </c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54"/>
      <c r="D847" s="56">
        <f t="shared" ref="D847:E910" si="173">A847/A$18</f>
        <v>0</v>
      </c>
      <c r="E847" s="56">
        <f t="shared" si="173"/>
        <v>0</v>
      </c>
      <c r="F847" s="8">
        <f t="shared" ref="F847:G910" si="174">$C847*D847</f>
        <v>0</v>
      </c>
      <c r="G847" s="8">
        <f t="shared" si="174"/>
        <v>0</v>
      </c>
      <c r="H847" s="8">
        <f t="shared" si="162"/>
        <v>0</v>
      </c>
      <c r="I847" s="8">
        <f t="shared" si="163"/>
        <v>0</v>
      </c>
      <c r="J847" s="8">
        <f t="shared" si="164"/>
        <v>0</v>
      </c>
      <c r="K847" s="8">
        <f t="shared" si="165"/>
        <v>0</v>
      </c>
      <c r="L847" s="8">
        <f t="shared" si="166"/>
        <v>0</v>
      </c>
      <c r="M847" s="8">
        <f t="shared" ca="1" si="171"/>
        <v>-7.0542380437790805E-2</v>
      </c>
      <c r="N847" s="8">
        <f t="shared" ca="1" si="167"/>
        <v>0</v>
      </c>
      <c r="O847" s="57">
        <f t="shared" ca="1" si="168"/>
        <v>0</v>
      </c>
      <c r="P847" s="8">
        <f t="shared" ca="1" si="169"/>
        <v>0</v>
      </c>
      <c r="Q847" s="8">
        <f t="shared" ca="1" si="170"/>
        <v>0</v>
      </c>
      <c r="R847" s="5">
        <f t="shared" ca="1" si="172"/>
        <v>7.0542380437790805E-2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54"/>
      <c r="D848" s="56">
        <f t="shared" si="173"/>
        <v>0</v>
      </c>
      <c r="E848" s="56">
        <f t="shared" si="173"/>
        <v>0</v>
      </c>
      <c r="F848" s="8">
        <f t="shared" si="174"/>
        <v>0</v>
      </c>
      <c r="G848" s="8">
        <f t="shared" si="174"/>
        <v>0</v>
      </c>
      <c r="H848" s="8">
        <f t="shared" ref="H848:H911" si="175">C848*D848*D848</f>
        <v>0</v>
      </c>
      <c r="I848" s="8">
        <f t="shared" ref="I848:I911" si="176">C848*D848*D848*D848</f>
        <v>0</v>
      </c>
      <c r="J848" s="8">
        <f t="shared" ref="J848:J911" si="177">C848*D848*D848*D848*D848</f>
        <v>0</v>
      </c>
      <c r="K848" s="8">
        <f t="shared" ref="K848:K911" si="178">C848*E848*D848</f>
        <v>0</v>
      </c>
      <c r="L848" s="8">
        <f t="shared" ref="L848:L911" si="179">C848*E848*D848*D848</f>
        <v>0</v>
      </c>
      <c r="M848" s="8">
        <f t="shared" ca="1" si="171"/>
        <v>-7.0542380437790805E-2</v>
      </c>
      <c r="N848" s="8">
        <f t="shared" ref="N848:N911" ca="1" si="180">C848*(M848-E848)^2</f>
        <v>0</v>
      </c>
      <c r="O848" s="57">
        <f t="shared" ref="O848:O911" ca="1" si="181">(C848*O$1-O$2*F848+O$3*H848)^2</f>
        <v>0</v>
      </c>
      <c r="P848" s="8">
        <f t="shared" ref="P848:P911" ca="1" si="182">(-C848*O$2+O$4*F848-O$5*H848)^2</f>
        <v>0</v>
      </c>
      <c r="Q848" s="8">
        <f t="shared" ref="Q848:Q911" ca="1" si="183">+(C848*O$3-F848*O$5+H848*O$6)^2</f>
        <v>0</v>
      </c>
      <c r="R848" s="5">
        <f t="shared" ca="1" si="172"/>
        <v>7.0542380437790805E-2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54"/>
      <c r="D849" s="56">
        <f t="shared" si="173"/>
        <v>0</v>
      </c>
      <c r="E849" s="56">
        <f t="shared" si="173"/>
        <v>0</v>
      </c>
      <c r="F849" s="8">
        <f t="shared" si="174"/>
        <v>0</v>
      </c>
      <c r="G849" s="8">
        <f t="shared" si="174"/>
        <v>0</v>
      </c>
      <c r="H849" s="8">
        <f t="shared" si="175"/>
        <v>0</v>
      </c>
      <c r="I849" s="8">
        <f t="shared" si="176"/>
        <v>0</v>
      </c>
      <c r="J849" s="8">
        <f t="shared" si="177"/>
        <v>0</v>
      </c>
      <c r="K849" s="8">
        <f t="shared" si="178"/>
        <v>0</v>
      </c>
      <c r="L849" s="8">
        <f t="shared" si="179"/>
        <v>0</v>
      </c>
      <c r="M849" s="8">
        <f t="shared" ca="1" si="171"/>
        <v>-7.0542380437790805E-2</v>
      </c>
      <c r="N849" s="8">
        <f t="shared" ca="1" si="180"/>
        <v>0</v>
      </c>
      <c r="O849" s="57">
        <f t="shared" ca="1" si="181"/>
        <v>0</v>
      </c>
      <c r="P849" s="8">
        <f t="shared" ca="1" si="182"/>
        <v>0</v>
      </c>
      <c r="Q849" s="8">
        <f t="shared" ca="1" si="183"/>
        <v>0</v>
      </c>
      <c r="R849" s="5">
        <f t="shared" ca="1" si="172"/>
        <v>7.0542380437790805E-2</v>
      </c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54"/>
      <c r="D850" s="56">
        <f t="shared" si="173"/>
        <v>0</v>
      </c>
      <c r="E850" s="56">
        <f t="shared" si="173"/>
        <v>0</v>
      </c>
      <c r="F850" s="8">
        <f t="shared" si="174"/>
        <v>0</v>
      </c>
      <c r="G850" s="8">
        <f t="shared" si="174"/>
        <v>0</v>
      </c>
      <c r="H850" s="8">
        <f t="shared" si="175"/>
        <v>0</v>
      </c>
      <c r="I850" s="8">
        <f t="shared" si="176"/>
        <v>0</v>
      </c>
      <c r="J850" s="8">
        <f t="shared" si="177"/>
        <v>0</v>
      </c>
      <c r="K850" s="8">
        <f t="shared" si="178"/>
        <v>0</v>
      </c>
      <c r="L850" s="8">
        <f t="shared" si="179"/>
        <v>0</v>
      </c>
      <c r="M850" s="8">
        <f t="shared" ca="1" si="171"/>
        <v>-7.0542380437790805E-2</v>
      </c>
      <c r="N850" s="8">
        <f t="shared" ca="1" si="180"/>
        <v>0</v>
      </c>
      <c r="O850" s="57">
        <f t="shared" ca="1" si="181"/>
        <v>0</v>
      </c>
      <c r="P850" s="8">
        <f t="shared" ca="1" si="182"/>
        <v>0</v>
      </c>
      <c r="Q850" s="8">
        <f t="shared" ca="1" si="183"/>
        <v>0</v>
      </c>
      <c r="R850" s="5">
        <f t="shared" ca="1" si="172"/>
        <v>7.0542380437790805E-2</v>
      </c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54"/>
      <c r="D851" s="56">
        <f t="shared" si="173"/>
        <v>0</v>
      </c>
      <c r="E851" s="56">
        <f t="shared" si="173"/>
        <v>0</v>
      </c>
      <c r="F851" s="8">
        <f t="shared" si="174"/>
        <v>0</v>
      </c>
      <c r="G851" s="8">
        <f t="shared" si="174"/>
        <v>0</v>
      </c>
      <c r="H851" s="8">
        <f t="shared" si="175"/>
        <v>0</v>
      </c>
      <c r="I851" s="8">
        <f t="shared" si="176"/>
        <v>0</v>
      </c>
      <c r="J851" s="8">
        <f t="shared" si="177"/>
        <v>0</v>
      </c>
      <c r="K851" s="8">
        <f t="shared" si="178"/>
        <v>0</v>
      </c>
      <c r="L851" s="8">
        <f t="shared" si="179"/>
        <v>0</v>
      </c>
      <c r="M851" s="8">
        <f t="shared" ca="1" si="171"/>
        <v>-7.0542380437790805E-2</v>
      </c>
      <c r="N851" s="8">
        <f t="shared" ca="1" si="180"/>
        <v>0</v>
      </c>
      <c r="O851" s="57">
        <f t="shared" ca="1" si="181"/>
        <v>0</v>
      </c>
      <c r="P851" s="8">
        <f t="shared" ca="1" si="182"/>
        <v>0</v>
      </c>
      <c r="Q851" s="8">
        <f t="shared" ca="1" si="183"/>
        <v>0</v>
      </c>
      <c r="R851" s="5">
        <f t="shared" ca="1" si="172"/>
        <v>7.0542380437790805E-2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54"/>
      <c r="D852" s="56">
        <f t="shared" si="173"/>
        <v>0</v>
      </c>
      <c r="E852" s="56">
        <f t="shared" si="173"/>
        <v>0</v>
      </c>
      <c r="F852" s="8">
        <f t="shared" si="174"/>
        <v>0</v>
      </c>
      <c r="G852" s="8">
        <f t="shared" si="174"/>
        <v>0</v>
      </c>
      <c r="H852" s="8">
        <f t="shared" si="175"/>
        <v>0</v>
      </c>
      <c r="I852" s="8">
        <f t="shared" si="176"/>
        <v>0</v>
      </c>
      <c r="J852" s="8">
        <f t="shared" si="177"/>
        <v>0</v>
      </c>
      <c r="K852" s="8">
        <f t="shared" si="178"/>
        <v>0</v>
      </c>
      <c r="L852" s="8">
        <f t="shared" si="179"/>
        <v>0</v>
      </c>
      <c r="M852" s="8">
        <f t="shared" ca="1" si="171"/>
        <v>-7.0542380437790805E-2</v>
      </c>
      <c r="N852" s="8">
        <f t="shared" ca="1" si="180"/>
        <v>0</v>
      </c>
      <c r="O852" s="57">
        <f t="shared" ca="1" si="181"/>
        <v>0</v>
      </c>
      <c r="P852" s="8">
        <f t="shared" ca="1" si="182"/>
        <v>0</v>
      </c>
      <c r="Q852" s="8">
        <f t="shared" ca="1" si="183"/>
        <v>0</v>
      </c>
      <c r="R852" s="5">
        <f t="shared" ca="1" si="172"/>
        <v>7.0542380437790805E-2</v>
      </c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54"/>
      <c r="D853" s="56">
        <f t="shared" si="173"/>
        <v>0</v>
      </c>
      <c r="E853" s="56">
        <f t="shared" si="173"/>
        <v>0</v>
      </c>
      <c r="F853" s="8">
        <f t="shared" si="174"/>
        <v>0</v>
      </c>
      <c r="G853" s="8">
        <f t="shared" si="174"/>
        <v>0</v>
      </c>
      <c r="H853" s="8">
        <f t="shared" si="175"/>
        <v>0</v>
      </c>
      <c r="I853" s="8">
        <f t="shared" si="176"/>
        <v>0</v>
      </c>
      <c r="J853" s="8">
        <f t="shared" si="177"/>
        <v>0</v>
      </c>
      <c r="K853" s="8">
        <f t="shared" si="178"/>
        <v>0</v>
      </c>
      <c r="L853" s="8">
        <f t="shared" si="179"/>
        <v>0</v>
      </c>
      <c r="M853" s="8">
        <f t="shared" ref="M853:M916" ca="1" si="184">+E$4+E$5*D853+E$6*D853^2</f>
        <v>-7.0542380437790805E-2</v>
      </c>
      <c r="N853" s="8">
        <f t="shared" ca="1" si="180"/>
        <v>0</v>
      </c>
      <c r="O853" s="57">
        <f t="shared" ca="1" si="181"/>
        <v>0</v>
      </c>
      <c r="P853" s="8">
        <f t="shared" ca="1" si="182"/>
        <v>0</v>
      </c>
      <c r="Q853" s="8">
        <f t="shared" ca="1" si="183"/>
        <v>0</v>
      </c>
      <c r="R853" s="5">
        <f t="shared" ref="R853:R916" ca="1" si="185">+E853-M853</f>
        <v>7.0542380437790805E-2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54"/>
      <c r="D854" s="56">
        <f t="shared" si="173"/>
        <v>0</v>
      </c>
      <c r="E854" s="56">
        <f t="shared" si="173"/>
        <v>0</v>
      </c>
      <c r="F854" s="8">
        <f t="shared" si="174"/>
        <v>0</v>
      </c>
      <c r="G854" s="8">
        <f t="shared" si="174"/>
        <v>0</v>
      </c>
      <c r="H854" s="8">
        <f t="shared" si="175"/>
        <v>0</v>
      </c>
      <c r="I854" s="8">
        <f t="shared" si="176"/>
        <v>0</v>
      </c>
      <c r="J854" s="8">
        <f t="shared" si="177"/>
        <v>0</v>
      </c>
      <c r="K854" s="8">
        <f t="shared" si="178"/>
        <v>0</v>
      </c>
      <c r="L854" s="8">
        <f t="shared" si="179"/>
        <v>0</v>
      </c>
      <c r="M854" s="8">
        <f t="shared" ca="1" si="184"/>
        <v>-7.0542380437790805E-2</v>
      </c>
      <c r="N854" s="8">
        <f t="shared" ca="1" si="180"/>
        <v>0</v>
      </c>
      <c r="O854" s="57">
        <f t="shared" ca="1" si="181"/>
        <v>0</v>
      </c>
      <c r="P854" s="8">
        <f t="shared" ca="1" si="182"/>
        <v>0</v>
      </c>
      <c r="Q854" s="8">
        <f t="shared" ca="1" si="183"/>
        <v>0</v>
      </c>
      <c r="R854" s="5">
        <f t="shared" ca="1" si="185"/>
        <v>7.0542380437790805E-2</v>
      </c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54"/>
      <c r="D855" s="56">
        <f t="shared" si="173"/>
        <v>0</v>
      </c>
      <c r="E855" s="56">
        <f t="shared" si="173"/>
        <v>0</v>
      </c>
      <c r="F855" s="8">
        <f t="shared" si="174"/>
        <v>0</v>
      </c>
      <c r="G855" s="8">
        <f t="shared" si="174"/>
        <v>0</v>
      </c>
      <c r="H855" s="8">
        <f t="shared" si="175"/>
        <v>0</v>
      </c>
      <c r="I855" s="8">
        <f t="shared" si="176"/>
        <v>0</v>
      </c>
      <c r="J855" s="8">
        <f t="shared" si="177"/>
        <v>0</v>
      </c>
      <c r="K855" s="8">
        <f t="shared" si="178"/>
        <v>0</v>
      </c>
      <c r="L855" s="8">
        <f t="shared" si="179"/>
        <v>0</v>
      </c>
      <c r="M855" s="8">
        <f t="shared" ca="1" si="184"/>
        <v>-7.0542380437790805E-2</v>
      </c>
      <c r="N855" s="8">
        <f t="shared" ca="1" si="180"/>
        <v>0</v>
      </c>
      <c r="O855" s="57">
        <f t="shared" ca="1" si="181"/>
        <v>0</v>
      </c>
      <c r="P855" s="8">
        <f t="shared" ca="1" si="182"/>
        <v>0</v>
      </c>
      <c r="Q855" s="8">
        <f t="shared" ca="1" si="183"/>
        <v>0</v>
      </c>
      <c r="R855" s="5">
        <f t="shared" ca="1" si="185"/>
        <v>7.0542380437790805E-2</v>
      </c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54"/>
      <c r="D856" s="56">
        <f t="shared" si="173"/>
        <v>0</v>
      </c>
      <c r="E856" s="56">
        <f t="shared" si="173"/>
        <v>0</v>
      </c>
      <c r="F856" s="8">
        <f t="shared" si="174"/>
        <v>0</v>
      </c>
      <c r="G856" s="8">
        <f t="shared" si="174"/>
        <v>0</v>
      </c>
      <c r="H856" s="8">
        <f t="shared" si="175"/>
        <v>0</v>
      </c>
      <c r="I856" s="8">
        <f t="shared" si="176"/>
        <v>0</v>
      </c>
      <c r="J856" s="8">
        <f t="shared" si="177"/>
        <v>0</v>
      </c>
      <c r="K856" s="8">
        <f t="shared" si="178"/>
        <v>0</v>
      </c>
      <c r="L856" s="8">
        <f t="shared" si="179"/>
        <v>0</v>
      </c>
      <c r="M856" s="8">
        <f t="shared" ca="1" si="184"/>
        <v>-7.0542380437790805E-2</v>
      </c>
      <c r="N856" s="8">
        <f t="shared" ca="1" si="180"/>
        <v>0</v>
      </c>
      <c r="O856" s="57">
        <f t="shared" ca="1" si="181"/>
        <v>0</v>
      </c>
      <c r="P856" s="8">
        <f t="shared" ca="1" si="182"/>
        <v>0</v>
      </c>
      <c r="Q856" s="8">
        <f t="shared" ca="1" si="183"/>
        <v>0</v>
      </c>
      <c r="R856" s="5">
        <f t="shared" ca="1" si="185"/>
        <v>7.0542380437790805E-2</v>
      </c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54"/>
      <c r="D857" s="56">
        <f t="shared" si="173"/>
        <v>0</v>
      </c>
      <c r="E857" s="56">
        <f t="shared" si="173"/>
        <v>0</v>
      </c>
      <c r="F857" s="8">
        <f t="shared" si="174"/>
        <v>0</v>
      </c>
      <c r="G857" s="8">
        <f t="shared" si="174"/>
        <v>0</v>
      </c>
      <c r="H857" s="8">
        <f t="shared" si="175"/>
        <v>0</v>
      </c>
      <c r="I857" s="8">
        <f t="shared" si="176"/>
        <v>0</v>
      </c>
      <c r="J857" s="8">
        <f t="shared" si="177"/>
        <v>0</v>
      </c>
      <c r="K857" s="8">
        <f t="shared" si="178"/>
        <v>0</v>
      </c>
      <c r="L857" s="8">
        <f t="shared" si="179"/>
        <v>0</v>
      </c>
      <c r="M857" s="8">
        <f t="shared" ca="1" si="184"/>
        <v>-7.0542380437790805E-2</v>
      </c>
      <c r="N857" s="8">
        <f t="shared" ca="1" si="180"/>
        <v>0</v>
      </c>
      <c r="O857" s="57">
        <f t="shared" ca="1" si="181"/>
        <v>0</v>
      </c>
      <c r="P857" s="8">
        <f t="shared" ca="1" si="182"/>
        <v>0</v>
      </c>
      <c r="Q857" s="8">
        <f t="shared" ca="1" si="183"/>
        <v>0</v>
      </c>
      <c r="R857" s="5">
        <f t="shared" ca="1" si="185"/>
        <v>7.0542380437790805E-2</v>
      </c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54"/>
      <c r="D858" s="56">
        <f t="shared" si="173"/>
        <v>0</v>
      </c>
      <c r="E858" s="56">
        <f t="shared" si="173"/>
        <v>0</v>
      </c>
      <c r="F858" s="8">
        <f t="shared" si="174"/>
        <v>0</v>
      </c>
      <c r="G858" s="8">
        <f t="shared" si="174"/>
        <v>0</v>
      </c>
      <c r="H858" s="8">
        <f t="shared" si="175"/>
        <v>0</v>
      </c>
      <c r="I858" s="8">
        <f t="shared" si="176"/>
        <v>0</v>
      </c>
      <c r="J858" s="8">
        <f t="shared" si="177"/>
        <v>0</v>
      </c>
      <c r="K858" s="8">
        <f t="shared" si="178"/>
        <v>0</v>
      </c>
      <c r="L858" s="8">
        <f t="shared" si="179"/>
        <v>0</v>
      </c>
      <c r="M858" s="8">
        <f t="shared" ca="1" si="184"/>
        <v>-7.0542380437790805E-2</v>
      </c>
      <c r="N858" s="8">
        <f t="shared" ca="1" si="180"/>
        <v>0</v>
      </c>
      <c r="O858" s="57">
        <f t="shared" ca="1" si="181"/>
        <v>0</v>
      </c>
      <c r="P858" s="8">
        <f t="shared" ca="1" si="182"/>
        <v>0</v>
      </c>
      <c r="Q858" s="8">
        <f t="shared" ca="1" si="183"/>
        <v>0</v>
      </c>
      <c r="R858" s="5">
        <f t="shared" ca="1" si="185"/>
        <v>7.0542380437790805E-2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54"/>
      <c r="D859" s="56">
        <f t="shared" si="173"/>
        <v>0</v>
      </c>
      <c r="E859" s="56">
        <f t="shared" si="173"/>
        <v>0</v>
      </c>
      <c r="F859" s="8">
        <f t="shared" si="174"/>
        <v>0</v>
      </c>
      <c r="G859" s="8">
        <f t="shared" si="174"/>
        <v>0</v>
      </c>
      <c r="H859" s="8">
        <f t="shared" si="175"/>
        <v>0</v>
      </c>
      <c r="I859" s="8">
        <f t="shared" si="176"/>
        <v>0</v>
      </c>
      <c r="J859" s="8">
        <f t="shared" si="177"/>
        <v>0</v>
      </c>
      <c r="K859" s="8">
        <f t="shared" si="178"/>
        <v>0</v>
      </c>
      <c r="L859" s="8">
        <f t="shared" si="179"/>
        <v>0</v>
      </c>
      <c r="M859" s="8">
        <f t="shared" ca="1" si="184"/>
        <v>-7.0542380437790805E-2</v>
      </c>
      <c r="N859" s="8">
        <f t="shared" ca="1" si="180"/>
        <v>0</v>
      </c>
      <c r="O859" s="57">
        <f t="shared" ca="1" si="181"/>
        <v>0</v>
      </c>
      <c r="P859" s="8">
        <f t="shared" ca="1" si="182"/>
        <v>0</v>
      </c>
      <c r="Q859" s="8">
        <f t="shared" ca="1" si="183"/>
        <v>0</v>
      </c>
      <c r="R859" s="5">
        <f t="shared" ca="1" si="185"/>
        <v>7.0542380437790805E-2</v>
      </c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54"/>
      <c r="D860" s="56">
        <f t="shared" si="173"/>
        <v>0</v>
      </c>
      <c r="E860" s="56">
        <f t="shared" si="173"/>
        <v>0</v>
      </c>
      <c r="F860" s="8">
        <f t="shared" si="174"/>
        <v>0</v>
      </c>
      <c r="G860" s="8">
        <f t="shared" si="174"/>
        <v>0</v>
      </c>
      <c r="H860" s="8">
        <f t="shared" si="175"/>
        <v>0</v>
      </c>
      <c r="I860" s="8">
        <f t="shared" si="176"/>
        <v>0</v>
      </c>
      <c r="J860" s="8">
        <f t="shared" si="177"/>
        <v>0</v>
      </c>
      <c r="K860" s="8">
        <f t="shared" si="178"/>
        <v>0</v>
      </c>
      <c r="L860" s="8">
        <f t="shared" si="179"/>
        <v>0</v>
      </c>
      <c r="M860" s="8">
        <f t="shared" ca="1" si="184"/>
        <v>-7.0542380437790805E-2</v>
      </c>
      <c r="N860" s="8">
        <f t="shared" ca="1" si="180"/>
        <v>0</v>
      </c>
      <c r="O860" s="57">
        <f t="shared" ca="1" si="181"/>
        <v>0</v>
      </c>
      <c r="P860" s="8">
        <f t="shared" ca="1" si="182"/>
        <v>0</v>
      </c>
      <c r="Q860" s="8">
        <f t="shared" ca="1" si="183"/>
        <v>0</v>
      </c>
      <c r="R860" s="5">
        <f t="shared" ca="1" si="185"/>
        <v>7.0542380437790805E-2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54"/>
      <c r="D861" s="56">
        <f t="shared" si="173"/>
        <v>0</v>
      </c>
      <c r="E861" s="56">
        <f t="shared" si="173"/>
        <v>0</v>
      </c>
      <c r="F861" s="8">
        <f t="shared" si="174"/>
        <v>0</v>
      </c>
      <c r="G861" s="8">
        <f t="shared" si="174"/>
        <v>0</v>
      </c>
      <c r="H861" s="8">
        <f t="shared" si="175"/>
        <v>0</v>
      </c>
      <c r="I861" s="8">
        <f t="shared" si="176"/>
        <v>0</v>
      </c>
      <c r="J861" s="8">
        <f t="shared" si="177"/>
        <v>0</v>
      </c>
      <c r="K861" s="8">
        <f t="shared" si="178"/>
        <v>0</v>
      </c>
      <c r="L861" s="8">
        <f t="shared" si="179"/>
        <v>0</v>
      </c>
      <c r="M861" s="8">
        <f t="shared" ca="1" si="184"/>
        <v>-7.0542380437790805E-2</v>
      </c>
      <c r="N861" s="8">
        <f t="shared" ca="1" si="180"/>
        <v>0</v>
      </c>
      <c r="O861" s="57">
        <f t="shared" ca="1" si="181"/>
        <v>0</v>
      </c>
      <c r="P861" s="8">
        <f t="shared" ca="1" si="182"/>
        <v>0</v>
      </c>
      <c r="Q861" s="8">
        <f t="shared" ca="1" si="183"/>
        <v>0</v>
      </c>
      <c r="R861" s="5">
        <f t="shared" ca="1" si="185"/>
        <v>7.0542380437790805E-2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54"/>
      <c r="D862" s="56">
        <f t="shared" si="173"/>
        <v>0</v>
      </c>
      <c r="E862" s="56">
        <f t="shared" si="173"/>
        <v>0</v>
      </c>
      <c r="F862" s="8">
        <f t="shared" si="174"/>
        <v>0</v>
      </c>
      <c r="G862" s="8">
        <f t="shared" si="174"/>
        <v>0</v>
      </c>
      <c r="H862" s="8">
        <f t="shared" si="175"/>
        <v>0</v>
      </c>
      <c r="I862" s="8">
        <f t="shared" si="176"/>
        <v>0</v>
      </c>
      <c r="J862" s="8">
        <f t="shared" si="177"/>
        <v>0</v>
      </c>
      <c r="K862" s="8">
        <f t="shared" si="178"/>
        <v>0</v>
      </c>
      <c r="L862" s="8">
        <f t="shared" si="179"/>
        <v>0</v>
      </c>
      <c r="M862" s="8">
        <f t="shared" ca="1" si="184"/>
        <v>-7.0542380437790805E-2</v>
      </c>
      <c r="N862" s="8">
        <f t="shared" ca="1" si="180"/>
        <v>0</v>
      </c>
      <c r="O862" s="57">
        <f t="shared" ca="1" si="181"/>
        <v>0</v>
      </c>
      <c r="P862" s="8">
        <f t="shared" ca="1" si="182"/>
        <v>0</v>
      </c>
      <c r="Q862" s="8">
        <f t="shared" ca="1" si="183"/>
        <v>0</v>
      </c>
      <c r="R862" s="5">
        <f t="shared" ca="1" si="185"/>
        <v>7.0542380437790805E-2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54"/>
      <c r="D863" s="56">
        <f t="shared" si="173"/>
        <v>0</v>
      </c>
      <c r="E863" s="56">
        <f t="shared" si="173"/>
        <v>0</v>
      </c>
      <c r="F863" s="8">
        <f t="shared" si="174"/>
        <v>0</v>
      </c>
      <c r="G863" s="8">
        <f t="shared" si="174"/>
        <v>0</v>
      </c>
      <c r="H863" s="8">
        <f t="shared" si="175"/>
        <v>0</v>
      </c>
      <c r="I863" s="8">
        <f t="shared" si="176"/>
        <v>0</v>
      </c>
      <c r="J863" s="8">
        <f t="shared" si="177"/>
        <v>0</v>
      </c>
      <c r="K863" s="8">
        <f t="shared" si="178"/>
        <v>0</v>
      </c>
      <c r="L863" s="8">
        <f t="shared" si="179"/>
        <v>0</v>
      </c>
      <c r="M863" s="8">
        <f t="shared" ca="1" si="184"/>
        <v>-7.0542380437790805E-2</v>
      </c>
      <c r="N863" s="8">
        <f t="shared" ca="1" si="180"/>
        <v>0</v>
      </c>
      <c r="O863" s="57">
        <f t="shared" ca="1" si="181"/>
        <v>0</v>
      </c>
      <c r="P863" s="8">
        <f t="shared" ca="1" si="182"/>
        <v>0</v>
      </c>
      <c r="Q863" s="8">
        <f t="shared" ca="1" si="183"/>
        <v>0</v>
      </c>
      <c r="R863" s="5">
        <f t="shared" ca="1" si="185"/>
        <v>7.0542380437790805E-2</v>
      </c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54"/>
      <c r="D864" s="56">
        <f t="shared" si="173"/>
        <v>0</v>
      </c>
      <c r="E864" s="56">
        <f t="shared" si="173"/>
        <v>0</v>
      </c>
      <c r="F864" s="8">
        <f t="shared" si="174"/>
        <v>0</v>
      </c>
      <c r="G864" s="8">
        <f t="shared" si="174"/>
        <v>0</v>
      </c>
      <c r="H864" s="8">
        <f t="shared" si="175"/>
        <v>0</v>
      </c>
      <c r="I864" s="8">
        <f t="shared" si="176"/>
        <v>0</v>
      </c>
      <c r="J864" s="8">
        <f t="shared" si="177"/>
        <v>0</v>
      </c>
      <c r="K864" s="8">
        <f t="shared" si="178"/>
        <v>0</v>
      </c>
      <c r="L864" s="8">
        <f t="shared" si="179"/>
        <v>0</v>
      </c>
      <c r="M864" s="8">
        <f t="shared" ca="1" si="184"/>
        <v>-7.0542380437790805E-2</v>
      </c>
      <c r="N864" s="8">
        <f t="shared" ca="1" si="180"/>
        <v>0</v>
      </c>
      <c r="O864" s="57">
        <f t="shared" ca="1" si="181"/>
        <v>0</v>
      </c>
      <c r="P864" s="8">
        <f t="shared" ca="1" si="182"/>
        <v>0</v>
      </c>
      <c r="Q864" s="8">
        <f t="shared" ca="1" si="183"/>
        <v>0</v>
      </c>
      <c r="R864" s="5">
        <f t="shared" ca="1" si="185"/>
        <v>7.0542380437790805E-2</v>
      </c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54"/>
      <c r="D865" s="56">
        <f t="shared" si="173"/>
        <v>0</v>
      </c>
      <c r="E865" s="56">
        <f t="shared" si="173"/>
        <v>0</v>
      </c>
      <c r="F865" s="8">
        <f t="shared" si="174"/>
        <v>0</v>
      </c>
      <c r="G865" s="8">
        <f t="shared" si="174"/>
        <v>0</v>
      </c>
      <c r="H865" s="8">
        <f t="shared" si="175"/>
        <v>0</v>
      </c>
      <c r="I865" s="8">
        <f t="shared" si="176"/>
        <v>0</v>
      </c>
      <c r="J865" s="8">
        <f t="shared" si="177"/>
        <v>0</v>
      </c>
      <c r="K865" s="8">
        <f t="shared" si="178"/>
        <v>0</v>
      </c>
      <c r="L865" s="8">
        <f t="shared" si="179"/>
        <v>0</v>
      </c>
      <c r="M865" s="8">
        <f t="shared" ca="1" si="184"/>
        <v>-7.0542380437790805E-2</v>
      </c>
      <c r="N865" s="8">
        <f t="shared" ca="1" si="180"/>
        <v>0</v>
      </c>
      <c r="O865" s="57">
        <f t="shared" ca="1" si="181"/>
        <v>0</v>
      </c>
      <c r="P865" s="8">
        <f t="shared" ca="1" si="182"/>
        <v>0</v>
      </c>
      <c r="Q865" s="8">
        <f t="shared" ca="1" si="183"/>
        <v>0</v>
      </c>
      <c r="R865" s="5">
        <f t="shared" ca="1" si="185"/>
        <v>7.0542380437790805E-2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54"/>
      <c r="D866" s="56">
        <f t="shared" si="173"/>
        <v>0</v>
      </c>
      <c r="E866" s="56">
        <f t="shared" si="173"/>
        <v>0</v>
      </c>
      <c r="F866" s="8">
        <f t="shared" si="174"/>
        <v>0</v>
      </c>
      <c r="G866" s="8">
        <f t="shared" si="174"/>
        <v>0</v>
      </c>
      <c r="H866" s="8">
        <f t="shared" si="175"/>
        <v>0</v>
      </c>
      <c r="I866" s="8">
        <f t="shared" si="176"/>
        <v>0</v>
      </c>
      <c r="J866" s="8">
        <f t="shared" si="177"/>
        <v>0</v>
      </c>
      <c r="K866" s="8">
        <f t="shared" si="178"/>
        <v>0</v>
      </c>
      <c r="L866" s="8">
        <f t="shared" si="179"/>
        <v>0</v>
      </c>
      <c r="M866" s="8">
        <f t="shared" ca="1" si="184"/>
        <v>-7.0542380437790805E-2</v>
      </c>
      <c r="N866" s="8">
        <f t="shared" ca="1" si="180"/>
        <v>0</v>
      </c>
      <c r="O866" s="57">
        <f t="shared" ca="1" si="181"/>
        <v>0</v>
      </c>
      <c r="P866" s="8">
        <f t="shared" ca="1" si="182"/>
        <v>0</v>
      </c>
      <c r="Q866" s="8">
        <f t="shared" ca="1" si="183"/>
        <v>0</v>
      </c>
      <c r="R866" s="5">
        <f t="shared" ca="1" si="185"/>
        <v>7.0542380437790805E-2</v>
      </c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54"/>
      <c r="D867" s="56">
        <f t="shared" si="173"/>
        <v>0</v>
      </c>
      <c r="E867" s="56">
        <f t="shared" si="173"/>
        <v>0</v>
      </c>
      <c r="F867" s="8">
        <f t="shared" si="174"/>
        <v>0</v>
      </c>
      <c r="G867" s="8">
        <f t="shared" si="174"/>
        <v>0</v>
      </c>
      <c r="H867" s="8">
        <f t="shared" si="175"/>
        <v>0</v>
      </c>
      <c r="I867" s="8">
        <f t="shared" si="176"/>
        <v>0</v>
      </c>
      <c r="J867" s="8">
        <f t="shared" si="177"/>
        <v>0</v>
      </c>
      <c r="K867" s="8">
        <f t="shared" si="178"/>
        <v>0</v>
      </c>
      <c r="L867" s="8">
        <f t="shared" si="179"/>
        <v>0</v>
      </c>
      <c r="M867" s="8">
        <f t="shared" ca="1" si="184"/>
        <v>-7.0542380437790805E-2</v>
      </c>
      <c r="N867" s="8">
        <f t="shared" ca="1" si="180"/>
        <v>0</v>
      </c>
      <c r="O867" s="57">
        <f t="shared" ca="1" si="181"/>
        <v>0</v>
      </c>
      <c r="P867" s="8">
        <f t="shared" ca="1" si="182"/>
        <v>0</v>
      </c>
      <c r="Q867" s="8">
        <f t="shared" ca="1" si="183"/>
        <v>0</v>
      </c>
      <c r="R867" s="5">
        <f t="shared" ca="1" si="185"/>
        <v>7.0542380437790805E-2</v>
      </c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54"/>
      <c r="D868" s="56">
        <f t="shared" si="173"/>
        <v>0</v>
      </c>
      <c r="E868" s="56">
        <f t="shared" si="173"/>
        <v>0</v>
      </c>
      <c r="F868" s="8">
        <f t="shared" si="174"/>
        <v>0</v>
      </c>
      <c r="G868" s="8">
        <f t="shared" si="174"/>
        <v>0</v>
      </c>
      <c r="H868" s="8">
        <f t="shared" si="175"/>
        <v>0</v>
      </c>
      <c r="I868" s="8">
        <f t="shared" si="176"/>
        <v>0</v>
      </c>
      <c r="J868" s="8">
        <f t="shared" si="177"/>
        <v>0</v>
      </c>
      <c r="K868" s="8">
        <f t="shared" si="178"/>
        <v>0</v>
      </c>
      <c r="L868" s="8">
        <f t="shared" si="179"/>
        <v>0</v>
      </c>
      <c r="M868" s="8">
        <f t="shared" ca="1" si="184"/>
        <v>-7.0542380437790805E-2</v>
      </c>
      <c r="N868" s="8">
        <f t="shared" ca="1" si="180"/>
        <v>0</v>
      </c>
      <c r="O868" s="57">
        <f t="shared" ca="1" si="181"/>
        <v>0</v>
      </c>
      <c r="P868" s="8">
        <f t="shared" ca="1" si="182"/>
        <v>0</v>
      </c>
      <c r="Q868" s="8">
        <f t="shared" ca="1" si="183"/>
        <v>0</v>
      </c>
      <c r="R868" s="5">
        <f t="shared" ca="1" si="185"/>
        <v>7.0542380437790805E-2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54"/>
      <c r="D869" s="56">
        <f t="shared" si="173"/>
        <v>0</v>
      </c>
      <c r="E869" s="56">
        <f t="shared" si="173"/>
        <v>0</v>
      </c>
      <c r="F869" s="8">
        <f t="shared" si="174"/>
        <v>0</v>
      </c>
      <c r="G869" s="8">
        <f t="shared" si="174"/>
        <v>0</v>
      </c>
      <c r="H869" s="8">
        <f t="shared" si="175"/>
        <v>0</v>
      </c>
      <c r="I869" s="8">
        <f t="shared" si="176"/>
        <v>0</v>
      </c>
      <c r="J869" s="8">
        <f t="shared" si="177"/>
        <v>0</v>
      </c>
      <c r="K869" s="8">
        <f t="shared" si="178"/>
        <v>0</v>
      </c>
      <c r="L869" s="8">
        <f t="shared" si="179"/>
        <v>0</v>
      </c>
      <c r="M869" s="8">
        <f t="shared" ca="1" si="184"/>
        <v>-7.0542380437790805E-2</v>
      </c>
      <c r="N869" s="8">
        <f t="shared" ca="1" si="180"/>
        <v>0</v>
      </c>
      <c r="O869" s="57">
        <f t="shared" ca="1" si="181"/>
        <v>0</v>
      </c>
      <c r="P869" s="8">
        <f t="shared" ca="1" si="182"/>
        <v>0</v>
      </c>
      <c r="Q869" s="8">
        <f t="shared" ca="1" si="183"/>
        <v>0</v>
      </c>
      <c r="R869" s="5">
        <f t="shared" ca="1" si="185"/>
        <v>7.0542380437790805E-2</v>
      </c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54"/>
      <c r="D870" s="56">
        <f t="shared" si="173"/>
        <v>0</v>
      </c>
      <c r="E870" s="56">
        <f t="shared" si="173"/>
        <v>0</v>
      </c>
      <c r="F870" s="8">
        <f t="shared" si="174"/>
        <v>0</v>
      </c>
      <c r="G870" s="8">
        <f t="shared" si="174"/>
        <v>0</v>
      </c>
      <c r="H870" s="8">
        <f t="shared" si="175"/>
        <v>0</v>
      </c>
      <c r="I870" s="8">
        <f t="shared" si="176"/>
        <v>0</v>
      </c>
      <c r="J870" s="8">
        <f t="shared" si="177"/>
        <v>0</v>
      </c>
      <c r="K870" s="8">
        <f t="shared" si="178"/>
        <v>0</v>
      </c>
      <c r="L870" s="8">
        <f t="shared" si="179"/>
        <v>0</v>
      </c>
      <c r="M870" s="8">
        <f t="shared" ca="1" si="184"/>
        <v>-7.0542380437790805E-2</v>
      </c>
      <c r="N870" s="8">
        <f t="shared" ca="1" si="180"/>
        <v>0</v>
      </c>
      <c r="O870" s="57">
        <f t="shared" ca="1" si="181"/>
        <v>0</v>
      </c>
      <c r="P870" s="8">
        <f t="shared" ca="1" si="182"/>
        <v>0</v>
      </c>
      <c r="Q870" s="8">
        <f t="shared" ca="1" si="183"/>
        <v>0</v>
      </c>
      <c r="R870" s="5">
        <f t="shared" ca="1" si="185"/>
        <v>7.0542380437790805E-2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54"/>
      <c r="D871" s="56">
        <f t="shared" si="173"/>
        <v>0</v>
      </c>
      <c r="E871" s="56">
        <f t="shared" si="173"/>
        <v>0</v>
      </c>
      <c r="F871" s="8">
        <f t="shared" si="174"/>
        <v>0</v>
      </c>
      <c r="G871" s="8">
        <f t="shared" si="174"/>
        <v>0</v>
      </c>
      <c r="H871" s="8">
        <f t="shared" si="175"/>
        <v>0</v>
      </c>
      <c r="I871" s="8">
        <f t="shared" si="176"/>
        <v>0</v>
      </c>
      <c r="J871" s="8">
        <f t="shared" si="177"/>
        <v>0</v>
      </c>
      <c r="K871" s="8">
        <f t="shared" si="178"/>
        <v>0</v>
      </c>
      <c r="L871" s="8">
        <f t="shared" si="179"/>
        <v>0</v>
      </c>
      <c r="M871" s="8">
        <f t="shared" ca="1" si="184"/>
        <v>-7.0542380437790805E-2</v>
      </c>
      <c r="N871" s="8">
        <f t="shared" ca="1" si="180"/>
        <v>0</v>
      </c>
      <c r="O871" s="57">
        <f t="shared" ca="1" si="181"/>
        <v>0</v>
      </c>
      <c r="P871" s="8">
        <f t="shared" ca="1" si="182"/>
        <v>0</v>
      </c>
      <c r="Q871" s="8">
        <f t="shared" ca="1" si="183"/>
        <v>0</v>
      </c>
      <c r="R871" s="5">
        <f t="shared" ca="1" si="185"/>
        <v>7.0542380437790805E-2</v>
      </c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54"/>
      <c r="D872" s="56">
        <f t="shared" si="173"/>
        <v>0</v>
      </c>
      <c r="E872" s="56">
        <f t="shared" si="173"/>
        <v>0</v>
      </c>
      <c r="F872" s="8">
        <f t="shared" si="174"/>
        <v>0</v>
      </c>
      <c r="G872" s="8">
        <f t="shared" si="174"/>
        <v>0</v>
      </c>
      <c r="H872" s="8">
        <f t="shared" si="175"/>
        <v>0</v>
      </c>
      <c r="I872" s="8">
        <f t="shared" si="176"/>
        <v>0</v>
      </c>
      <c r="J872" s="8">
        <f t="shared" si="177"/>
        <v>0</v>
      </c>
      <c r="K872" s="8">
        <f t="shared" si="178"/>
        <v>0</v>
      </c>
      <c r="L872" s="8">
        <f t="shared" si="179"/>
        <v>0</v>
      </c>
      <c r="M872" s="8">
        <f t="shared" ca="1" si="184"/>
        <v>-7.0542380437790805E-2</v>
      </c>
      <c r="N872" s="8">
        <f t="shared" ca="1" si="180"/>
        <v>0</v>
      </c>
      <c r="O872" s="57">
        <f t="shared" ca="1" si="181"/>
        <v>0</v>
      </c>
      <c r="P872" s="8">
        <f t="shared" ca="1" si="182"/>
        <v>0</v>
      </c>
      <c r="Q872" s="8">
        <f t="shared" ca="1" si="183"/>
        <v>0</v>
      </c>
      <c r="R872" s="5">
        <f t="shared" ca="1" si="185"/>
        <v>7.0542380437790805E-2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54"/>
      <c r="D873" s="56">
        <f t="shared" si="173"/>
        <v>0</v>
      </c>
      <c r="E873" s="56">
        <f t="shared" si="173"/>
        <v>0</v>
      </c>
      <c r="F873" s="8">
        <f t="shared" si="174"/>
        <v>0</v>
      </c>
      <c r="G873" s="8">
        <f t="shared" si="174"/>
        <v>0</v>
      </c>
      <c r="H873" s="8">
        <f t="shared" si="175"/>
        <v>0</v>
      </c>
      <c r="I873" s="8">
        <f t="shared" si="176"/>
        <v>0</v>
      </c>
      <c r="J873" s="8">
        <f t="shared" si="177"/>
        <v>0</v>
      </c>
      <c r="K873" s="8">
        <f t="shared" si="178"/>
        <v>0</v>
      </c>
      <c r="L873" s="8">
        <f t="shared" si="179"/>
        <v>0</v>
      </c>
      <c r="M873" s="8">
        <f t="shared" ca="1" si="184"/>
        <v>-7.0542380437790805E-2</v>
      </c>
      <c r="N873" s="8">
        <f t="shared" ca="1" si="180"/>
        <v>0</v>
      </c>
      <c r="O873" s="57">
        <f t="shared" ca="1" si="181"/>
        <v>0</v>
      </c>
      <c r="P873" s="8">
        <f t="shared" ca="1" si="182"/>
        <v>0</v>
      </c>
      <c r="Q873" s="8">
        <f t="shared" ca="1" si="183"/>
        <v>0</v>
      </c>
      <c r="R873" s="5">
        <f t="shared" ca="1" si="185"/>
        <v>7.0542380437790805E-2</v>
      </c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54"/>
      <c r="D874" s="56">
        <f t="shared" si="173"/>
        <v>0</v>
      </c>
      <c r="E874" s="56">
        <f t="shared" si="173"/>
        <v>0</v>
      </c>
      <c r="F874" s="8">
        <f t="shared" si="174"/>
        <v>0</v>
      </c>
      <c r="G874" s="8">
        <f t="shared" si="174"/>
        <v>0</v>
      </c>
      <c r="H874" s="8">
        <f t="shared" si="175"/>
        <v>0</v>
      </c>
      <c r="I874" s="8">
        <f t="shared" si="176"/>
        <v>0</v>
      </c>
      <c r="J874" s="8">
        <f t="shared" si="177"/>
        <v>0</v>
      </c>
      <c r="K874" s="8">
        <f t="shared" si="178"/>
        <v>0</v>
      </c>
      <c r="L874" s="8">
        <f t="shared" si="179"/>
        <v>0</v>
      </c>
      <c r="M874" s="8">
        <f t="shared" ca="1" si="184"/>
        <v>-7.0542380437790805E-2</v>
      </c>
      <c r="N874" s="8">
        <f t="shared" ca="1" si="180"/>
        <v>0</v>
      </c>
      <c r="O874" s="57">
        <f t="shared" ca="1" si="181"/>
        <v>0</v>
      </c>
      <c r="P874" s="8">
        <f t="shared" ca="1" si="182"/>
        <v>0</v>
      </c>
      <c r="Q874" s="8">
        <f t="shared" ca="1" si="183"/>
        <v>0</v>
      </c>
      <c r="R874" s="5">
        <f t="shared" ca="1" si="185"/>
        <v>7.0542380437790805E-2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54"/>
      <c r="D875" s="56">
        <f t="shared" si="173"/>
        <v>0</v>
      </c>
      <c r="E875" s="56">
        <f t="shared" si="173"/>
        <v>0</v>
      </c>
      <c r="F875" s="8">
        <f t="shared" si="174"/>
        <v>0</v>
      </c>
      <c r="G875" s="8">
        <f t="shared" si="174"/>
        <v>0</v>
      </c>
      <c r="H875" s="8">
        <f t="shared" si="175"/>
        <v>0</v>
      </c>
      <c r="I875" s="8">
        <f t="shared" si="176"/>
        <v>0</v>
      </c>
      <c r="J875" s="8">
        <f t="shared" si="177"/>
        <v>0</v>
      </c>
      <c r="K875" s="8">
        <f t="shared" si="178"/>
        <v>0</v>
      </c>
      <c r="L875" s="8">
        <f t="shared" si="179"/>
        <v>0</v>
      </c>
      <c r="M875" s="8">
        <f t="shared" ca="1" si="184"/>
        <v>-7.0542380437790805E-2</v>
      </c>
      <c r="N875" s="8">
        <f t="shared" ca="1" si="180"/>
        <v>0</v>
      </c>
      <c r="O875" s="57">
        <f t="shared" ca="1" si="181"/>
        <v>0</v>
      </c>
      <c r="P875" s="8">
        <f t="shared" ca="1" si="182"/>
        <v>0</v>
      </c>
      <c r="Q875" s="8">
        <f t="shared" ca="1" si="183"/>
        <v>0</v>
      </c>
      <c r="R875" s="5">
        <f t="shared" ca="1" si="185"/>
        <v>7.0542380437790805E-2</v>
      </c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54"/>
      <c r="D876" s="56">
        <f t="shared" si="173"/>
        <v>0</v>
      </c>
      <c r="E876" s="56">
        <f t="shared" si="173"/>
        <v>0</v>
      </c>
      <c r="F876" s="8">
        <f t="shared" si="174"/>
        <v>0</v>
      </c>
      <c r="G876" s="8">
        <f t="shared" si="174"/>
        <v>0</v>
      </c>
      <c r="H876" s="8">
        <f t="shared" si="175"/>
        <v>0</v>
      </c>
      <c r="I876" s="8">
        <f t="shared" si="176"/>
        <v>0</v>
      </c>
      <c r="J876" s="8">
        <f t="shared" si="177"/>
        <v>0</v>
      </c>
      <c r="K876" s="8">
        <f t="shared" si="178"/>
        <v>0</v>
      </c>
      <c r="L876" s="8">
        <f t="shared" si="179"/>
        <v>0</v>
      </c>
      <c r="M876" s="8">
        <f t="shared" ca="1" si="184"/>
        <v>-7.0542380437790805E-2</v>
      </c>
      <c r="N876" s="8">
        <f t="shared" ca="1" si="180"/>
        <v>0</v>
      </c>
      <c r="O876" s="57">
        <f t="shared" ca="1" si="181"/>
        <v>0</v>
      </c>
      <c r="P876" s="8">
        <f t="shared" ca="1" si="182"/>
        <v>0</v>
      </c>
      <c r="Q876" s="8">
        <f t="shared" ca="1" si="183"/>
        <v>0</v>
      </c>
      <c r="R876" s="5">
        <f t="shared" ca="1" si="185"/>
        <v>7.0542380437790805E-2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54"/>
      <c r="D877" s="56">
        <f t="shared" si="173"/>
        <v>0</v>
      </c>
      <c r="E877" s="56">
        <f t="shared" si="173"/>
        <v>0</v>
      </c>
      <c r="F877" s="8">
        <f t="shared" si="174"/>
        <v>0</v>
      </c>
      <c r="G877" s="8">
        <f t="shared" si="174"/>
        <v>0</v>
      </c>
      <c r="H877" s="8">
        <f t="shared" si="175"/>
        <v>0</v>
      </c>
      <c r="I877" s="8">
        <f t="shared" si="176"/>
        <v>0</v>
      </c>
      <c r="J877" s="8">
        <f t="shared" si="177"/>
        <v>0</v>
      </c>
      <c r="K877" s="8">
        <f t="shared" si="178"/>
        <v>0</v>
      </c>
      <c r="L877" s="8">
        <f t="shared" si="179"/>
        <v>0</v>
      </c>
      <c r="M877" s="8">
        <f t="shared" ca="1" si="184"/>
        <v>-7.0542380437790805E-2</v>
      </c>
      <c r="N877" s="8">
        <f t="shared" ca="1" si="180"/>
        <v>0</v>
      </c>
      <c r="O877" s="57">
        <f t="shared" ca="1" si="181"/>
        <v>0</v>
      </c>
      <c r="P877" s="8">
        <f t="shared" ca="1" si="182"/>
        <v>0</v>
      </c>
      <c r="Q877" s="8">
        <f t="shared" ca="1" si="183"/>
        <v>0</v>
      </c>
      <c r="R877" s="5">
        <f t="shared" ca="1" si="185"/>
        <v>7.0542380437790805E-2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54"/>
      <c r="D878" s="56">
        <f t="shared" si="173"/>
        <v>0</v>
      </c>
      <c r="E878" s="56">
        <f t="shared" si="173"/>
        <v>0</v>
      </c>
      <c r="F878" s="8">
        <f t="shared" si="174"/>
        <v>0</v>
      </c>
      <c r="G878" s="8">
        <f t="shared" si="174"/>
        <v>0</v>
      </c>
      <c r="H878" s="8">
        <f t="shared" si="175"/>
        <v>0</v>
      </c>
      <c r="I878" s="8">
        <f t="shared" si="176"/>
        <v>0</v>
      </c>
      <c r="J878" s="8">
        <f t="shared" si="177"/>
        <v>0</v>
      </c>
      <c r="K878" s="8">
        <f t="shared" si="178"/>
        <v>0</v>
      </c>
      <c r="L878" s="8">
        <f t="shared" si="179"/>
        <v>0</v>
      </c>
      <c r="M878" s="8">
        <f t="shared" ca="1" si="184"/>
        <v>-7.0542380437790805E-2</v>
      </c>
      <c r="N878" s="8">
        <f t="shared" ca="1" si="180"/>
        <v>0</v>
      </c>
      <c r="O878" s="57">
        <f t="shared" ca="1" si="181"/>
        <v>0</v>
      </c>
      <c r="P878" s="8">
        <f t="shared" ca="1" si="182"/>
        <v>0</v>
      </c>
      <c r="Q878" s="8">
        <f t="shared" ca="1" si="183"/>
        <v>0</v>
      </c>
      <c r="R878" s="5">
        <f t="shared" ca="1" si="185"/>
        <v>7.0542380437790805E-2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54"/>
      <c r="D879" s="56">
        <f t="shared" si="173"/>
        <v>0</v>
      </c>
      <c r="E879" s="56">
        <f t="shared" si="173"/>
        <v>0</v>
      </c>
      <c r="F879" s="8">
        <f t="shared" si="174"/>
        <v>0</v>
      </c>
      <c r="G879" s="8">
        <f t="shared" si="174"/>
        <v>0</v>
      </c>
      <c r="H879" s="8">
        <f t="shared" si="175"/>
        <v>0</v>
      </c>
      <c r="I879" s="8">
        <f t="shared" si="176"/>
        <v>0</v>
      </c>
      <c r="J879" s="8">
        <f t="shared" si="177"/>
        <v>0</v>
      </c>
      <c r="K879" s="8">
        <f t="shared" si="178"/>
        <v>0</v>
      </c>
      <c r="L879" s="8">
        <f t="shared" si="179"/>
        <v>0</v>
      </c>
      <c r="M879" s="8">
        <f t="shared" ca="1" si="184"/>
        <v>-7.0542380437790805E-2</v>
      </c>
      <c r="N879" s="8">
        <f t="shared" ca="1" si="180"/>
        <v>0</v>
      </c>
      <c r="O879" s="57">
        <f t="shared" ca="1" si="181"/>
        <v>0</v>
      </c>
      <c r="P879" s="8">
        <f t="shared" ca="1" si="182"/>
        <v>0</v>
      </c>
      <c r="Q879" s="8">
        <f t="shared" ca="1" si="183"/>
        <v>0</v>
      </c>
      <c r="R879" s="5">
        <f t="shared" ca="1" si="185"/>
        <v>7.0542380437790805E-2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54"/>
      <c r="D880" s="56">
        <f t="shared" si="173"/>
        <v>0</v>
      </c>
      <c r="E880" s="56">
        <f t="shared" si="173"/>
        <v>0</v>
      </c>
      <c r="F880" s="8">
        <f t="shared" si="174"/>
        <v>0</v>
      </c>
      <c r="G880" s="8">
        <f t="shared" si="174"/>
        <v>0</v>
      </c>
      <c r="H880" s="8">
        <f t="shared" si="175"/>
        <v>0</v>
      </c>
      <c r="I880" s="8">
        <f t="shared" si="176"/>
        <v>0</v>
      </c>
      <c r="J880" s="8">
        <f t="shared" si="177"/>
        <v>0</v>
      </c>
      <c r="K880" s="8">
        <f t="shared" si="178"/>
        <v>0</v>
      </c>
      <c r="L880" s="8">
        <f t="shared" si="179"/>
        <v>0</v>
      </c>
      <c r="M880" s="8">
        <f t="shared" ca="1" si="184"/>
        <v>-7.0542380437790805E-2</v>
      </c>
      <c r="N880" s="8">
        <f t="shared" ca="1" si="180"/>
        <v>0</v>
      </c>
      <c r="O880" s="57">
        <f t="shared" ca="1" si="181"/>
        <v>0</v>
      </c>
      <c r="P880" s="8">
        <f t="shared" ca="1" si="182"/>
        <v>0</v>
      </c>
      <c r="Q880" s="8">
        <f t="shared" ca="1" si="183"/>
        <v>0</v>
      </c>
      <c r="R880" s="5">
        <f t="shared" ca="1" si="185"/>
        <v>7.0542380437790805E-2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54"/>
      <c r="D881" s="56">
        <f t="shared" si="173"/>
        <v>0</v>
      </c>
      <c r="E881" s="56">
        <f t="shared" si="173"/>
        <v>0</v>
      </c>
      <c r="F881" s="8">
        <f t="shared" si="174"/>
        <v>0</v>
      </c>
      <c r="G881" s="8">
        <f t="shared" si="174"/>
        <v>0</v>
      </c>
      <c r="H881" s="8">
        <f t="shared" si="175"/>
        <v>0</v>
      </c>
      <c r="I881" s="8">
        <f t="shared" si="176"/>
        <v>0</v>
      </c>
      <c r="J881" s="8">
        <f t="shared" si="177"/>
        <v>0</v>
      </c>
      <c r="K881" s="8">
        <f t="shared" si="178"/>
        <v>0</v>
      </c>
      <c r="L881" s="8">
        <f t="shared" si="179"/>
        <v>0</v>
      </c>
      <c r="M881" s="8">
        <f t="shared" ca="1" si="184"/>
        <v>-7.0542380437790805E-2</v>
      </c>
      <c r="N881" s="8">
        <f t="shared" ca="1" si="180"/>
        <v>0</v>
      </c>
      <c r="O881" s="57">
        <f t="shared" ca="1" si="181"/>
        <v>0</v>
      </c>
      <c r="P881" s="8">
        <f t="shared" ca="1" si="182"/>
        <v>0</v>
      </c>
      <c r="Q881" s="8">
        <f t="shared" ca="1" si="183"/>
        <v>0</v>
      </c>
      <c r="R881" s="5">
        <f t="shared" ca="1" si="185"/>
        <v>7.0542380437790805E-2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54"/>
      <c r="D882" s="56">
        <f t="shared" si="173"/>
        <v>0</v>
      </c>
      <c r="E882" s="56">
        <f t="shared" si="173"/>
        <v>0</v>
      </c>
      <c r="F882" s="8">
        <f t="shared" si="174"/>
        <v>0</v>
      </c>
      <c r="G882" s="8">
        <f t="shared" si="174"/>
        <v>0</v>
      </c>
      <c r="H882" s="8">
        <f t="shared" si="175"/>
        <v>0</v>
      </c>
      <c r="I882" s="8">
        <f t="shared" si="176"/>
        <v>0</v>
      </c>
      <c r="J882" s="8">
        <f t="shared" si="177"/>
        <v>0</v>
      </c>
      <c r="K882" s="8">
        <f t="shared" si="178"/>
        <v>0</v>
      </c>
      <c r="L882" s="8">
        <f t="shared" si="179"/>
        <v>0</v>
      </c>
      <c r="M882" s="8">
        <f t="shared" ca="1" si="184"/>
        <v>-7.0542380437790805E-2</v>
      </c>
      <c r="N882" s="8">
        <f t="shared" ca="1" si="180"/>
        <v>0</v>
      </c>
      <c r="O882" s="57">
        <f t="shared" ca="1" si="181"/>
        <v>0</v>
      </c>
      <c r="P882" s="8">
        <f t="shared" ca="1" si="182"/>
        <v>0</v>
      </c>
      <c r="Q882" s="8">
        <f t="shared" ca="1" si="183"/>
        <v>0</v>
      </c>
      <c r="R882" s="5">
        <f t="shared" ca="1" si="185"/>
        <v>7.0542380437790805E-2</v>
      </c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54"/>
      <c r="D883" s="56">
        <f t="shared" si="173"/>
        <v>0</v>
      </c>
      <c r="E883" s="56">
        <f t="shared" si="173"/>
        <v>0</v>
      </c>
      <c r="F883" s="8">
        <f t="shared" si="174"/>
        <v>0</v>
      </c>
      <c r="G883" s="8">
        <f t="shared" si="174"/>
        <v>0</v>
      </c>
      <c r="H883" s="8">
        <f t="shared" si="175"/>
        <v>0</v>
      </c>
      <c r="I883" s="8">
        <f t="shared" si="176"/>
        <v>0</v>
      </c>
      <c r="J883" s="8">
        <f t="shared" si="177"/>
        <v>0</v>
      </c>
      <c r="K883" s="8">
        <f t="shared" si="178"/>
        <v>0</v>
      </c>
      <c r="L883" s="8">
        <f t="shared" si="179"/>
        <v>0</v>
      </c>
      <c r="M883" s="8">
        <f t="shared" ca="1" si="184"/>
        <v>-7.0542380437790805E-2</v>
      </c>
      <c r="N883" s="8">
        <f t="shared" ca="1" si="180"/>
        <v>0</v>
      </c>
      <c r="O883" s="57">
        <f t="shared" ca="1" si="181"/>
        <v>0</v>
      </c>
      <c r="P883" s="8">
        <f t="shared" ca="1" si="182"/>
        <v>0</v>
      </c>
      <c r="Q883" s="8">
        <f t="shared" ca="1" si="183"/>
        <v>0</v>
      </c>
      <c r="R883" s="5">
        <f t="shared" ca="1" si="185"/>
        <v>7.0542380437790805E-2</v>
      </c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54"/>
      <c r="D884" s="56">
        <f t="shared" si="173"/>
        <v>0</v>
      </c>
      <c r="E884" s="56">
        <f t="shared" si="173"/>
        <v>0</v>
      </c>
      <c r="F884" s="8">
        <f t="shared" si="174"/>
        <v>0</v>
      </c>
      <c r="G884" s="8">
        <f t="shared" si="174"/>
        <v>0</v>
      </c>
      <c r="H884" s="8">
        <f t="shared" si="175"/>
        <v>0</v>
      </c>
      <c r="I884" s="8">
        <f t="shared" si="176"/>
        <v>0</v>
      </c>
      <c r="J884" s="8">
        <f t="shared" si="177"/>
        <v>0</v>
      </c>
      <c r="K884" s="8">
        <f t="shared" si="178"/>
        <v>0</v>
      </c>
      <c r="L884" s="8">
        <f t="shared" si="179"/>
        <v>0</v>
      </c>
      <c r="M884" s="8">
        <f t="shared" ca="1" si="184"/>
        <v>-7.0542380437790805E-2</v>
      </c>
      <c r="N884" s="8">
        <f t="shared" ca="1" si="180"/>
        <v>0</v>
      </c>
      <c r="O884" s="57">
        <f t="shared" ca="1" si="181"/>
        <v>0</v>
      </c>
      <c r="P884" s="8">
        <f t="shared" ca="1" si="182"/>
        <v>0</v>
      </c>
      <c r="Q884" s="8">
        <f t="shared" ca="1" si="183"/>
        <v>0</v>
      </c>
      <c r="R884" s="5">
        <f t="shared" ca="1" si="185"/>
        <v>7.0542380437790805E-2</v>
      </c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54"/>
      <c r="D885" s="56">
        <f t="shared" si="173"/>
        <v>0</v>
      </c>
      <c r="E885" s="56">
        <f t="shared" si="173"/>
        <v>0</v>
      </c>
      <c r="F885" s="8">
        <f t="shared" si="174"/>
        <v>0</v>
      </c>
      <c r="G885" s="8">
        <f t="shared" si="174"/>
        <v>0</v>
      </c>
      <c r="H885" s="8">
        <f t="shared" si="175"/>
        <v>0</v>
      </c>
      <c r="I885" s="8">
        <f t="shared" si="176"/>
        <v>0</v>
      </c>
      <c r="J885" s="8">
        <f t="shared" si="177"/>
        <v>0</v>
      </c>
      <c r="K885" s="8">
        <f t="shared" si="178"/>
        <v>0</v>
      </c>
      <c r="L885" s="8">
        <f t="shared" si="179"/>
        <v>0</v>
      </c>
      <c r="M885" s="8">
        <f t="shared" ca="1" si="184"/>
        <v>-7.0542380437790805E-2</v>
      </c>
      <c r="N885" s="8">
        <f t="shared" ca="1" si="180"/>
        <v>0</v>
      </c>
      <c r="O885" s="57">
        <f t="shared" ca="1" si="181"/>
        <v>0</v>
      </c>
      <c r="P885" s="8">
        <f t="shared" ca="1" si="182"/>
        <v>0</v>
      </c>
      <c r="Q885" s="8">
        <f t="shared" ca="1" si="183"/>
        <v>0</v>
      </c>
      <c r="R885" s="5">
        <f t="shared" ca="1" si="185"/>
        <v>7.0542380437790805E-2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54"/>
      <c r="D886" s="56">
        <f t="shared" si="173"/>
        <v>0</v>
      </c>
      <c r="E886" s="56">
        <f t="shared" si="173"/>
        <v>0</v>
      </c>
      <c r="F886" s="8">
        <f t="shared" si="174"/>
        <v>0</v>
      </c>
      <c r="G886" s="8">
        <f t="shared" si="174"/>
        <v>0</v>
      </c>
      <c r="H886" s="8">
        <f t="shared" si="175"/>
        <v>0</v>
      </c>
      <c r="I886" s="8">
        <f t="shared" si="176"/>
        <v>0</v>
      </c>
      <c r="J886" s="8">
        <f t="shared" si="177"/>
        <v>0</v>
      </c>
      <c r="K886" s="8">
        <f t="shared" si="178"/>
        <v>0</v>
      </c>
      <c r="L886" s="8">
        <f t="shared" si="179"/>
        <v>0</v>
      </c>
      <c r="M886" s="8">
        <f t="shared" ca="1" si="184"/>
        <v>-7.0542380437790805E-2</v>
      </c>
      <c r="N886" s="8">
        <f t="shared" ca="1" si="180"/>
        <v>0</v>
      </c>
      <c r="O886" s="57">
        <f t="shared" ca="1" si="181"/>
        <v>0</v>
      </c>
      <c r="P886" s="8">
        <f t="shared" ca="1" si="182"/>
        <v>0</v>
      </c>
      <c r="Q886" s="8">
        <f t="shared" ca="1" si="183"/>
        <v>0</v>
      </c>
      <c r="R886" s="5">
        <f t="shared" ca="1" si="185"/>
        <v>7.0542380437790805E-2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54"/>
      <c r="D887" s="56">
        <f t="shared" si="173"/>
        <v>0</v>
      </c>
      <c r="E887" s="56">
        <f t="shared" si="173"/>
        <v>0</v>
      </c>
      <c r="F887" s="8">
        <f t="shared" si="174"/>
        <v>0</v>
      </c>
      <c r="G887" s="8">
        <f t="shared" si="174"/>
        <v>0</v>
      </c>
      <c r="H887" s="8">
        <f t="shared" si="175"/>
        <v>0</v>
      </c>
      <c r="I887" s="8">
        <f t="shared" si="176"/>
        <v>0</v>
      </c>
      <c r="J887" s="8">
        <f t="shared" si="177"/>
        <v>0</v>
      </c>
      <c r="K887" s="8">
        <f t="shared" si="178"/>
        <v>0</v>
      </c>
      <c r="L887" s="8">
        <f t="shared" si="179"/>
        <v>0</v>
      </c>
      <c r="M887" s="8">
        <f t="shared" ca="1" si="184"/>
        <v>-7.0542380437790805E-2</v>
      </c>
      <c r="N887" s="8">
        <f t="shared" ca="1" si="180"/>
        <v>0</v>
      </c>
      <c r="O887" s="57">
        <f t="shared" ca="1" si="181"/>
        <v>0</v>
      </c>
      <c r="P887" s="8">
        <f t="shared" ca="1" si="182"/>
        <v>0</v>
      </c>
      <c r="Q887" s="8">
        <f t="shared" ca="1" si="183"/>
        <v>0</v>
      </c>
      <c r="R887" s="5">
        <f t="shared" ca="1" si="185"/>
        <v>7.0542380437790805E-2</v>
      </c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54"/>
      <c r="D888" s="56">
        <f t="shared" si="173"/>
        <v>0</v>
      </c>
      <c r="E888" s="56">
        <f t="shared" si="173"/>
        <v>0</v>
      </c>
      <c r="F888" s="8">
        <f t="shared" si="174"/>
        <v>0</v>
      </c>
      <c r="G888" s="8">
        <f t="shared" si="174"/>
        <v>0</v>
      </c>
      <c r="H888" s="8">
        <f t="shared" si="175"/>
        <v>0</v>
      </c>
      <c r="I888" s="8">
        <f t="shared" si="176"/>
        <v>0</v>
      </c>
      <c r="J888" s="8">
        <f t="shared" si="177"/>
        <v>0</v>
      </c>
      <c r="K888" s="8">
        <f t="shared" si="178"/>
        <v>0</v>
      </c>
      <c r="L888" s="8">
        <f t="shared" si="179"/>
        <v>0</v>
      </c>
      <c r="M888" s="8">
        <f t="shared" ca="1" si="184"/>
        <v>-7.0542380437790805E-2</v>
      </c>
      <c r="N888" s="8">
        <f t="shared" ca="1" si="180"/>
        <v>0</v>
      </c>
      <c r="O888" s="57">
        <f t="shared" ca="1" si="181"/>
        <v>0</v>
      </c>
      <c r="P888" s="8">
        <f t="shared" ca="1" si="182"/>
        <v>0</v>
      </c>
      <c r="Q888" s="8">
        <f t="shared" ca="1" si="183"/>
        <v>0</v>
      </c>
      <c r="R888" s="5">
        <f t="shared" ca="1" si="185"/>
        <v>7.0542380437790805E-2</v>
      </c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54"/>
      <c r="D889" s="56">
        <f t="shared" si="173"/>
        <v>0</v>
      </c>
      <c r="E889" s="56">
        <f t="shared" si="173"/>
        <v>0</v>
      </c>
      <c r="F889" s="8">
        <f t="shared" si="174"/>
        <v>0</v>
      </c>
      <c r="G889" s="8">
        <f t="shared" si="174"/>
        <v>0</v>
      </c>
      <c r="H889" s="8">
        <f t="shared" si="175"/>
        <v>0</v>
      </c>
      <c r="I889" s="8">
        <f t="shared" si="176"/>
        <v>0</v>
      </c>
      <c r="J889" s="8">
        <f t="shared" si="177"/>
        <v>0</v>
      </c>
      <c r="K889" s="8">
        <f t="shared" si="178"/>
        <v>0</v>
      </c>
      <c r="L889" s="8">
        <f t="shared" si="179"/>
        <v>0</v>
      </c>
      <c r="M889" s="8">
        <f t="shared" ca="1" si="184"/>
        <v>-7.0542380437790805E-2</v>
      </c>
      <c r="N889" s="8">
        <f t="shared" ca="1" si="180"/>
        <v>0</v>
      </c>
      <c r="O889" s="57">
        <f t="shared" ca="1" si="181"/>
        <v>0</v>
      </c>
      <c r="P889" s="8">
        <f t="shared" ca="1" si="182"/>
        <v>0</v>
      </c>
      <c r="Q889" s="8">
        <f t="shared" ca="1" si="183"/>
        <v>0</v>
      </c>
      <c r="R889" s="5">
        <f t="shared" ca="1" si="185"/>
        <v>7.0542380437790805E-2</v>
      </c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54"/>
      <c r="D890" s="56">
        <f t="shared" si="173"/>
        <v>0</v>
      </c>
      <c r="E890" s="56">
        <f t="shared" si="173"/>
        <v>0</v>
      </c>
      <c r="F890" s="8">
        <f t="shared" si="174"/>
        <v>0</v>
      </c>
      <c r="G890" s="8">
        <f t="shared" si="174"/>
        <v>0</v>
      </c>
      <c r="H890" s="8">
        <f t="shared" si="175"/>
        <v>0</v>
      </c>
      <c r="I890" s="8">
        <f t="shared" si="176"/>
        <v>0</v>
      </c>
      <c r="J890" s="8">
        <f t="shared" si="177"/>
        <v>0</v>
      </c>
      <c r="K890" s="8">
        <f t="shared" si="178"/>
        <v>0</v>
      </c>
      <c r="L890" s="8">
        <f t="shared" si="179"/>
        <v>0</v>
      </c>
      <c r="M890" s="8">
        <f t="shared" ca="1" si="184"/>
        <v>-7.0542380437790805E-2</v>
      </c>
      <c r="N890" s="8">
        <f t="shared" ca="1" si="180"/>
        <v>0</v>
      </c>
      <c r="O890" s="57">
        <f t="shared" ca="1" si="181"/>
        <v>0</v>
      </c>
      <c r="P890" s="8">
        <f t="shared" ca="1" si="182"/>
        <v>0</v>
      </c>
      <c r="Q890" s="8">
        <f t="shared" ca="1" si="183"/>
        <v>0</v>
      </c>
      <c r="R890" s="5">
        <f t="shared" ca="1" si="185"/>
        <v>7.0542380437790805E-2</v>
      </c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54"/>
      <c r="D891" s="56">
        <f t="shared" si="173"/>
        <v>0</v>
      </c>
      <c r="E891" s="56">
        <f t="shared" si="173"/>
        <v>0</v>
      </c>
      <c r="F891" s="8">
        <f t="shared" si="174"/>
        <v>0</v>
      </c>
      <c r="G891" s="8">
        <f t="shared" si="174"/>
        <v>0</v>
      </c>
      <c r="H891" s="8">
        <f t="shared" si="175"/>
        <v>0</v>
      </c>
      <c r="I891" s="8">
        <f t="shared" si="176"/>
        <v>0</v>
      </c>
      <c r="J891" s="8">
        <f t="shared" si="177"/>
        <v>0</v>
      </c>
      <c r="K891" s="8">
        <f t="shared" si="178"/>
        <v>0</v>
      </c>
      <c r="L891" s="8">
        <f t="shared" si="179"/>
        <v>0</v>
      </c>
      <c r="M891" s="8">
        <f t="shared" ca="1" si="184"/>
        <v>-7.0542380437790805E-2</v>
      </c>
      <c r="N891" s="8">
        <f t="shared" ca="1" si="180"/>
        <v>0</v>
      </c>
      <c r="O891" s="57">
        <f t="shared" ca="1" si="181"/>
        <v>0</v>
      </c>
      <c r="P891" s="8">
        <f t="shared" ca="1" si="182"/>
        <v>0</v>
      </c>
      <c r="Q891" s="8">
        <f t="shared" ca="1" si="183"/>
        <v>0</v>
      </c>
      <c r="R891" s="5">
        <f t="shared" ca="1" si="185"/>
        <v>7.0542380437790805E-2</v>
      </c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54"/>
      <c r="D892" s="56">
        <f t="shared" si="173"/>
        <v>0</v>
      </c>
      <c r="E892" s="56">
        <f t="shared" si="173"/>
        <v>0</v>
      </c>
      <c r="F892" s="8">
        <f t="shared" si="174"/>
        <v>0</v>
      </c>
      <c r="G892" s="8">
        <f t="shared" si="174"/>
        <v>0</v>
      </c>
      <c r="H892" s="8">
        <f t="shared" si="175"/>
        <v>0</v>
      </c>
      <c r="I892" s="8">
        <f t="shared" si="176"/>
        <v>0</v>
      </c>
      <c r="J892" s="8">
        <f t="shared" si="177"/>
        <v>0</v>
      </c>
      <c r="K892" s="8">
        <f t="shared" si="178"/>
        <v>0</v>
      </c>
      <c r="L892" s="8">
        <f t="shared" si="179"/>
        <v>0</v>
      </c>
      <c r="M892" s="8">
        <f t="shared" ca="1" si="184"/>
        <v>-7.0542380437790805E-2</v>
      </c>
      <c r="N892" s="8">
        <f t="shared" ca="1" si="180"/>
        <v>0</v>
      </c>
      <c r="O892" s="57">
        <f t="shared" ca="1" si="181"/>
        <v>0</v>
      </c>
      <c r="P892" s="8">
        <f t="shared" ca="1" si="182"/>
        <v>0</v>
      </c>
      <c r="Q892" s="8">
        <f t="shared" ca="1" si="183"/>
        <v>0</v>
      </c>
      <c r="R892" s="5">
        <f t="shared" ca="1" si="185"/>
        <v>7.0542380437790805E-2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54"/>
      <c r="D893" s="56">
        <f t="shared" si="173"/>
        <v>0</v>
      </c>
      <c r="E893" s="56">
        <f t="shared" si="173"/>
        <v>0</v>
      </c>
      <c r="F893" s="8">
        <f t="shared" si="174"/>
        <v>0</v>
      </c>
      <c r="G893" s="8">
        <f t="shared" si="174"/>
        <v>0</v>
      </c>
      <c r="H893" s="8">
        <f t="shared" si="175"/>
        <v>0</v>
      </c>
      <c r="I893" s="8">
        <f t="shared" si="176"/>
        <v>0</v>
      </c>
      <c r="J893" s="8">
        <f t="shared" si="177"/>
        <v>0</v>
      </c>
      <c r="K893" s="8">
        <f t="shared" si="178"/>
        <v>0</v>
      </c>
      <c r="L893" s="8">
        <f t="shared" si="179"/>
        <v>0</v>
      </c>
      <c r="M893" s="8">
        <f t="shared" ca="1" si="184"/>
        <v>-7.0542380437790805E-2</v>
      </c>
      <c r="N893" s="8">
        <f t="shared" ca="1" si="180"/>
        <v>0</v>
      </c>
      <c r="O893" s="57">
        <f t="shared" ca="1" si="181"/>
        <v>0</v>
      </c>
      <c r="P893" s="8">
        <f t="shared" ca="1" si="182"/>
        <v>0</v>
      </c>
      <c r="Q893" s="8">
        <f t="shared" ca="1" si="183"/>
        <v>0</v>
      </c>
      <c r="R893" s="5">
        <f t="shared" ca="1" si="185"/>
        <v>7.0542380437790805E-2</v>
      </c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54"/>
      <c r="D894" s="56">
        <f t="shared" si="173"/>
        <v>0</v>
      </c>
      <c r="E894" s="56">
        <f t="shared" si="173"/>
        <v>0</v>
      </c>
      <c r="F894" s="8">
        <f t="shared" si="174"/>
        <v>0</v>
      </c>
      <c r="G894" s="8">
        <f t="shared" si="174"/>
        <v>0</v>
      </c>
      <c r="H894" s="8">
        <f t="shared" si="175"/>
        <v>0</v>
      </c>
      <c r="I894" s="8">
        <f t="shared" si="176"/>
        <v>0</v>
      </c>
      <c r="J894" s="8">
        <f t="shared" si="177"/>
        <v>0</v>
      </c>
      <c r="K894" s="8">
        <f t="shared" si="178"/>
        <v>0</v>
      </c>
      <c r="L894" s="8">
        <f t="shared" si="179"/>
        <v>0</v>
      </c>
      <c r="M894" s="8">
        <f t="shared" ca="1" si="184"/>
        <v>-7.0542380437790805E-2</v>
      </c>
      <c r="N894" s="8">
        <f t="shared" ca="1" si="180"/>
        <v>0</v>
      </c>
      <c r="O894" s="57">
        <f t="shared" ca="1" si="181"/>
        <v>0</v>
      </c>
      <c r="P894" s="8">
        <f t="shared" ca="1" si="182"/>
        <v>0</v>
      </c>
      <c r="Q894" s="8">
        <f t="shared" ca="1" si="183"/>
        <v>0</v>
      </c>
      <c r="R894" s="5">
        <f t="shared" ca="1" si="185"/>
        <v>7.0542380437790805E-2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54"/>
      <c r="D895" s="56">
        <f t="shared" si="173"/>
        <v>0</v>
      </c>
      <c r="E895" s="56">
        <f t="shared" si="173"/>
        <v>0</v>
      </c>
      <c r="F895" s="8">
        <f t="shared" si="174"/>
        <v>0</v>
      </c>
      <c r="G895" s="8">
        <f t="shared" si="174"/>
        <v>0</v>
      </c>
      <c r="H895" s="8">
        <f t="shared" si="175"/>
        <v>0</v>
      </c>
      <c r="I895" s="8">
        <f t="shared" si="176"/>
        <v>0</v>
      </c>
      <c r="J895" s="8">
        <f t="shared" si="177"/>
        <v>0</v>
      </c>
      <c r="K895" s="8">
        <f t="shared" si="178"/>
        <v>0</v>
      </c>
      <c r="L895" s="8">
        <f t="shared" si="179"/>
        <v>0</v>
      </c>
      <c r="M895" s="8">
        <f t="shared" ca="1" si="184"/>
        <v>-7.0542380437790805E-2</v>
      </c>
      <c r="N895" s="8">
        <f t="shared" ca="1" si="180"/>
        <v>0</v>
      </c>
      <c r="O895" s="57">
        <f t="shared" ca="1" si="181"/>
        <v>0</v>
      </c>
      <c r="P895" s="8">
        <f t="shared" ca="1" si="182"/>
        <v>0</v>
      </c>
      <c r="Q895" s="8">
        <f t="shared" ca="1" si="183"/>
        <v>0</v>
      </c>
      <c r="R895" s="5">
        <f t="shared" ca="1" si="185"/>
        <v>7.0542380437790805E-2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54"/>
      <c r="D896" s="56">
        <f t="shared" si="173"/>
        <v>0</v>
      </c>
      <c r="E896" s="56">
        <f t="shared" si="173"/>
        <v>0</v>
      </c>
      <c r="F896" s="8">
        <f t="shared" si="174"/>
        <v>0</v>
      </c>
      <c r="G896" s="8">
        <f t="shared" si="174"/>
        <v>0</v>
      </c>
      <c r="H896" s="8">
        <f t="shared" si="175"/>
        <v>0</v>
      </c>
      <c r="I896" s="8">
        <f t="shared" si="176"/>
        <v>0</v>
      </c>
      <c r="J896" s="8">
        <f t="shared" si="177"/>
        <v>0</v>
      </c>
      <c r="K896" s="8">
        <f t="shared" si="178"/>
        <v>0</v>
      </c>
      <c r="L896" s="8">
        <f t="shared" si="179"/>
        <v>0</v>
      </c>
      <c r="M896" s="8">
        <f t="shared" ca="1" si="184"/>
        <v>-7.0542380437790805E-2</v>
      </c>
      <c r="N896" s="8">
        <f t="shared" ca="1" si="180"/>
        <v>0</v>
      </c>
      <c r="O896" s="57">
        <f t="shared" ca="1" si="181"/>
        <v>0</v>
      </c>
      <c r="P896" s="8">
        <f t="shared" ca="1" si="182"/>
        <v>0</v>
      </c>
      <c r="Q896" s="8">
        <f t="shared" ca="1" si="183"/>
        <v>0</v>
      </c>
      <c r="R896" s="5">
        <f t="shared" ca="1" si="185"/>
        <v>7.0542380437790805E-2</v>
      </c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54"/>
      <c r="D897" s="56">
        <f t="shared" si="173"/>
        <v>0</v>
      </c>
      <c r="E897" s="56">
        <f t="shared" si="173"/>
        <v>0</v>
      </c>
      <c r="F897" s="8">
        <f t="shared" si="174"/>
        <v>0</v>
      </c>
      <c r="G897" s="8">
        <f t="shared" si="174"/>
        <v>0</v>
      </c>
      <c r="H897" s="8">
        <f t="shared" si="175"/>
        <v>0</v>
      </c>
      <c r="I897" s="8">
        <f t="shared" si="176"/>
        <v>0</v>
      </c>
      <c r="J897" s="8">
        <f t="shared" si="177"/>
        <v>0</v>
      </c>
      <c r="K897" s="8">
        <f t="shared" si="178"/>
        <v>0</v>
      </c>
      <c r="L897" s="8">
        <f t="shared" si="179"/>
        <v>0</v>
      </c>
      <c r="M897" s="8">
        <f t="shared" ca="1" si="184"/>
        <v>-7.0542380437790805E-2</v>
      </c>
      <c r="N897" s="8">
        <f t="shared" ca="1" si="180"/>
        <v>0</v>
      </c>
      <c r="O897" s="57">
        <f t="shared" ca="1" si="181"/>
        <v>0</v>
      </c>
      <c r="P897" s="8">
        <f t="shared" ca="1" si="182"/>
        <v>0</v>
      </c>
      <c r="Q897" s="8">
        <f t="shared" ca="1" si="183"/>
        <v>0</v>
      </c>
      <c r="R897" s="5">
        <f t="shared" ca="1" si="185"/>
        <v>7.0542380437790805E-2</v>
      </c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54"/>
      <c r="D898" s="56">
        <f t="shared" si="173"/>
        <v>0</v>
      </c>
      <c r="E898" s="56">
        <f t="shared" si="173"/>
        <v>0</v>
      </c>
      <c r="F898" s="8">
        <f t="shared" si="174"/>
        <v>0</v>
      </c>
      <c r="G898" s="8">
        <f t="shared" si="174"/>
        <v>0</v>
      </c>
      <c r="H898" s="8">
        <f t="shared" si="175"/>
        <v>0</v>
      </c>
      <c r="I898" s="8">
        <f t="shared" si="176"/>
        <v>0</v>
      </c>
      <c r="J898" s="8">
        <f t="shared" si="177"/>
        <v>0</v>
      </c>
      <c r="K898" s="8">
        <f t="shared" si="178"/>
        <v>0</v>
      </c>
      <c r="L898" s="8">
        <f t="shared" si="179"/>
        <v>0</v>
      </c>
      <c r="M898" s="8">
        <f t="shared" ca="1" si="184"/>
        <v>-7.0542380437790805E-2</v>
      </c>
      <c r="N898" s="8">
        <f t="shared" ca="1" si="180"/>
        <v>0</v>
      </c>
      <c r="O898" s="57">
        <f t="shared" ca="1" si="181"/>
        <v>0</v>
      </c>
      <c r="P898" s="8">
        <f t="shared" ca="1" si="182"/>
        <v>0</v>
      </c>
      <c r="Q898" s="8">
        <f t="shared" ca="1" si="183"/>
        <v>0</v>
      </c>
      <c r="R898" s="5">
        <f t="shared" ca="1" si="185"/>
        <v>7.0542380437790805E-2</v>
      </c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54"/>
      <c r="D899" s="56">
        <f t="shared" si="173"/>
        <v>0</v>
      </c>
      <c r="E899" s="56">
        <f t="shared" si="173"/>
        <v>0</v>
      </c>
      <c r="F899" s="8">
        <f t="shared" si="174"/>
        <v>0</v>
      </c>
      <c r="G899" s="8">
        <f t="shared" si="174"/>
        <v>0</v>
      </c>
      <c r="H899" s="8">
        <f t="shared" si="175"/>
        <v>0</v>
      </c>
      <c r="I899" s="8">
        <f t="shared" si="176"/>
        <v>0</v>
      </c>
      <c r="J899" s="8">
        <f t="shared" si="177"/>
        <v>0</v>
      </c>
      <c r="K899" s="8">
        <f t="shared" si="178"/>
        <v>0</v>
      </c>
      <c r="L899" s="8">
        <f t="shared" si="179"/>
        <v>0</v>
      </c>
      <c r="M899" s="8">
        <f t="shared" ca="1" si="184"/>
        <v>-7.0542380437790805E-2</v>
      </c>
      <c r="N899" s="8">
        <f t="shared" ca="1" si="180"/>
        <v>0</v>
      </c>
      <c r="O899" s="57">
        <f t="shared" ca="1" si="181"/>
        <v>0</v>
      </c>
      <c r="P899" s="8">
        <f t="shared" ca="1" si="182"/>
        <v>0</v>
      </c>
      <c r="Q899" s="8">
        <f t="shared" ca="1" si="183"/>
        <v>0</v>
      </c>
      <c r="R899" s="5">
        <f t="shared" ca="1" si="185"/>
        <v>7.0542380437790805E-2</v>
      </c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54"/>
      <c r="D900" s="56">
        <f t="shared" si="173"/>
        <v>0</v>
      </c>
      <c r="E900" s="56">
        <f t="shared" si="173"/>
        <v>0</v>
      </c>
      <c r="F900" s="8">
        <f t="shared" si="174"/>
        <v>0</v>
      </c>
      <c r="G900" s="8">
        <f t="shared" si="174"/>
        <v>0</v>
      </c>
      <c r="H900" s="8">
        <f t="shared" si="175"/>
        <v>0</v>
      </c>
      <c r="I900" s="8">
        <f t="shared" si="176"/>
        <v>0</v>
      </c>
      <c r="J900" s="8">
        <f t="shared" si="177"/>
        <v>0</v>
      </c>
      <c r="K900" s="8">
        <f t="shared" si="178"/>
        <v>0</v>
      </c>
      <c r="L900" s="8">
        <f t="shared" si="179"/>
        <v>0</v>
      </c>
      <c r="M900" s="8">
        <f t="shared" ca="1" si="184"/>
        <v>-7.0542380437790805E-2</v>
      </c>
      <c r="N900" s="8">
        <f t="shared" ca="1" si="180"/>
        <v>0</v>
      </c>
      <c r="O900" s="57">
        <f t="shared" ca="1" si="181"/>
        <v>0</v>
      </c>
      <c r="P900" s="8">
        <f t="shared" ca="1" si="182"/>
        <v>0</v>
      </c>
      <c r="Q900" s="8">
        <f t="shared" ca="1" si="183"/>
        <v>0</v>
      </c>
      <c r="R900" s="5">
        <f t="shared" ca="1" si="185"/>
        <v>7.0542380437790805E-2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54"/>
      <c r="D901" s="56">
        <f t="shared" si="173"/>
        <v>0</v>
      </c>
      <c r="E901" s="56">
        <f t="shared" si="173"/>
        <v>0</v>
      </c>
      <c r="F901" s="8">
        <f t="shared" si="174"/>
        <v>0</v>
      </c>
      <c r="G901" s="8">
        <f t="shared" si="174"/>
        <v>0</v>
      </c>
      <c r="H901" s="8">
        <f t="shared" si="175"/>
        <v>0</v>
      </c>
      <c r="I901" s="8">
        <f t="shared" si="176"/>
        <v>0</v>
      </c>
      <c r="J901" s="8">
        <f t="shared" si="177"/>
        <v>0</v>
      </c>
      <c r="K901" s="8">
        <f t="shared" si="178"/>
        <v>0</v>
      </c>
      <c r="L901" s="8">
        <f t="shared" si="179"/>
        <v>0</v>
      </c>
      <c r="M901" s="8">
        <f t="shared" ca="1" si="184"/>
        <v>-7.0542380437790805E-2</v>
      </c>
      <c r="N901" s="8">
        <f t="shared" ca="1" si="180"/>
        <v>0</v>
      </c>
      <c r="O901" s="57">
        <f t="shared" ca="1" si="181"/>
        <v>0</v>
      </c>
      <c r="P901" s="8">
        <f t="shared" ca="1" si="182"/>
        <v>0</v>
      </c>
      <c r="Q901" s="8">
        <f t="shared" ca="1" si="183"/>
        <v>0</v>
      </c>
      <c r="R901" s="5">
        <f t="shared" ca="1" si="185"/>
        <v>7.0542380437790805E-2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54"/>
      <c r="D902" s="56">
        <f t="shared" si="173"/>
        <v>0</v>
      </c>
      <c r="E902" s="56">
        <f t="shared" si="173"/>
        <v>0</v>
      </c>
      <c r="F902" s="8">
        <f t="shared" si="174"/>
        <v>0</v>
      </c>
      <c r="G902" s="8">
        <f t="shared" si="174"/>
        <v>0</v>
      </c>
      <c r="H902" s="8">
        <f t="shared" si="175"/>
        <v>0</v>
      </c>
      <c r="I902" s="8">
        <f t="shared" si="176"/>
        <v>0</v>
      </c>
      <c r="J902" s="8">
        <f t="shared" si="177"/>
        <v>0</v>
      </c>
      <c r="K902" s="8">
        <f t="shared" si="178"/>
        <v>0</v>
      </c>
      <c r="L902" s="8">
        <f t="shared" si="179"/>
        <v>0</v>
      </c>
      <c r="M902" s="8">
        <f t="shared" ca="1" si="184"/>
        <v>-7.0542380437790805E-2</v>
      </c>
      <c r="N902" s="8">
        <f t="shared" ca="1" si="180"/>
        <v>0</v>
      </c>
      <c r="O902" s="57">
        <f t="shared" ca="1" si="181"/>
        <v>0</v>
      </c>
      <c r="P902" s="8">
        <f t="shared" ca="1" si="182"/>
        <v>0</v>
      </c>
      <c r="Q902" s="8">
        <f t="shared" ca="1" si="183"/>
        <v>0</v>
      </c>
      <c r="R902" s="5">
        <f t="shared" ca="1" si="185"/>
        <v>7.0542380437790805E-2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54"/>
      <c r="D903" s="56">
        <f t="shared" si="173"/>
        <v>0</v>
      </c>
      <c r="E903" s="56">
        <f t="shared" si="173"/>
        <v>0</v>
      </c>
      <c r="F903" s="8">
        <f t="shared" si="174"/>
        <v>0</v>
      </c>
      <c r="G903" s="8">
        <f t="shared" si="174"/>
        <v>0</v>
      </c>
      <c r="H903" s="8">
        <f t="shared" si="175"/>
        <v>0</v>
      </c>
      <c r="I903" s="8">
        <f t="shared" si="176"/>
        <v>0</v>
      </c>
      <c r="J903" s="8">
        <f t="shared" si="177"/>
        <v>0</v>
      </c>
      <c r="K903" s="8">
        <f t="shared" si="178"/>
        <v>0</v>
      </c>
      <c r="L903" s="8">
        <f t="shared" si="179"/>
        <v>0</v>
      </c>
      <c r="M903" s="8">
        <f t="shared" ca="1" si="184"/>
        <v>-7.0542380437790805E-2</v>
      </c>
      <c r="N903" s="8">
        <f t="shared" ca="1" si="180"/>
        <v>0</v>
      </c>
      <c r="O903" s="57">
        <f t="shared" ca="1" si="181"/>
        <v>0</v>
      </c>
      <c r="P903" s="8">
        <f t="shared" ca="1" si="182"/>
        <v>0</v>
      </c>
      <c r="Q903" s="8">
        <f t="shared" ca="1" si="183"/>
        <v>0</v>
      </c>
      <c r="R903" s="5">
        <f t="shared" ca="1" si="185"/>
        <v>7.0542380437790805E-2</v>
      </c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54"/>
      <c r="D904" s="56">
        <f t="shared" si="173"/>
        <v>0</v>
      </c>
      <c r="E904" s="56">
        <f t="shared" si="173"/>
        <v>0</v>
      </c>
      <c r="F904" s="8">
        <f t="shared" si="174"/>
        <v>0</v>
      </c>
      <c r="G904" s="8">
        <f t="shared" si="174"/>
        <v>0</v>
      </c>
      <c r="H904" s="8">
        <f t="shared" si="175"/>
        <v>0</v>
      </c>
      <c r="I904" s="8">
        <f t="shared" si="176"/>
        <v>0</v>
      </c>
      <c r="J904" s="8">
        <f t="shared" si="177"/>
        <v>0</v>
      </c>
      <c r="K904" s="8">
        <f t="shared" si="178"/>
        <v>0</v>
      </c>
      <c r="L904" s="8">
        <f t="shared" si="179"/>
        <v>0</v>
      </c>
      <c r="M904" s="8">
        <f t="shared" ca="1" si="184"/>
        <v>-7.0542380437790805E-2</v>
      </c>
      <c r="N904" s="8">
        <f t="shared" ca="1" si="180"/>
        <v>0</v>
      </c>
      <c r="O904" s="57">
        <f t="shared" ca="1" si="181"/>
        <v>0</v>
      </c>
      <c r="P904" s="8">
        <f t="shared" ca="1" si="182"/>
        <v>0</v>
      </c>
      <c r="Q904" s="8">
        <f t="shared" ca="1" si="183"/>
        <v>0</v>
      </c>
      <c r="R904" s="5">
        <f t="shared" ca="1" si="185"/>
        <v>7.0542380437790805E-2</v>
      </c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54"/>
      <c r="D905" s="56">
        <f t="shared" si="173"/>
        <v>0</v>
      </c>
      <c r="E905" s="56">
        <f t="shared" si="173"/>
        <v>0</v>
      </c>
      <c r="F905" s="8">
        <f t="shared" si="174"/>
        <v>0</v>
      </c>
      <c r="G905" s="8">
        <f t="shared" si="174"/>
        <v>0</v>
      </c>
      <c r="H905" s="8">
        <f t="shared" si="175"/>
        <v>0</v>
      </c>
      <c r="I905" s="8">
        <f t="shared" si="176"/>
        <v>0</v>
      </c>
      <c r="J905" s="8">
        <f t="shared" si="177"/>
        <v>0</v>
      </c>
      <c r="K905" s="8">
        <f t="shared" si="178"/>
        <v>0</v>
      </c>
      <c r="L905" s="8">
        <f t="shared" si="179"/>
        <v>0</v>
      </c>
      <c r="M905" s="8">
        <f t="shared" ca="1" si="184"/>
        <v>-7.0542380437790805E-2</v>
      </c>
      <c r="N905" s="8">
        <f t="shared" ca="1" si="180"/>
        <v>0</v>
      </c>
      <c r="O905" s="57">
        <f t="shared" ca="1" si="181"/>
        <v>0</v>
      </c>
      <c r="P905" s="8">
        <f t="shared" ca="1" si="182"/>
        <v>0</v>
      </c>
      <c r="Q905" s="8">
        <f t="shared" ca="1" si="183"/>
        <v>0</v>
      </c>
      <c r="R905" s="5">
        <f t="shared" ca="1" si="185"/>
        <v>7.0542380437790805E-2</v>
      </c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54"/>
      <c r="D906" s="56">
        <f t="shared" si="173"/>
        <v>0</v>
      </c>
      <c r="E906" s="56">
        <f t="shared" si="173"/>
        <v>0</v>
      </c>
      <c r="F906" s="8">
        <f t="shared" si="174"/>
        <v>0</v>
      </c>
      <c r="G906" s="8">
        <f t="shared" si="174"/>
        <v>0</v>
      </c>
      <c r="H906" s="8">
        <f t="shared" si="175"/>
        <v>0</v>
      </c>
      <c r="I906" s="8">
        <f t="shared" si="176"/>
        <v>0</v>
      </c>
      <c r="J906" s="8">
        <f t="shared" si="177"/>
        <v>0</v>
      </c>
      <c r="K906" s="8">
        <f t="shared" si="178"/>
        <v>0</v>
      </c>
      <c r="L906" s="8">
        <f t="shared" si="179"/>
        <v>0</v>
      </c>
      <c r="M906" s="8">
        <f t="shared" ca="1" si="184"/>
        <v>-7.0542380437790805E-2</v>
      </c>
      <c r="N906" s="8">
        <f t="shared" ca="1" si="180"/>
        <v>0</v>
      </c>
      <c r="O906" s="57">
        <f t="shared" ca="1" si="181"/>
        <v>0</v>
      </c>
      <c r="P906" s="8">
        <f t="shared" ca="1" si="182"/>
        <v>0</v>
      </c>
      <c r="Q906" s="8">
        <f t="shared" ca="1" si="183"/>
        <v>0</v>
      </c>
      <c r="R906" s="5">
        <f t="shared" ca="1" si="185"/>
        <v>7.0542380437790805E-2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54"/>
      <c r="D907" s="56">
        <f t="shared" si="173"/>
        <v>0</v>
      </c>
      <c r="E907" s="56">
        <f t="shared" si="173"/>
        <v>0</v>
      </c>
      <c r="F907" s="8">
        <f t="shared" si="174"/>
        <v>0</v>
      </c>
      <c r="G907" s="8">
        <f t="shared" si="174"/>
        <v>0</v>
      </c>
      <c r="H907" s="8">
        <f t="shared" si="175"/>
        <v>0</v>
      </c>
      <c r="I907" s="8">
        <f t="shared" si="176"/>
        <v>0</v>
      </c>
      <c r="J907" s="8">
        <f t="shared" si="177"/>
        <v>0</v>
      </c>
      <c r="K907" s="8">
        <f t="shared" si="178"/>
        <v>0</v>
      </c>
      <c r="L907" s="8">
        <f t="shared" si="179"/>
        <v>0</v>
      </c>
      <c r="M907" s="8">
        <f t="shared" ca="1" si="184"/>
        <v>-7.0542380437790805E-2</v>
      </c>
      <c r="N907" s="8">
        <f t="shared" ca="1" si="180"/>
        <v>0</v>
      </c>
      <c r="O907" s="57">
        <f t="shared" ca="1" si="181"/>
        <v>0</v>
      </c>
      <c r="P907" s="8">
        <f t="shared" ca="1" si="182"/>
        <v>0</v>
      </c>
      <c r="Q907" s="8">
        <f t="shared" ca="1" si="183"/>
        <v>0</v>
      </c>
      <c r="R907" s="5">
        <f t="shared" ca="1" si="185"/>
        <v>7.0542380437790805E-2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54"/>
      <c r="D908" s="56">
        <f t="shared" si="173"/>
        <v>0</v>
      </c>
      <c r="E908" s="56">
        <f t="shared" si="173"/>
        <v>0</v>
      </c>
      <c r="F908" s="8">
        <f t="shared" si="174"/>
        <v>0</v>
      </c>
      <c r="G908" s="8">
        <f t="shared" si="174"/>
        <v>0</v>
      </c>
      <c r="H908" s="8">
        <f t="shared" si="175"/>
        <v>0</v>
      </c>
      <c r="I908" s="8">
        <f t="shared" si="176"/>
        <v>0</v>
      </c>
      <c r="J908" s="8">
        <f t="shared" si="177"/>
        <v>0</v>
      </c>
      <c r="K908" s="8">
        <f t="shared" si="178"/>
        <v>0</v>
      </c>
      <c r="L908" s="8">
        <f t="shared" si="179"/>
        <v>0</v>
      </c>
      <c r="M908" s="8">
        <f t="shared" ca="1" si="184"/>
        <v>-7.0542380437790805E-2</v>
      </c>
      <c r="N908" s="8">
        <f t="shared" ca="1" si="180"/>
        <v>0</v>
      </c>
      <c r="O908" s="57">
        <f t="shared" ca="1" si="181"/>
        <v>0</v>
      </c>
      <c r="P908" s="8">
        <f t="shared" ca="1" si="182"/>
        <v>0</v>
      </c>
      <c r="Q908" s="8">
        <f t="shared" ca="1" si="183"/>
        <v>0</v>
      </c>
      <c r="R908" s="5">
        <f t="shared" ca="1" si="185"/>
        <v>7.0542380437790805E-2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54"/>
      <c r="D909" s="56">
        <f t="shared" si="173"/>
        <v>0</v>
      </c>
      <c r="E909" s="56">
        <f t="shared" si="173"/>
        <v>0</v>
      </c>
      <c r="F909" s="8">
        <f t="shared" si="174"/>
        <v>0</v>
      </c>
      <c r="G909" s="8">
        <f t="shared" si="174"/>
        <v>0</v>
      </c>
      <c r="H909" s="8">
        <f t="shared" si="175"/>
        <v>0</v>
      </c>
      <c r="I909" s="8">
        <f t="shared" si="176"/>
        <v>0</v>
      </c>
      <c r="J909" s="8">
        <f t="shared" si="177"/>
        <v>0</v>
      </c>
      <c r="K909" s="8">
        <f t="shared" si="178"/>
        <v>0</v>
      </c>
      <c r="L909" s="8">
        <f t="shared" si="179"/>
        <v>0</v>
      </c>
      <c r="M909" s="8">
        <f t="shared" ca="1" si="184"/>
        <v>-7.0542380437790805E-2</v>
      </c>
      <c r="N909" s="8">
        <f t="shared" ca="1" si="180"/>
        <v>0</v>
      </c>
      <c r="O909" s="57">
        <f t="shared" ca="1" si="181"/>
        <v>0</v>
      </c>
      <c r="P909" s="8">
        <f t="shared" ca="1" si="182"/>
        <v>0</v>
      </c>
      <c r="Q909" s="8">
        <f t="shared" ca="1" si="183"/>
        <v>0</v>
      </c>
      <c r="R909" s="5">
        <f t="shared" ca="1" si="185"/>
        <v>7.0542380437790805E-2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54"/>
      <c r="D910" s="56">
        <f t="shared" si="173"/>
        <v>0</v>
      </c>
      <c r="E910" s="56">
        <f t="shared" si="173"/>
        <v>0</v>
      </c>
      <c r="F910" s="8">
        <f t="shared" si="174"/>
        <v>0</v>
      </c>
      <c r="G910" s="8">
        <f t="shared" si="174"/>
        <v>0</v>
      </c>
      <c r="H910" s="8">
        <f t="shared" si="175"/>
        <v>0</v>
      </c>
      <c r="I910" s="8">
        <f t="shared" si="176"/>
        <v>0</v>
      </c>
      <c r="J910" s="8">
        <f t="shared" si="177"/>
        <v>0</v>
      </c>
      <c r="K910" s="8">
        <f t="shared" si="178"/>
        <v>0</v>
      </c>
      <c r="L910" s="8">
        <f t="shared" si="179"/>
        <v>0</v>
      </c>
      <c r="M910" s="8">
        <f t="shared" ca="1" si="184"/>
        <v>-7.0542380437790805E-2</v>
      </c>
      <c r="N910" s="8">
        <f t="shared" ca="1" si="180"/>
        <v>0</v>
      </c>
      <c r="O910" s="57">
        <f t="shared" ca="1" si="181"/>
        <v>0</v>
      </c>
      <c r="P910" s="8">
        <f t="shared" ca="1" si="182"/>
        <v>0</v>
      </c>
      <c r="Q910" s="8">
        <f t="shared" ca="1" si="183"/>
        <v>0</v>
      </c>
      <c r="R910" s="5">
        <f t="shared" ca="1" si="185"/>
        <v>7.0542380437790805E-2</v>
      </c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54"/>
      <c r="D911" s="56">
        <f t="shared" ref="D911:E974" si="186">A911/A$18</f>
        <v>0</v>
      </c>
      <c r="E911" s="56">
        <f t="shared" si="186"/>
        <v>0</v>
      </c>
      <c r="F911" s="8">
        <f t="shared" ref="F911:G974" si="187">$C911*D911</f>
        <v>0</v>
      </c>
      <c r="G911" s="8">
        <f t="shared" si="187"/>
        <v>0</v>
      </c>
      <c r="H911" s="8">
        <f t="shared" si="175"/>
        <v>0</v>
      </c>
      <c r="I911" s="8">
        <f t="shared" si="176"/>
        <v>0</v>
      </c>
      <c r="J911" s="8">
        <f t="shared" si="177"/>
        <v>0</v>
      </c>
      <c r="K911" s="8">
        <f t="shared" si="178"/>
        <v>0</v>
      </c>
      <c r="L911" s="8">
        <f t="shared" si="179"/>
        <v>0</v>
      </c>
      <c r="M911" s="8">
        <f t="shared" ca="1" si="184"/>
        <v>-7.0542380437790805E-2</v>
      </c>
      <c r="N911" s="8">
        <f t="shared" ca="1" si="180"/>
        <v>0</v>
      </c>
      <c r="O911" s="57">
        <f t="shared" ca="1" si="181"/>
        <v>0</v>
      </c>
      <c r="P911" s="8">
        <f t="shared" ca="1" si="182"/>
        <v>0</v>
      </c>
      <c r="Q911" s="8">
        <f t="shared" ca="1" si="183"/>
        <v>0</v>
      </c>
      <c r="R911" s="5">
        <f t="shared" ca="1" si="185"/>
        <v>7.0542380437790805E-2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54"/>
      <c r="D912" s="56">
        <f t="shared" si="186"/>
        <v>0</v>
      </c>
      <c r="E912" s="56">
        <f t="shared" si="186"/>
        <v>0</v>
      </c>
      <c r="F912" s="8">
        <f t="shared" si="187"/>
        <v>0</v>
      </c>
      <c r="G912" s="8">
        <f t="shared" si="187"/>
        <v>0</v>
      </c>
      <c r="H912" s="8">
        <f t="shared" ref="H912:H975" si="188">C912*D912*D912</f>
        <v>0</v>
      </c>
      <c r="I912" s="8">
        <f t="shared" ref="I912:I975" si="189">C912*D912*D912*D912</f>
        <v>0</v>
      </c>
      <c r="J912" s="8">
        <f t="shared" ref="J912:J975" si="190">C912*D912*D912*D912*D912</f>
        <v>0</v>
      </c>
      <c r="K912" s="8">
        <f t="shared" ref="K912:K975" si="191">C912*E912*D912</f>
        <v>0</v>
      </c>
      <c r="L912" s="8">
        <f t="shared" ref="L912:L975" si="192">C912*E912*D912*D912</f>
        <v>0</v>
      </c>
      <c r="M912" s="8">
        <f t="shared" ca="1" si="184"/>
        <v>-7.0542380437790805E-2</v>
      </c>
      <c r="N912" s="8">
        <f t="shared" ref="N912:N975" ca="1" si="193">C912*(M912-E912)^2</f>
        <v>0</v>
      </c>
      <c r="O912" s="57">
        <f t="shared" ref="O912:O975" ca="1" si="194">(C912*O$1-O$2*F912+O$3*H912)^2</f>
        <v>0</v>
      </c>
      <c r="P912" s="8">
        <f t="shared" ref="P912:P975" ca="1" si="195">(-C912*O$2+O$4*F912-O$5*H912)^2</f>
        <v>0</v>
      </c>
      <c r="Q912" s="8">
        <f t="shared" ref="Q912:Q975" ca="1" si="196">+(C912*O$3-F912*O$5+H912*O$6)^2</f>
        <v>0</v>
      </c>
      <c r="R912" s="5">
        <f t="shared" ca="1" si="185"/>
        <v>7.0542380437790805E-2</v>
      </c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54"/>
      <c r="D913" s="56">
        <f t="shared" si="186"/>
        <v>0</v>
      </c>
      <c r="E913" s="56">
        <f t="shared" si="186"/>
        <v>0</v>
      </c>
      <c r="F913" s="8">
        <f t="shared" si="187"/>
        <v>0</v>
      </c>
      <c r="G913" s="8">
        <f t="shared" si="187"/>
        <v>0</v>
      </c>
      <c r="H913" s="8">
        <f t="shared" si="188"/>
        <v>0</v>
      </c>
      <c r="I913" s="8">
        <f t="shared" si="189"/>
        <v>0</v>
      </c>
      <c r="J913" s="8">
        <f t="shared" si="190"/>
        <v>0</v>
      </c>
      <c r="K913" s="8">
        <f t="shared" si="191"/>
        <v>0</v>
      </c>
      <c r="L913" s="8">
        <f t="shared" si="192"/>
        <v>0</v>
      </c>
      <c r="M913" s="8">
        <f t="shared" ca="1" si="184"/>
        <v>-7.0542380437790805E-2</v>
      </c>
      <c r="N913" s="8">
        <f t="shared" ca="1" si="193"/>
        <v>0</v>
      </c>
      <c r="O913" s="57">
        <f t="shared" ca="1" si="194"/>
        <v>0</v>
      </c>
      <c r="P913" s="8">
        <f t="shared" ca="1" si="195"/>
        <v>0</v>
      </c>
      <c r="Q913" s="8">
        <f t="shared" ca="1" si="196"/>
        <v>0</v>
      </c>
      <c r="R913" s="5">
        <f t="shared" ca="1" si="185"/>
        <v>7.0542380437790805E-2</v>
      </c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54"/>
      <c r="D914" s="56">
        <f t="shared" si="186"/>
        <v>0</v>
      </c>
      <c r="E914" s="56">
        <f t="shared" si="186"/>
        <v>0</v>
      </c>
      <c r="F914" s="8">
        <f t="shared" si="187"/>
        <v>0</v>
      </c>
      <c r="G914" s="8">
        <f t="shared" si="187"/>
        <v>0</v>
      </c>
      <c r="H914" s="8">
        <f t="shared" si="188"/>
        <v>0</v>
      </c>
      <c r="I914" s="8">
        <f t="shared" si="189"/>
        <v>0</v>
      </c>
      <c r="J914" s="8">
        <f t="shared" si="190"/>
        <v>0</v>
      </c>
      <c r="K914" s="8">
        <f t="shared" si="191"/>
        <v>0</v>
      </c>
      <c r="L914" s="8">
        <f t="shared" si="192"/>
        <v>0</v>
      </c>
      <c r="M914" s="8">
        <f t="shared" ca="1" si="184"/>
        <v>-7.0542380437790805E-2</v>
      </c>
      <c r="N914" s="8">
        <f t="shared" ca="1" si="193"/>
        <v>0</v>
      </c>
      <c r="O914" s="57">
        <f t="shared" ca="1" si="194"/>
        <v>0</v>
      </c>
      <c r="P914" s="8">
        <f t="shared" ca="1" si="195"/>
        <v>0</v>
      </c>
      <c r="Q914" s="8">
        <f t="shared" ca="1" si="196"/>
        <v>0</v>
      </c>
      <c r="R914" s="5">
        <f t="shared" ca="1" si="185"/>
        <v>7.0542380437790805E-2</v>
      </c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54"/>
      <c r="D915" s="56">
        <f t="shared" si="186"/>
        <v>0</v>
      </c>
      <c r="E915" s="56">
        <f t="shared" si="186"/>
        <v>0</v>
      </c>
      <c r="F915" s="8">
        <f t="shared" si="187"/>
        <v>0</v>
      </c>
      <c r="G915" s="8">
        <f t="shared" si="187"/>
        <v>0</v>
      </c>
      <c r="H915" s="8">
        <f t="shared" si="188"/>
        <v>0</v>
      </c>
      <c r="I915" s="8">
        <f t="shared" si="189"/>
        <v>0</v>
      </c>
      <c r="J915" s="8">
        <f t="shared" si="190"/>
        <v>0</v>
      </c>
      <c r="K915" s="8">
        <f t="shared" si="191"/>
        <v>0</v>
      </c>
      <c r="L915" s="8">
        <f t="shared" si="192"/>
        <v>0</v>
      </c>
      <c r="M915" s="8">
        <f t="shared" ca="1" si="184"/>
        <v>-7.0542380437790805E-2</v>
      </c>
      <c r="N915" s="8">
        <f t="shared" ca="1" si="193"/>
        <v>0</v>
      </c>
      <c r="O915" s="57">
        <f t="shared" ca="1" si="194"/>
        <v>0</v>
      </c>
      <c r="P915" s="8">
        <f t="shared" ca="1" si="195"/>
        <v>0</v>
      </c>
      <c r="Q915" s="8">
        <f t="shared" ca="1" si="196"/>
        <v>0</v>
      </c>
      <c r="R915" s="5">
        <f t="shared" ca="1" si="185"/>
        <v>7.0542380437790805E-2</v>
      </c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54"/>
      <c r="D916" s="56">
        <f t="shared" si="186"/>
        <v>0</v>
      </c>
      <c r="E916" s="56">
        <f t="shared" si="186"/>
        <v>0</v>
      </c>
      <c r="F916" s="8">
        <f t="shared" si="187"/>
        <v>0</v>
      </c>
      <c r="G916" s="8">
        <f t="shared" si="187"/>
        <v>0</v>
      </c>
      <c r="H916" s="8">
        <f t="shared" si="188"/>
        <v>0</v>
      </c>
      <c r="I916" s="8">
        <f t="shared" si="189"/>
        <v>0</v>
      </c>
      <c r="J916" s="8">
        <f t="shared" si="190"/>
        <v>0</v>
      </c>
      <c r="K916" s="8">
        <f t="shared" si="191"/>
        <v>0</v>
      </c>
      <c r="L916" s="8">
        <f t="shared" si="192"/>
        <v>0</v>
      </c>
      <c r="M916" s="8">
        <f t="shared" ca="1" si="184"/>
        <v>-7.0542380437790805E-2</v>
      </c>
      <c r="N916" s="8">
        <f t="shared" ca="1" si="193"/>
        <v>0</v>
      </c>
      <c r="O916" s="57">
        <f t="shared" ca="1" si="194"/>
        <v>0</v>
      </c>
      <c r="P916" s="8">
        <f t="shared" ca="1" si="195"/>
        <v>0</v>
      </c>
      <c r="Q916" s="8">
        <f t="shared" ca="1" si="196"/>
        <v>0</v>
      </c>
      <c r="R916" s="5">
        <f t="shared" ca="1" si="185"/>
        <v>7.0542380437790805E-2</v>
      </c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54"/>
      <c r="D917" s="56">
        <f t="shared" si="186"/>
        <v>0</v>
      </c>
      <c r="E917" s="56">
        <f t="shared" si="186"/>
        <v>0</v>
      </c>
      <c r="F917" s="8">
        <f t="shared" si="187"/>
        <v>0</v>
      </c>
      <c r="G917" s="8">
        <f t="shared" si="187"/>
        <v>0</v>
      </c>
      <c r="H917" s="8">
        <f t="shared" si="188"/>
        <v>0</v>
      </c>
      <c r="I917" s="8">
        <f t="shared" si="189"/>
        <v>0</v>
      </c>
      <c r="J917" s="8">
        <f t="shared" si="190"/>
        <v>0</v>
      </c>
      <c r="K917" s="8">
        <f t="shared" si="191"/>
        <v>0</v>
      </c>
      <c r="L917" s="8">
        <f t="shared" si="192"/>
        <v>0</v>
      </c>
      <c r="M917" s="8">
        <f t="shared" ref="M917:M980" ca="1" si="197">+E$4+E$5*D917+E$6*D917^2</f>
        <v>-7.0542380437790805E-2</v>
      </c>
      <c r="N917" s="8">
        <f t="shared" ca="1" si="193"/>
        <v>0</v>
      </c>
      <c r="O917" s="57">
        <f t="shared" ca="1" si="194"/>
        <v>0</v>
      </c>
      <c r="P917" s="8">
        <f t="shared" ca="1" si="195"/>
        <v>0</v>
      </c>
      <c r="Q917" s="8">
        <f t="shared" ca="1" si="196"/>
        <v>0</v>
      </c>
      <c r="R917" s="5">
        <f t="shared" ref="R917:R980" ca="1" si="198">+E917-M917</f>
        <v>7.0542380437790805E-2</v>
      </c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54"/>
      <c r="D918" s="56">
        <f t="shared" si="186"/>
        <v>0</v>
      </c>
      <c r="E918" s="56">
        <f t="shared" si="186"/>
        <v>0</v>
      </c>
      <c r="F918" s="8">
        <f t="shared" si="187"/>
        <v>0</v>
      </c>
      <c r="G918" s="8">
        <f t="shared" si="187"/>
        <v>0</v>
      </c>
      <c r="H918" s="8">
        <f t="shared" si="188"/>
        <v>0</v>
      </c>
      <c r="I918" s="8">
        <f t="shared" si="189"/>
        <v>0</v>
      </c>
      <c r="J918" s="8">
        <f t="shared" si="190"/>
        <v>0</v>
      </c>
      <c r="K918" s="8">
        <f t="shared" si="191"/>
        <v>0</v>
      </c>
      <c r="L918" s="8">
        <f t="shared" si="192"/>
        <v>0</v>
      </c>
      <c r="M918" s="8">
        <f t="shared" ca="1" si="197"/>
        <v>-7.0542380437790805E-2</v>
      </c>
      <c r="N918" s="8">
        <f t="shared" ca="1" si="193"/>
        <v>0</v>
      </c>
      <c r="O918" s="57">
        <f t="shared" ca="1" si="194"/>
        <v>0</v>
      </c>
      <c r="P918" s="8">
        <f t="shared" ca="1" si="195"/>
        <v>0</v>
      </c>
      <c r="Q918" s="8">
        <f t="shared" ca="1" si="196"/>
        <v>0</v>
      </c>
      <c r="R918" s="5">
        <f t="shared" ca="1" si="198"/>
        <v>7.0542380437790805E-2</v>
      </c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54"/>
      <c r="D919" s="56">
        <f t="shared" si="186"/>
        <v>0</v>
      </c>
      <c r="E919" s="56">
        <f t="shared" si="186"/>
        <v>0</v>
      </c>
      <c r="F919" s="8">
        <f t="shared" si="187"/>
        <v>0</v>
      </c>
      <c r="G919" s="8">
        <f t="shared" si="187"/>
        <v>0</v>
      </c>
      <c r="H919" s="8">
        <f t="shared" si="188"/>
        <v>0</v>
      </c>
      <c r="I919" s="8">
        <f t="shared" si="189"/>
        <v>0</v>
      </c>
      <c r="J919" s="8">
        <f t="shared" si="190"/>
        <v>0</v>
      </c>
      <c r="K919" s="8">
        <f t="shared" si="191"/>
        <v>0</v>
      </c>
      <c r="L919" s="8">
        <f t="shared" si="192"/>
        <v>0</v>
      </c>
      <c r="M919" s="8">
        <f t="shared" ca="1" si="197"/>
        <v>-7.0542380437790805E-2</v>
      </c>
      <c r="N919" s="8">
        <f t="shared" ca="1" si="193"/>
        <v>0</v>
      </c>
      <c r="O919" s="57">
        <f t="shared" ca="1" si="194"/>
        <v>0</v>
      </c>
      <c r="P919" s="8">
        <f t="shared" ca="1" si="195"/>
        <v>0</v>
      </c>
      <c r="Q919" s="8">
        <f t="shared" ca="1" si="196"/>
        <v>0</v>
      </c>
      <c r="R919" s="5">
        <f t="shared" ca="1" si="198"/>
        <v>7.0542380437790805E-2</v>
      </c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54"/>
      <c r="D920" s="56">
        <f t="shared" si="186"/>
        <v>0</v>
      </c>
      <c r="E920" s="56">
        <f t="shared" si="186"/>
        <v>0</v>
      </c>
      <c r="F920" s="8">
        <f t="shared" si="187"/>
        <v>0</v>
      </c>
      <c r="G920" s="8">
        <f t="shared" si="187"/>
        <v>0</v>
      </c>
      <c r="H920" s="8">
        <f t="shared" si="188"/>
        <v>0</v>
      </c>
      <c r="I920" s="8">
        <f t="shared" si="189"/>
        <v>0</v>
      </c>
      <c r="J920" s="8">
        <f t="shared" si="190"/>
        <v>0</v>
      </c>
      <c r="K920" s="8">
        <f t="shared" si="191"/>
        <v>0</v>
      </c>
      <c r="L920" s="8">
        <f t="shared" si="192"/>
        <v>0</v>
      </c>
      <c r="M920" s="8">
        <f t="shared" ca="1" si="197"/>
        <v>-7.0542380437790805E-2</v>
      </c>
      <c r="N920" s="8">
        <f t="shared" ca="1" si="193"/>
        <v>0</v>
      </c>
      <c r="O920" s="57">
        <f t="shared" ca="1" si="194"/>
        <v>0</v>
      </c>
      <c r="P920" s="8">
        <f t="shared" ca="1" si="195"/>
        <v>0</v>
      </c>
      <c r="Q920" s="8">
        <f t="shared" ca="1" si="196"/>
        <v>0</v>
      </c>
      <c r="R920" s="5">
        <f t="shared" ca="1" si="198"/>
        <v>7.0542380437790805E-2</v>
      </c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54"/>
      <c r="D921" s="56">
        <f t="shared" si="186"/>
        <v>0</v>
      </c>
      <c r="E921" s="56">
        <f t="shared" si="186"/>
        <v>0</v>
      </c>
      <c r="F921" s="8">
        <f t="shared" si="187"/>
        <v>0</v>
      </c>
      <c r="G921" s="8">
        <f t="shared" si="187"/>
        <v>0</v>
      </c>
      <c r="H921" s="8">
        <f t="shared" si="188"/>
        <v>0</v>
      </c>
      <c r="I921" s="8">
        <f t="shared" si="189"/>
        <v>0</v>
      </c>
      <c r="J921" s="8">
        <f t="shared" si="190"/>
        <v>0</v>
      </c>
      <c r="K921" s="8">
        <f t="shared" si="191"/>
        <v>0</v>
      </c>
      <c r="L921" s="8">
        <f t="shared" si="192"/>
        <v>0</v>
      </c>
      <c r="M921" s="8">
        <f t="shared" ca="1" si="197"/>
        <v>-7.0542380437790805E-2</v>
      </c>
      <c r="N921" s="8">
        <f t="shared" ca="1" si="193"/>
        <v>0</v>
      </c>
      <c r="O921" s="57">
        <f t="shared" ca="1" si="194"/>
        <v>0</v>
      </c>
      <c r="P921" s="8">
        <f t="shared" ca="1" si="195"/>
        <v>0</v>
      </c>
      <c r="Q921" s="8">
        <f t="shared" ca="1" si="196"/>
        <v>0</v>
      </c>
      <c r="R921" s="5">
        <f t="shared" ca="1" si="198"/>
        <v>7.0542380437790805E-2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54"/>
      <c r="D922" s="56">
        <f t="shared" si="186"/>
        <v>0</v>
      </c>
      <c r="E922" s="56">
        <f t="shared" si="186"/>
        <v>0</v>
      </c>
      <c r="F922" s="8">
        <f t="shared" si="187"/>
        <v>0</v>
      </c>
      <c r="G922" s="8">
        <f t="shared" si="187"/>
        <v>0</v>
      </c>
      <c r="H922" s="8">
        <f t="shared" si="188"/>
        <v>0</v>
      </c>
      <c r="I922" s="8">
        <f t="shared" si="189"/>
        <v>0</v>
      </c>
      <c r="J922" s="8">
        <f t="shared" si="190"/>
        <v>0</v>
      </c>
      <c r="K922" s="8">
        <f t="shared" si="191"/>
        <v>0</v>
      </c>
      <c r="L922" s="8">
        <f t="shared" si="192"/>
        <v>0</v>
      </c>
      <c r="M922" s="8">
        <f t="shared" ca="1" si="197"/>
        <v>-7.0542380437790805E-2</v>
      </c>
      <c r="N922" s="8">
        <f t="shared" ca="1" si="193"/>
        <v>0</v>
      </c>
      <c r="O922" s="57">
        <f t="shared" ca="1" si="194"/>
        <v>0</v>
      </c>
      <c r="P922" s="8">
        <f t="shared" ca="1" si="195"/>
        <v>0</v>
      </c>
      <c r="Q922" s="8">
        <f t="shared" ca="1" si="196"/>
        <v>0</v>
      </c>
      <c r="R922" s="5">
        <f t="shared" ca="1" si="198"/>
        <v>7.0542380437790805E-2</v>
      </c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54"/>
      <c r="D923" s="56">
        <f t="shared" si="186"/>
        <v>0</v>
      </c>
      <c r="E923" s="56">
        <f t="shared" si="186"/>
        <v>0</v>
      </c>
      <c r="F923" s="8">
        <f t="shared" si="187"/>
        <v>0</v>
      </c>
      <c r="G923" s="8">
        <f t="shared" si="187"/>
        <v>0</v>
      </c>
      <c r="H923" s="8">
        <f t="shared" si="188"/>
        <v>0</v>
      </c>
      <c r="I923" s="8">
        <f t="shared" si="189"/>
        <v>0</v>
      </c>
      <c r="J923" s="8">
        <f t="shared" si="190"/>
        <v>0</v>
      </c>
      <c r="K923" s="8">
        <f t="shared" si="191"/>
        <v>0</v>
      </c>
      <c r="L923" s="8">
        <f t="shared" si="192"/>
        <v>0</v>
      </c>
      <c r="M923" s="8">
        <f t="shared" ca="1" si="197"/>
        <v>-7.0542380437790805E-2</v>
      </c>
      <c r="N923" s="8">
        <f t="shared" ca="1" si="193"/>
        <v>0</v>
      </c>
      <c r="O923" s="57">
        <f t="shared" ca="1" si="194"/>
        <v>0</v>
      </c>
      <c r="P923" s="8">
        <f t="shared" ca="1" si="195"/>
        <v>0</v>
      </c>
      <c r="Q923" s="8">
        <f t="shared" ca="1" si="196"/>
        <v>0</v>
      </c>
      <c r="R923" s="5">
        <f t="shared" ca="1" si="198"/>
        <v>7.0542380437790805E-2</v>
      </c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54"/>
      <c r="D924" s="56">
        <f t="shared" si="186"/>
        <v>0</v>
      </c>
      <c r="E924" s="56">
        <f t="shared" si="186"/>
        <v>0</v>
      </c>
      <c r="F924" s="8">
        <f t="shared" si="187"/>
        <v>0</v>
      </c>
      <c r="G924" s="8">
        <f t="shared" si="187"/>
        <v>0</v>
      </c>
      <c r="H924" s="8">
        <f t="shared" si="188"/>
        <v>0</v>
      </c>
      <c r="I924" s="8">
        <f t="shared" si="189"/>
        <v>0</v>
      </c>
      <c r="J924" s="8">
        <f t="shared" si="190"/>
        <v>0</v>
      </c>
      <c r="K924" s="8">
        <f t="shared" si="191"/>
        <v>0</v>
      </c>
      <c r="L924" s="8">
        <f t="shared" si="192"/>
        <v>0</v>
      </c>
      <c r="M924" s="8">
        <f t="shared" ca="1" si="197"/>
        <v>-7.0542380437790805E-2</v>
      </c>
      <c r="N924" s="8">
        <f t="shared" ca="1" si="193"/>
        <v>0</v>
      </c>
      <c r="O924" s="57">
        <f t="shared" ca="1" si="194"/>
        <v>0</v>
      </c>
      <c r="P924" s="8">
        <f t="shared" ca="1" si="195"/>
        <v>0</v>
      </c>
      <c r="Q924" s="8">
        <f t="shared" ca="1" si="196"/>
        <v>0</v>
      </c>
      <c r="R924" s="5">
        <f t="shared" ca="1" si="198"/>
        <v>7.0542380437790805E-2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54"/>
      <c r="D925" s="56">
        <f t="shared" si="186"/>
        <v>0</v>
      </c>
      <c r="E925" s="56">
        <f t="shared" si="186"/>
        <v>0</v>
      </c>
      <c r="F925" s="8">
        <f t="shared" si="187"/>
        <v>0</v>
      </c>
      <c r="G925" s="8">
        <f t="shared" si="187"/>
        <v>0</v>
      </c>
      <c r="H925" s="8">
        <f t="shared" si="188"/>
        <v>0</v>
      </c>
      <c r="I925" s="8">
        <f t="shared" si="189"/>
        <v>0</v>
      </c>
      <c r="J925" s="8">
        <f t="shared" si="190"/>
        <v>0</v>
      </c>
      <c r="K925" s="8">
        <f t="shared" si="191"/>
        <v>0</v>
      </c>
      <c r="L925" s="8">
        <f t="shared" si="192"/>
        <v>0</v>
      </c>
      <c r="M925" s="8">
        <f t="shared" ca="1" si="197"/>
        <v>-7.0542380437790805E-2</v>
      </c>
      <c r="N925" s="8">
        <f t="shared" ca="1" si="193"/>
        <v>0</v>
      </c>
      <c r="O925" s="57">
        <f t="shared" ca="1" si="194"/>
        <v>0</v>
      </c>
      <c r="P925" s="8">
        <f t="shared" ca="1" si="195"/>
        <v>0</v>
      </c>
      <c r="Q925" s="8">
        <f t="shared" ca="1" si="196"/>
        <v>0</v>
      </c>
      <c r="R925" s="5">
        <f t="shared" ca="1" si="198"/>
        <v>7.0542380437790805E-2</v>
      </c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54"/>
      <c r="D926" s="56">
        <f t="shared" si="186"/>
        <v>0</v>
      </c>
      <c r="E926" s="56">
        <f t="shared" si="186"/>
        <v>0</v>
      </c>
      <c r="F926" s="8">
        <f t="shared" si="187"/>
        <v>0</v>
      </c>
      <c r="G926" s="8">
        <f t="shared" si="187"/>
        <v>0</v>
      </c>
      <c r="H926" s="8">
        <f t="shared" si="188"/>
        <v>0</v>
      </c>
      <c r="I926" s="8">
        <f t="shared" si="189"/>
        <v>0</v>
      </c>
      <c r="J926" s="8">
        <f t="shared" si="190"/>
        <v>0</v>
      </c>
      <c r="K926" s="8">
        <f t="shared" si="191"/>
        <v>0</v>
      </c>
      <c r="L926" s="8">
        <f t="shared" si="192"/>
        <v>0</v>
      </c>
      <c r="M926" s="8">
        <f t="shared" ca="1" si="197"/>
        <v>-7.0542380437790805E-2</v>
      </c>
      <c r="N926" s="8">
        <f t="shared" ca="1" si="193"/>
        <v>0</v>
      </c>
      <c r="O926" s="57">
        <f t="shared" ca="1" si="194"/>
        <v>0</v>
      </c>
      <c r="P926" s="8">
        <f t="shared" ca="1" si="195"/>
        <v>0</v>
      </c>
      <c r="Q926" s="8">
        <f t="shared" ca="1" si="196"/>
        <v>0</v>
      </c>
      <c r="R926" s="5">
        <f t="shared" ca="1" si="198"/>
        <v>7.0542380437790805E-2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54"/>
      <c r="D927" s="56">
        <f t="shared" si="186"/>
        <v>0</v>
      </c>
      <c r="E927" s="56">
        <f t="shared" si="186"/>
        <v>0</v>
      </c>
      <c r="F927" s="8">
        <f t="shared" si="187"/>
        <v>0</v>
      </c>
      <c r="G927" s="8">
        <f t="shared" si="187"/>
        <v>0</v>
      </c>
      <c r="H927" s="8">
        <f t="shared" si="188"/>
        <v>0</v>
      </c>
      <c r="I927" s="8">
        <f t="shared" si="189"/>
        <v>0</v>
      </c>
      <c r="J927" s="8">
        <f t="shared" si="190"/>
        <v>0</v>
      </c>
      <c r="K927" s="8">
        <f t="shared" si="191"/>
        <v>0</v>
      </c>
      <c r="L927" s="8">
        <f t="shared" si="192"/>
        <v>0</v>
      </c>
      <c r="M927" s="8">
        <f t="shared" ca="1" si="197"/>
        <v>-7.0542380437790805E-2</v>
      </c>
      <c r="N927" s="8">
        <f t="shared" ca="1" si="193"/>
        <v>0</v>
      </c>
      <c r="O927" s="57">
        <f t="shared" ca="1" si="194"/>
        <v>0</v>
      </c>
      <c r="P927" s="8">
        <f t="shared" ca="1" si="195"/>
        <v>0</v>
      </c>
      <c r="Q927" s="8">
        <f t="shared" ca="1" si="196"/>
        <v>0</v>
      </c>
      <c r="R927" s="5">
        <f t="shared" ca="1" si="198"/>
        <v>7.0542380437790805E-2</v>
      </c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54"/>
      <c r="D928" s="56">
        <f t="shared" si="186"/>
        <v>0</v>
      </c>
      <c r="E928" s="56">
        <f t="shared" si="186"/>
        <v>0</v>
      </c>
      <c r="F928" s="8">
        <f t="shared" si="187"/>
        <v>0</v>
      </c>
      <c r="G928" s="8">
        <f t="shared" si="187"/>
        <v>0</v>
      </c>
      <c r="H928" s="8">
        <f t="shared" si="188"/>
        <v>0</v>
      </c>
      <c r="I928" s="8">
        <f t="shared" si="189"/>
        <v>0</v>
      </c>
      <c r="J928" s="8">
        <f t="shared" si="190"/>
        <v>0</v>
      </c>
      <c r="K928" s="8">
        <f t="shared" si="191"/>
        <v>0</v>
      </c>
      <c r="L928" s="8">
        <f t="shared" si="192"/>
        <v>0</v>
      </c>
      <c r="M928" s="8">
        <f t="shared" ca="1" si="197"/>
        <v>-7.0542380437790805E-2</v>
      </c>
      <c r="N928" s="8">
        <f t="shared" ca="1" si="193"/>
        <v>0</v>
      </c>
      <c r="O928" s="57">
        <f t="shared" ca="1" si="194"/>
        <v>0</v>
      </c>
      <c r="P928" s="8">
        <f t="shared" ca="1" si="195"/>
        <v>0</v>
      </c>
      <c r="Q928" s="8">
        <f t="shared" ca="1" si="196"/>
        <v>0</v>
      </c>
      <c r="R928" s="5">
        <f t="shared" ca="1" si="198"/>
        <v>7.0542380437790805E-2</v>
      </c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54"/>
      <c r="D929" s="56">
        <f t="shared" si="186"/>
        <v>0</v>
      </c>
      <c r="E929" s="56">
        <f t="shared" si="186"/>
        <v>0</v>
      </c>
      <c r="F929" s="8">
        <f t="shared" si="187"/>
        <v>0</v>
      </c>
      <c r="G929" s="8">
        <f t="shared" si="187"/>
        <v>0</v>
      </c>
      <c r="H929" s="8">
        <f t="shared" si="188"/>
        <v>0</v>
      </c>
      <c r="I929" s="8">
        <f t="shared" si="189"/>
        <v>0</v>
      </c>
      <c r="J929" s="8">
        <f t="shared" si="190"/>
        <v>0</v>
      </c>
      <c r="K929" s="8">
        <f t="shared" si="191"/>
        <v>0</v>
      </c>
      <c r="L929" s="8">
        <f t="shared" si="192"/>
        <v>0</v>
      </c>
      <c r="M929" s="8">
        <f t="shared" ca="1" si="197"/>
        <v>-7.0542380437790805E-2</v>
      </c>
      <c r="N929" s="8">
        <f t="shared" ca="1" si="193"/>
        <v>0</v>
      </c>
      <c r="O929" s="57">
        <f t="shared" ca="1" si="194"/>
        <v>0</v>
      </c>
      <c r="P929" s="8">
        <f t="shared" ca="1" si="195"/>
        <v>0</v>
      </c>
      <c r="Q929" s="8">
        <f t="shared" ca="1" si="196"/>
        <v>0</v>
      </c>
      <c r="R929" s="5">
        <f t="shared" ca="1" si="198"/>
        <v>7.0542380437790805E-2</v>
      </c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54"/>
      <c r="D930" s="56">
        <f t="shared" si="186"/>
        <v>0</v>
      </c>
      <c r="E930" s="56">
        <f t="shared" si="186"/>
        <v>0</v>
      </c>
      <c r="F930" s="8">
        <f t="shared" si="187"/>
        <v>0</v>
      </c>
      <c r="G930" s="8">
        <f t="shared" si="187"/>
        <v>0</v>
      </c>
      <c r="H930" s="8">
        <f t="shared" si="188"/>
        <v>0</v>
      </c>
      <c r="I930" s="8">
        <f t="shared" si="189"/>
        <v>0</v>
      </c>
      <c r="J930" s="8">
        <f t="shared" si="190"/>
        <v>0</v>
      </c>
      <c r="K930" s="8">
        <f t="shared" si="191"/>
        <v>0</v>
      </c>
      <c r="L930" s="8">
        <f t="shared" si="192"/>
        <v>0</v>
      </c>
      <c r="M930" s="8">
        <f t="shared" ca="1" si="197"/>
        <v>-7.0542380437790805E-2</v>
      </c>
      <c r="N930" s="8">
        <f t="shared" ca="1" si="193"/>
        <v>0</v>
      </c>
      <c r="O930" s="57">
        <f t="shared" ca="1" si="194"/>
        <v>0</v>
      </c>
      <c r="P930" s="8">
        <f t="shared" ca="1" si="195"/>
        <v>0</v>
      </c>
      <c r="Q930" s="8">
        <f t="shared" ca="1" si="196"/>
        <v>0</v>
      </c>
      <c r="R930" s="5">
        <f t="shared" ca="1" si="198"/>
        <v>7.0542380437790805E-2</v>
      </c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54"/>
      <c r="D931" s="56">
        <f t="shared" si="186"/>
        <v>0</v>
      </c>
      <c r="E931" s="56">
        <f t="shared" si="186"/>
        <v>0</v>
      </c>
      <c r="F931" s="8">
        <f t="shared" si="187"/>
        <v>0</v>
      </c>
      <c r="G931" s="8">
        <f t="shared" si="187"/>
        <v>0</v>
      </c>
      <c r="H931" s="8">
        <f t="shared" si="188"/>
        <v>0</v>
      </c>
      <c r="I931" s="8">
        <f t="shared" si="189"/>
        <v>0</v>
      </c>
      <c r="J931" s="8">
        <f t="shared" si="190"/>
        <v>0</v>
      </c>
      <c r="K931" s="8">
        <f t="shared" si="191"/>
        <v>0</v>
      </c>
      <c r="L931" s="8">
        <f t="shared" si="192"/>
        <v>0</v>
      </c>
      <c r="M931" s="8">
        <f t="shared" ca="1" si="197"/>
        <v>-7.0542380437790805E-2</v>
      </c>
      <c r="N931" s="8">
        <f t="shared" ca="1" si="193"/>
        <v>0</v>
      </c>
      <c r="O931" s="57">
        <f t="shared" ca="1" si="194"/>
        <v>0</v>
      </c>
      <c r="P931" s="8">
        <f t="shared" ca="1" si="195"/>
        <v>0</v>
      </c>
      <c r="Q931" s="8">
        <f t="shared" ca="1" si="196"/>
        <v>0</v>
      </c>
      <c r="R931" s="5">
        <f t="shared" ca="1" si="198"/>
        <v>7.0542380437790805E-2</v>
      </c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54"/>
      <c r="D932" s="56">
        <f t="shared" si="186"/>
        <v>0</v>
      </c>
      <c r="E932" s="56">
        <f t="shared" si="186"/>
        <v>0</v>
      </c>
      <c r="F932" s="8">
        <f t="shared" si="187"/>
        <v>0</v>
      </c>
      <c r="G932" s="8">
        <f t="shared" si="187"/>
        <v>0</v>
      </c>
      <c r="H932" s="8">
        <f t="shared" si="188"/>
        <v>0</v>
      </c>
      <c r="I932" s="8">
        <f t="shared" si="189"/>
        <v>0</v>
      </c>
      <c r="J932" s="8">
        <f t="shared" si="190"/>
        <v>0</v>
      </c>
      <c r="K932" s="8">
        <f t="shared" si="191"/>
        <v>0</v>
      </c>
      <c r="L932" s="8">
        <f t="shared" si="192"/>
        <v>0</v>
      </c>
      <c r="M932" s="8">
        <f t="shared" ca="1" si="197"/>
        <v>-7.0542380437790805E-2</v>
      </c>
      <c r="N932" s="8">
        <f t="shared" ca="1" si="193"/>
        <v>0</v>
      </c>
      <c r="O932" s="57">
        <f t="shared" ca="1" si="194"/>
        <v>0</v>
      </c>
      <c r="P932" s="8">
        <f t="shared" ca="1" si="195"/>
        <v>0</v>
      </c>
      <c r="Q932" s="8">
        <f t="shared" ca="1" si="196"/>
        <v>0</v>
      </c>
      <c r="R932" s="5">
        <f t="shared" ca="1" si="198"/>
        <v>7.0542380437790805E-2</v>
      </c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54"/>
      <c r="D933" s="56">
        <f t="shared" si="186"/>
        <v>0</v>
      </c>
      <c r="E933" s="56">
        <f t="shared" si="186"/>
        <v>0</v>
      </c>
      <c r="F933" s="8">
        <f t="shared" si="187"/>
        <v>0</v>
      </c>
      <c r="G933" s="8">
        <f t="shared" si="187"/>
        <v>0</v>
      </c>
      <c r="H933" s="8">
        <f t="shared" si="188"/>
        <v>0</v>
      </c>
      <c r="I933" s="8">
        <f t="shared" si="189"/>
        <v>0</v>
      </c>
      <c r="J933" s="8">
        <f t="shared" si="190"/>
        <v>0</v>
      </c>
      <c r="K933" s="8">
        <f t="shared" si="191"/>
        <v>0</v>
      </c>
      <c r="L933" s="8">
        <f t="shared" si="192"/>
        <v>0</v>
      </c>
      <c r="M933" s="8">
        <f t="shared" ca="1" si="197"/>
        <v>-7.0542380437790805E-2</v>
      </c>
      <c r="N933" s="8">
        <f t="shared" ca="1" si="193"/>
        <v>0</v>
      </c>
      <c r="O933" s="57">
        <f t="shared" ca="1" si="194"/>
        <v>0</v>
      </c>
      <c r="P933" s="8">
        <f t="shared" ca="1" si="195"/>
        <v>0</v>
      </c>
      <c r="Q933" s="8">
        <f t="shared" ca="1" si="196"/>
        <v>0</v>
      </c>
      <c r="R933" s="5">
        <f t="shared" ca="1" si="198"/>
        <v>7.0542380437790805E-2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54"/>
      <c r="D934" s="56">
        <f t="shared" si="186"/>
        <v>0</v>
      </c>
      <c r="E934" s="56">
        <f t="shared" si="186"/>
        <v>0</v>
      </c>
      <c r="F934" s="8">
        <f t="shared" si="187"/>
        <v>0</v>
      </c>
      <c r="G934" s="8">
        <f t="shared" si="187"/>
        <v>0</v>
      </c>
      <c r="H934" s="8">
        <f t="shared" si="188"/>
        <v>0</v>
      </c>
      <c r="I934" s="8">
        <f t="shared" si="189"/>
        <v>0</v>
      </c>
      <c r="J934" s="8">
        <f t="shared" si="190"/>
        <v>0</v>
      </c>
      <c r="K934" s="8">
        <f t="shared" si="191"/>
        <v>0</v>
      </c>
      <c r="L934" s="8">
        <f t="shared" si="192"/>
        <v>0</v>
      </c>
      <c r="M934" s="8">
        <f t="shared" ca="1" si="197"/>
        <v>-7.0542380437790805E-2</v>
      </c>
      <c r="N934" s="8">
        <f t="shared" ca="1" si="193"/>
        <v>0</v>
      </c>
      <c r="O934" s="57">
        <f t="shared" ca="1" si="194"/>
        <v>0</v>
      </c>
      <c r="P934" s="8">
        <f t="shared" ca="1" si="195"/>
        <v>0</v>
      </c>
      <c r="Q934" s="8">
        <f t="shared" ca="1" si="196"/>
        <v>0</v>
      </c>
      <c r="R934" s="5">
        <f t="shared" ca="1" si="198"/>
        <v>7.0542380437790805E-2</v>
      </c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54"/>
      <c r="D935" s="56">
        <f t="shared" si="186"/>
        <v>0</v>
      </c>
      <c r="E935" s="56">
        <f t="shared" si="186"/>
        <v>0</v>
      </c>
      <c r="F935" s="8">
        <f t="shared" si="187"/>
        <v>0</v>
      </c>
      <c r="G935" s="8">
        <f t="shared" si="187"/>
        <v>0</v>
      </c>
      <c r="H935" s="8">
        <f t="shared" si="188"/>
        <v>0</v>
      </c>
      <c r="I935" s="8">
        <f t="shared" si="189"/>
        <v>0</v>
      </c>
      <c r="J935" s="8">
        <f t="shared" si="190"/>
        <v>0</v>
      </c>
      <c r="K935" s="8">
        <f t="shared" si="191"/>
        <v>0</v>
      </c>
      <c r="L935" s="8">
        <f t="shared" si="192"/>
        <v>0</v>
      </c>
      <c r="M935" s="8">
        <f t="shared" ca="1" si="197"/>
        <v>-7.0542380437790805E-2</v>
      </c>
      <c r="N935" s="8">
        <f t="shared" ca="1" si="193"/>
        <v>0</v>
      </c>
      <c r="O935" s="57">
        <f t="shared" ca="1" si="194"/>
        <v>0</v>
      </c>
      <c r="P935" s="8">
        <f t="shared" ca="1" si="195"/>
        <v>0</v>
      </c>
      <c r="Q935" s="8">
        <f t="shared" ca="1" si="196"/>
        <v>0</v>
      </c>
      <c r="R935" s="5">
        <f t="shared" ca="1" si="198"/>
        <v>7.0542380437790805E-2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54"/>
      <c r="D936" s="56">
        <f t="shared" si="186"/>
        <v>0</v>
      </c>
      <c r="E936" s="56">
        <f t="shared" si="186"/>
        <v>0</v>
      </c>
      <c r="F936" s="8">
        <f t="shared" si="187"/>
        <v>0</v>
      </c>
      <c r="G936" s="8">
        <f t="shared" si="187"/>
        <v>0</v>
      </c>
      <c r="H936" s="8">
        <f t="shared" si="188"/>
        <v>0</v>
      </c>
      <c r="I936" s="8">
        <f t="shared" si="189"/>
        <v>0</v>
      </c>
      <c r="J936" s="8">
        <f t="shared" si="190"/>
        <v>0</v>
      </c>
      <c r="K936" s="8">
        <f t="shared" si="191"/>
        <v>0</v>
      </c>
      <c r="L936" s="8">
        <f t="shared" si="192"/>
        <v>0</v>
      </c>
      <c r="M936" s="8">
        <f t="shared" ca="1" si="197"/>
        <v>-7.0542380437790805E-2</v>
      </c>
      <c r="N936" s="8">
        <f t="shared" ca="1" si="193"/>
        <v>0</v>
      </c>
      <c r="O936" s="57">
        <f t="shared" ca="1" si="194"/>
        <v>0</v>
      </c>
      <c r="P936" s="8">
        <f t="shared" ca="1" si="195"/>
        <v>0</v>
      </c>
      <c r="Q936" s="8">
        <f t="shared" ca="1" si="196"/>
        <v>0</v>
      </c>
      <c r="R936" s="5">
        <f t="shared" ca="1" si="198"/>
        <v>7.0542380437790805E-2</v>
      </c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54"/>
      <c r="D937" s="56">
        <f t="shared" si="186"/>
        <v>0</v>
      </c>
      <c r="E937" s="56">
        <f t="shared" si="186"/>
        <v>0</v>
      </c>
      <c r="F937" s="8">
        <f t="shared" si="187"/>
        <v>0</v>
      </c>
      <c r="G937" s="8">
        <f t="shared" si="187"/>
        <v>0</v>
      </c>
      <c r="H937" s="8">
        <f t="shared" si="188"/>
        <v>0</v>
      </c>
      <c r="I937" s="8">
        <f t="shared" si="189"/>
        <v>0</v>
      </c>
      <c r="J937" s="8">
        <f t="shared" si="190"/>
        <v>0</v>
      </c>
      <c r="K937" s="8">
        <f t="shared" si="191"/>
        <v>0</v>
      </c>
      <c r="L937" s="8">
        <f t="shared" si="192"/>
        <v>0</v>
      </c>
      <c r="M937" s="8">
        <f t="shared" ca="1" si="197"/>
        <v>-7.0542380437790805E-2</v>
      </c>
      <c r="N937" s="8">
        <f t="shared" ca="1" si="193"/>
        <v>0</v>
      </c>
      <c r="O937" s="57">
        <f t="shared" ca="1" si="194"/>
        <v>0</v>
      </c>
      <c r="P937" s="8">
        <f t="shared" ca="1" si="195"/>
        <v>0</v>
      </c>
      <c r="Q937" s="8">
        <f t="shared" ca="1" si="196"/>
        <v>0</v>
      </c>
      <c r="R937" s="5">
        <f t="shared" ca="1" si="198"/>
        <v>7.0542380437790805E-2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54"/>
      <c r="D938" s="56">
        <f t="shared" si="186"/>
        <v>0</v>
      </c>
      <c r="E938" s="56">
        <f t="shared" si="186"/>
        <v>0</v>
      </c>
      <c r="F938" s="8">
        <f t="shared" si="187"/>
        <v>0</v>
      </c>
      <c r="G938" s="8">
        <f t="shared" si="187"/>
        <v>0</v>
      </c>
      <c r="H938" s="8">
        <f t="shared" si="188"/>
        <v>0</v>
      </c>
      <c r="I938" s="8">
        <f t="shared" si="189"/>
        <v>0</v>
      </c>
      <c r="J938" s="8">
        <f t="shared" si="190"/>
        <v>0</v>
      </c>
      <c r="K938" s="8">
        <f t="shared" si="191"/>
        <v>0</v>
      </c>
      <c r="L938" s="8">
        <f t="shared" si="192"/>
        <v>0</v>
      </c>
      <c r="M938" s="8">
        <f t="shared" ca="1" si="197"/>
        <v>-7.0542380437790805E-2</v>
      </c>
      <c r="N938" s="8">
        <f t="shared" ca="1" si="193"/>
        <v>0</v>
      </c>
      <c r="O938" s="57">
        <f t="shared" ca="1" si="194"/>
        <v>0</v>
      </c>
      <c r="P938" s="8">
        <f t="shared" ca="1" si="195"/>
        <v>0</v>
      </c>
      <c r="Q938" s="8">
        <f t="shared" ca="1" si="196"/>
        <v>0</v>
      </c>
      <c r="R938" s="5">
        <f t="shared" ca="1" si="198"/>
        <v>7.0542380437790805E-2</v>
      </c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54"/>
      <c r="D939" s="56">
        <f t="shared" si="186"/>
        <v>0</v>
      </c>
      <c r="E939" s="56">
        <f t="shared" si="186"/>
        <v>0</v>
      </c>
      <c r="F939" s="8">
        <f t="shared" si="187"/>
        <v>0</v>
      </c>
      <c r="G939" s="8">
        <f t="shared" si="187"/>
        <v>0</v>
      </c>
      <c r="H939" s="8">
        <f t="shared" si="188"/>
        <v>0</v>
      </c>
      <c r="I939" s="8">
        <f t="shared" si="189"/>
        <v>0</v>
      </c>
      <c r="J939" s="8">
        <f t="shared" si="190"/>
        <v>0</v>
      </c>
      <c r="K939" s="8">
        <f t="shared" si="191"/>
        <v>0</v>
      </c>
      <c r="L939" s="8">
        <f t="shared" si="192"/>
        <v>0</v>
      </c>
      <c r="M939" s="8">
        <f t="shared" ca="1" si="197"/>
        <v>-7.0542380437790805E-2</v>
      </c>
      <c r="N939" s="8">
        <f t="shared" ca="1" si="193"/>
        <v>0</v>
      </c>
      <c r="O939" s="57">
        <f t="shared" ca="1" si="194"/>
        <v>0</v>
      </c>
      <c r="P939" s="8">
        <f t="shared" ca="1" si="195"/>
        <v>0</v>
      </c>
      <c r="Q939" s="8">
        <f t="shared" ca="1" si="196"/>
        <v>0</v>
      </c>
      <c r="R939" s="5">
        <f t="shared" ca="1" si="198"/>
        <v>7.0542380437790805E-2</v>
      </c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54"/>
      <c r="D940" s="56">
        <f t="shared" si="186"/>
        <v>0</v>
      </c>
      <c r="E940" s="56">
        <f t="shared" si="186"/>
        <v>0</v>
      </c>
      <c r="F940" s="8">
        <f t="shared" si="187"/>
        <v>0</v>
      </c>
      <c r="G940" s="8">
        <f t="shared" si="187"/>
        <v>0</v>
      </c>
      <c r="H940" s="8">
        <f t="shared" si="188"/>
        <v>0</v>
      </c>
      <c r="I940" s="8">
        <f t="shared" si="189"/>
        <v>0</v>
      </c>
      <c r="J940" s="8">
        <f t="shared" si="190"/>
        <v>0</v>
      </c>
      <c r="K940" s="8">
        <f t="shared" si="191"/>
        <v>0</v>
      </c>
      <c r="L940" s="8">
        <f t="shared" si="192"/>
        <v>0</v>
      </c>
      <c r="M940" s="8">
        <f t="shared" ca="1" si="197"/>
        <v>-7.0542380437790805E-2</v>
      </c>
      <c r="N940" s="8">
        <f t="shared" ca="1" si="193"/>
        <v>0</v>
      </c>
      <c r="O940" s="57">
        <f t="shared" ca="1" si="194"/>
        <v>0</v>
      </c>
      <c r="P940" s="8">
        <f t="shared" ca="1" si="195"/>
        <v>0</v>
      </c>
      <c r="Q940" s="8">
        <f t="shared" ca="1" si="196"/>
        <v>0</v>
      </c>
      <c r="R940" s="5">
        <f t="shared" ca="1" si="198"/>
        <v>7.0542380437790805E-2</v>
      </c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54"/>
      <c r="D941" s="56">
        <f t="shared" si="186"/>
        <v>0</v>
      </c>
      <c r="E941" s="56">
        <f t="shared" si="186"/>
        <v>0</v>
      </c>
      <c r="F941" s="8">
        <f t="shared" si="187"/>
        <v>0</v>
      </c>
      <c r="G941" s="8">
        <f t="shared" si="187"/>
        <v>0</v>
      </c>
      <c r="H941" s="8">
        <f t="shared" si="188"/>
        <v>0</v>
      </c>
      <c r="I941" s="8">
        <f t="shared" si="189"/>
        <v>0</v>
      </c>
      <c r="J941" s="8">
        <f t="shared" si="190"/>
        <v>0</v>
      </c>
      <c r="K941" s="8">
        <f t="shared" si="191"/>
        <v>0</v>
      </c>
      <c r="L941" s="8">
        <f t="shared" si="192"/>
        <v>0</v>
      </c>
      <c r="M941" s="8">
        <f t="shared" ca="1" si="197"/>
        <v>-7.0542380437790805E-2</v>
      </c>
      <c r="N941" s="8">
        <f t="shared" ca="1" si="193"/>
        <v>0</v>
      </c>
      <c r="O941" s="57">
        <f t="shared" ca="1" si="194"/>
        <v>0</v>
      </c>
      <c r="P941" s="8">
        <f t="shared" ca="1" si="195"/>
        <v>0</v>
      </c>
      <c r="Q941" s="8">
        <f t="shared" ca="1" si="196"/>
        <v>0</v>
      </c>
      <c r="R941" s="5">
        <f t="shared" ca="1" si="198"/>
        <v>7.0542380437790805E-2</v>
      </c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54"/>
      <c r="D942" s="56">
        <f t="shared" si="186"/>
        <v>0</v>
      </c>
      <c r="E942" s="56">
        <f t="shared" si="186"/>
        <v>0</v>
      </c>
      <c r="F942" s="8">
        <f t="shared" si="187"/>
        <v>0</v>
      </c>
      <c r="G942" s="8">
        <f t="shared" si="187"/>
        <v>0</v>
      </c>
      <c r="H942" s="8">
        <f t="shared" si="188"/>
        <v>0</v>
      </c>
      <c r="I942" s="8">
        <f t="shared" si="189"/>
        <v>0</v>
      </c>
      <c r="J942" s="8">
        <f t="shared" si="190"/>
        <v>0</v>
      </c>
      <c r="K942" s="8">
        <f t="shared" si="191"/>
        <v>0</v>
      </c>
      <c r="L942" s="8">
        <f t="shared" si="192"/>
        <v>0</v>
      </c>
      <c r="M942" s="8">
        <f t="shared" ca="1" si="197"/>
        <v>-7.0542380437790805E-2</v>
      </c>
      <c r="N942" s="8">
        <f t="shared" ca="1" si="193"/>
        <v>0</v>
      </c>
      <c r="O942" s="57">
        <f t="shared" ca="1" si="194"/>
        <v>0</v>
      </c>
      <c r="P942" s="8">
        <f t="shared" ca="1" si="195"/>
        <v>0</v>
      </c>
      <c r="Q942" s="8">
        <f t="shared" ca="1" si="196"/>
        <v>0</v>
      </c>
      <c r="R942" s="5">
        <f t="shared" ca="1" si="198"/>
        <v>7.0542380437790805E-2</v>
      </c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54"/>
      <c r="D943" s="56">
        <f t="shared" si="186"/>
        <v>0</v>
      </c>
      <c r="E943" s="56">
        <f t="shared" si="186"/>
        <v>0</v>
      </c>
      <c r="F943" s="8">
        <f t="shared" si="187"/>
        <v>0</v>
      </c>
      <c r="G943" s="8">
        <f t="shared" si="187"/>
        <v>0</v>
      </c>
      <c r="H943" s="8">
        <f t="shared" si="188"/>
        <v>0</v>
      </c>
      <c r="I943" s="8">
        <f t="shared" si="189"/>
        <v>0</v>
      </c>
      <c r="J943" s="8">
        <f t="shared" si="190"/>
        <v>0</v>
      </c>
      <c r="K943" s="8">
        <f t="shared" si="191"/>
        <v>0</v>
      </c>
      <c r="L943" s="8">
        <f t="shared" si="192"/>
        <v>0</v>
      </c>
      <c r="M943" s="8">
        <f t="shared" ca="1" si="197"/>
        <v>-7.0542380437790805E-2</v>
      </c>
      <c r="N943" s="8">
        <f t="shared" ca="1" si="193"/>
        <v>0</v>
      </c>
      <c r="O943" s="57">
        <f t="shared" ca="1" si="194"/>
        <v>0</v>
      </c>
      <c r="P943" s="8">
        <f t="shared" ca="1" si="195"/>
        <v>0</v>
      </c>
      <c r="Q943" s="8">
        <f t="shared" ca="1" si="196"/>
        <v>0</v>
      </c>
      <c r="R943" s="5">
        <f t="shared" ca="1" si="198"/>
        <v>7.0542380437790805E-2</v>
      </c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54"/>
      <c r="D944" s="56">
        <f t="shared" si="186"/>
        <v>0</v>
      </c>
      <c r="E944" s="56">
        <f t="shared" si="186"/>
        <v>0</v>
      </c>
      <c r="F944" s="8">
        <f t="shared" si="187"/>
        <v>0</v>
      </c>
      <c r="G944" s="8">
        <f t="shared" si="187"/>
        <v>0</v>
      </c>
      <c r="H944" s="8">
        <f t="shared" si="188"/>
        <v>0</v>
      </c>
      <c r="I944" s="8">
        <f t="shared" si="189"/>
        <v>0</v>
      </c>
      <c r="J944" s="8">
        <f t="shared" si="190"/>
        <v>0</v>
      </c>
      <c r="K944" s="8">
        <f t="shared" si="191"/>
        <v>0</v>
      </c>
      <c r="L944" s="8">
        <f t="shared" si="192"/>
        <v>0</v>
      </c>
      <c r="M944" s="8">
        <f t="shared" ca="1" si="197"/>
        <v>-7.0542380437790805E-2</v>
      </c>
      <c r="N944" s="8">
        <f t="shared" ca="1" si="193"/>
        <v>0</v>
      </c>
      <c r="O944" s="57">
        <f t="shared" ca="1" si="194"/>
        <v>0</v>
      </c>
      <c r="P944" s="8">
        <f t="shared" ca="1" si="195"/>
        <v>0</v>
      </c>
      <c r="Q944" s="8">
        <f t="shared" ca="1" si="196"/>
        <v>0</v>
      </c>
      <c r="R944" s="5">
        <f t="shared" ca="1" si="198"/>
        <v>7.0542380437790805E-2</v>
      </c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54"/>
      <c r="D945" s="56">
        <f t="shared" si="186"/>
        <v>0</v>
      </c>
      <c r="E945" s="56">
        <f t="shared" si="186"/>
        <v>0</v>
      </c>
      <c r="F945" s="8">
        <f t="shared" si="187"/>
        <v>0</v>
      </c>
      <c r="G945" s="8">
        <f t="shared" si="187"/>
        <v>0</v>
      </c>
      <c r="H945" s="8">
        <f t="shared" si="188"/>
        <v>0</v>
      </c>
      <c r="I945" s="8">
        <f t="shared" si="189"/>
        <v>0</v>
      </c>
      <c r="J945" s="8">
        <f t="shared" si="190"/>
        <v>0</v>
      </c>
      <c r="K945" s="8">
        <f t="shared" si="191"/>
        <v>0</v>
      </c>
      <c r="L945" s="8">
        <f t="shared" si="192"/>
        <v>0</v>
      </c>
      <c r="M945" s="8">
        <f t="shared" ca="1" si="197"/>
        <v>-7.0542380437790805E-2</v>
      </c>
      <c r="N945" s="8">
        <f t="shared" ca="1" si="193"/>
        <v>0</v>
      </c>
      <c r="O945" s="57">
        <f t="shared" ca="1" si="194"/>
        <v>0</v>
      </c>
      <c r="P945" s="8">
        <f t="shared" ca="1" si="195"/>
        <v>0</v>
      </c>
      <c r="Q945" s="8">
        <f t="shared" ca="1" si="196"/>
        <v>0</v>
      </c>
      <c r="R945" s="5">
        <f t="shared" ca="1" si="198"/>
        <v>7.0542380437790805E-2</v>
      </c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A946" s="5"/>
      <c r="B946" s="5"/>
      <c r="C946" s="54"/>
      <c r="D946" s="56">
        <f t="shared" si="186"/>
        <v>0</v>
      </c>
      <c r="E946" s="56">
        <f t="shared" si="186"/>
        <v>0</v>
      </c>
      <c r="F946" s="8">
        <f t="shared" si="187"/>
        <v>0</v>
      </c>
      <c r="G946" s="8">
        <f t="shared" si="187"/>
        <v>0</v>
      </c>
      <c r="H946" s="8">
        <f t="shared" si="188"/>
        <v>0</v>
      </c>
      <c r="I946" s="8">
        <f t="shared" si="189"/>
        <v>0</v>
      </c>
      <c r="J946" s="8">
        <f t="shared" si="190"/>
        <v>0</v>
      </c>
      <c r="K946" s="8">
        <f t="shared" si="191"/>
        <v>0</v>
      </c>
      <c r="L946" s="8">
        <f t="shared" si="192"/>
        <v>0</v>
      </c>
      <c r="M946" s="8">
        <f t="shared" ca="1" si="197"/>
        <v>-7.0542380437790805E-2</v>
      </c>
      <c r="N946" s="8">
        <f t="shared" ca="1" si="193"/>
        <v>0</v>
      </c>
      <c r="O946" s="57">
        <f t="shared" ca="1" si="194"/>
        <v>0</v>
      </c>
      <c r="P946" s="8">
        <f t="shared" ca="1" si="195"/>
        <v>0</v>
      </c>
      <c r="Q946" s="8">
        <f t="shared" ca="1" si="196"/>
        <v>0</v>
      </c>
      <c r="R946" s="5">
        <f t="shared" ca="1" si="198"/>
        <v>7.0542380437790805E-2</v>
      </c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x14ac:dyDescent="0.2">
      <c r="C947" s="54"/>
      <c r="D947" s="56">
        <f t="shared" si="186"/>
        <v>0</v>
      </c>
      <c r="E947" s="56">
        <f t="shared" si="186"/>
        <v>0</v>
      </c>
      <c r="F947" s="8">
        <f t="shared" si="187"/>
        <v>0</v>
      </c>
      <c r="G947" s="8">
        <f t="shared" si="187"/>
        <v>0</v>
      </c>
      <c r="H947" s="8">
        <f t="shared" si="188"/>
        <v>0</v>
      </c>
      <c r="I947" s="8">
        <f t="shared" si="189"/>
        <v>0</v>
      </c>
      <c r="J947" s="8">
        <f t="shared" si="190"/>
        <v>0</v>
      </c>
      <c r="K947" s="8">
        <f t="shared" si="191"/>
        <v>0</v>
      </c>
      <c r="L947" s="8">
        <f t="shared" si="192"/>
        <v>0</v>
      </c>
      <c r="M947" s="8">
        <f t="shared" ca="1" si="197"/>
        <v>-7.0542380437790805E-2</v>
      </c>
      <c r="N947" s="8">
        <f t="shared" ca="1" si="193"/>
        <v>0</v>
      </c>
      <c r="O947" s="57">
        <f t="shared" ca="1" si="194"/>
        <v>0</v>
      </c>
      <c r="P947" s="8">
        <f t="shared" ca="1" si="195"/>
        <v>0</v>
      </c>
      <c r="Q947" s="8">
        <f t="shared" ca="1" si="196"/>
        <v>0</v>
      </c>
      <c r="R947" s="5">
        <f t="shared" ca="1" si="198"/>
        <v>7.0542380437790805E-2</v>
      </c>
    </row>
    <row r="948" spans="1:35" x14ac:dyDescent="0.2">
      <c r="C948" s="54"/>
      <c r="D948" s="56">
        <f t="shared" si="186"/>
        <v>0</v>
      </c>
      <c r="E948" s="56">
        <f t="shared" si="186"/>
        <v>0</v>
      </c>
      <c r="F948" s="8">
        <f t="shared" si="187"/>
        <v>0</v>
      </c>
      <c r="G948" s="8">
        <f t="shared" si="187"/>
        <v>0</v>
      </c>
      <c r="H948" s="8">
        <f t="shared" si="188"/>
        <v>0</v>
      </c>
      <c r="I948" s="8">
        <f t="shared" si="189"/>
        <v>0</v>
      </c>
      <c r="J948" s="8">
        <f t="shared" si="190"/>
        <v>0</v>
      </c>
      <c r="K948" s="8">
        <f t="shared" si="191"/>
        <v>0</v>
      </c>
      <c r="L948" s="8">
        <f t="shared" si="192"/>
        <v>0</v>
      </c>
      <c r="M948" s="8">
        <f t="shared" ca="1" si="197"/>
        <v>-7.0542380437790805E-2</v>
      </c>
      <c r="N948" s="8">
        <f t="shared" ca="1" si="193"/>
        <v>0</v>
      </c>
      <c r="O948" s="57">
        <f t="shared" ca="1" si="194"/>
        <v>0</v>
      </c>
      <c r="P948" s="8">
        <f t="shared" ca="1" si="195"/>
        <v>0</v>
      </c>
      <c r="Q948" s="8">
        <f t="shared" ca="1" si="196"/>
        <v>0</v>
      </c>
      <c r="R948" s="5">
        <f t="shared" ca="1" si="198"/>
        <v>7.0542380437790805E-2</v>
      </c>
    </row>
    <row r="949" spans="1:35" x14ac:dyDescent="0.2">
      <c r="C949" s="54"/>
      <c r="D949" s="56">
        <f t="shared" si="186"/>
        <v>0</v>
      </c>
      <c r="E949" s="56">
        <f t="shared" si="186"/>
        <v>0</v>
      </c>
      <c r="F949" s="8">
        <f t="shared" si="187"/>
        <v>0</v>
      </c>
      <c r="G949" s="8">
        <f t="shared" si="187"/>
        <v>0</v>
      </c>
      <c r="H949" s="8">
        <f t="shared" si="188"/>
        <v>0</v>
      </c>
      <c r="I949" s="8">
        <f t="shared" si="189"/>
        <v>0</v>
      </c>
      <c r="J949" s="8">
        <f t="shared" si="190"/>
        <v>0</v>
      </c>
      <c r="K949" s="8">
        <f t="shared" si="191"/>
        <v>0</v>
      </c>
      <c r="L949" s="8">
        <f t="shared" si="192"/>
        <v>0</v>
      </c>
      <c r="M949" s="8">
        <f t="shared" ca="1" si="197"/>
        <v>-7.0542380437790805E-2</v>
      </c>
      <c r="N949" s="8">
        <f t="shared" ca="1" si="193"/>
        <v>0</v>
      </c>
      <c r="O949" s="57">
        <f t="shared" ca="1" si="194"/>
        <v>0</v>
      </c>
      <c r="P949" s="8">
        <f t="shared" ca="1" si="195"/>
        <v>0</v>
      </c>
      <c r="Q949" s="8">
        <f t="shared" ca="1" si="196"/>
        <v>0</v>
      </c>
      <c r="R949" s="5">
        <f t="shared" ca="1" si="198"/>
        <v>7.0542380437790805E-2</v>
      </c>
    </row>
    <row r="950" spans="1:35" x14ac:dyDescent="0.2">
      <c r="C950" s="54"/>
      <c r="D950" s="56">
        <f t="shared" si="186"/>
        <v>0</v>
      </c>
      <c r="E950" s="56">
        <f t="shared" si="186"/>
        <v>0</v>
      </c>
      <c r="F950" s="8">
        <f t="shared" si="187"/>
        <v>0</v>
      </c>
      <c r="G950" s="8">
        <f t="shared" si="187"/>
        <v>0</v>
      </c>
      <c r="H950" s="8">
        <f t="shared" si="188"/>
        <v>0</v>
      </c>
      <c r="I950" s="8">
        <f t="shared" si="189"/>
        <v>0</v>
      </c>
      <c r="J950" s="8">
        <f t="shared" si="190"/>
        <v>0</v>
      </c>
      <c r="K950" s="8">
        <f t="shared" si="191"/>
        <v>0</v>
      </c>
      <c r="L950" s="8">
        <f t="shared" si="192"/>
        <v>0</v>
      </c>
      <c r="M950" s="8">
        <f t="shared" ca="1" si="197"/>
        <v>-7.0542380437790805E-2</v>
      </c>
      <c r="N950" s="8">
        <f t="shared" ca="1" si="193"/>
        <v>0</v>
      </c>
      <c r="O950" s="57">
        <f t="shared" ca="1" si="194"/>
        <v>0</v>
      </c>
      <c r="P950" s="8">
        <f t="shared" ca="1" si="195"/>
        <v>0</v>
      </c>
      <c r="Q950" s="8">
        <f t="shared" ca="1" si="196"/>
        <v>0</v>
      </c>
      <c r="R950" s="5">
        <f t="shared" ca="1" si="198"/>
        <v>7.0542380437790805E-2</v>
      </c>
    </row>
    <row r="951" spans="1:35" x14ac:dyDescent="0.2">
      <c r="C951" s="54"/>
      <c r="D951" s="56">
        <f t="shared" si="186"/>
        <v>0</v>
      </c>
      <c r="E951" s="56">
        <f t="shared" si="186"/>
        <v>0</v>
      </c>
      <c r="F951" s="8">
        <f t="shared" si="187"/>
        <v>0</v>
      </c>
      <c r="G951" s="8">
        <f t="shared" si="187"/>
        <v>0</v>
      </c>
      <c r="H951" s="8">
        <f t="shared" si="188"/>
        <v>0</v>
      </c>
      <c r="I951" s="8">
        <f t="shared" si="189"/>
        <v>0</v>
      </c>
      <c r="J951" s="8">
        <f t="shared" si="190"/>
        <v>0</v>
      </c>
      <c r="K951" s="8">
        <f t="shared" si="191"/>
        <v>0</v>
      </c>
      <c r="L951" s="8">
        <f t="shared" si="192"/>
        <v>0</v>
      </c>
      <c r="M951" s="8">
        <f t="shared" ca="1" si="197"/>
        <v>-7.0542380437790805E-2</v>
      </c>
      <c r="N951" s="8">
        <f t="shared" ca="1" si="193"/>
        <v>0</v>
      </c>
      <c r="O951" s="57">
        <f t="shared" ca="1" si="194"/>
        <v>0</v>
      </c>
      <c r="P951" s="8">
        <f t="shared" ca="1" si="195"/>
        <v>0</v>
      </c>
      <c r="Q951" s="8">
        <f t="shared" ca="1" si="196"/>
        <v>0</v>
      </c>
      <c r="R951" s="5">
        <f t="shared" ca="1" si="198"/>
        <v>7.0542380437790805E-2</v>
      </c>
    </row>
    <row r="952" spans="1:35" x14ac:dyDescent="0.2">
      <c r="C952" s="54"/>
      <c r="D952" s="56">
        <f t="shared" si="186"/>
        <v>0</v>
      </c>
      <c r="E952" s="56">
        <f t="shared" si="186"/>
        <v>0</v>
      </c>
      <c r="F952" s="8">
        <f t="shared" si="187"/>
        <v>0</v>
      </c>
      <c r="G952" s="8">
        <f t="shared" si="187"/>
        <v>0</v>
      </c>
      <c r="H952" s="8">
        <f t="shared" si="188"/>
        <v>0</v>
      </c>
      <c r="I952" s="8">
        <f t="shared" si="189"/>
        <v>0</v>
      </c>
      <c r="J952" s="8">
        <f t="shared" si="190"/>
        <v>0</v>
      </c>
      <c r="K952" s="8">
        <f t="shared" si="191"/>
        <v>0</v>
      </c>
      <c r="L952" s="8">
        <f t="shared" si="192"/>
        <v>0</v>
      </c>
      <c r="M952" s="8">
        <f t="shared" ca="1" si="197"/>
        <v>-7.0542380437790805E-2</v>
      </c>
      <c r="N952" s="8">
        <f t="shared" ca="1" si="193"/>
        <v>0</v>
      </c>
      <c r="O952" s="57">
        <f t="shared" ca="1" si="194"/>
        <v>0</v>
      </c>
      <c r="P952" s="8">
        <f t="shared" ca="1" si="195"/>
        <v>0</v>
      </c>
      <c r="Q952" s="8">
        <f t="shared" ca="1" si="196"/>
        <v>0</v>
      </c>
      <c r="R952" s="5">
        <f t="shared" ca="1" si="198"/>
        <v>7.0542380437790805E-2</v>
      </c>
    </row>
    <row r="953" spans="1:35" x14ac:dyDescent="0.2">
      <c r="C953" s="54"/>
      <c r="D953" s="56">
        <f t="shared" si="186"/>
        <v>0</v>
      </c>
      <c r="E953" s="56">
        <f t="shared" si="186"/>
        <v>0</v>
      </c>
      <c r="F953" s="8">
        <f t="shared" si="187"/>
        <v>0</v>
      </c>
      <c r="G953" s="8">
        <f t="shared" si="187"/>
        <v>0</v>
      </c>
      <c r="H953" s="8">
        <f t="shared" si="188"/>
        <v>0</v>
      </c>
      <c r="I953" s="8">
        <f t="shared" si="189"/>
        <v>0</v>
      </c>
      <c r="J953" s="8">
        <f t="shared" si="190"/>
        <v>0</v>
      </c>
      <c r="K953" s="8">
        <f t="shared" si="191"/>
        <v>0</v>
      </c>
      <c r="L953" s="8">
        <f t="shared" si="192"/>
        <v>0</v>
      </c>
      <c r="M953" s="8">
        <f t="shared" ca="1" si="197"/>
        <v>-7.0542380437790805E-2</v>
      </c>
      <c r="N953" s="8">
        <f t="shared" ca="1" si="193"/>
        <v>0</v>
      </c>
      <c r="O953" s="57">
        <f t="shared" ca="1" si="194"/>
        <v>0</v>
      </c>
      <c r="P953" s="8">
        <f t="shared" ca="1" si="195"/>
        <v>0</v>
      </c>
      <c r="Q953" s="8">
        <f t="shared" ca="1" si="196"/>
        <v>0</v>
      </c>
      <c r="R953" s="5">
        <f t="shared" ca="1" si="198"/>
        <v>7.0542380437790805E-2</v>
      </c>
    </row>
    <row r="954" spans="1:35" x14ac:dyDescent="0.2">
      <c r="C954" s="54"/>
      <c r="D954" s="56">
        <f t="shared" si="186"/>
        <v>0</v>
      </c>
      <c r="E954" s="56">
        <f t="shared" si="186"/>
        <v>0</v>
      </c>
      <c r="F954" s="8">
        <f t="shared" si="187"/>
        <v>0</v>
      </c>
      <c r="G954" s="8">
        <f t="shared" si="187"/>
        <v>0</v>
      </c>
      <c r="H954" s="8">
        <f t="shared" si="188"/>
        <v>0</v>
      </c>
      <c r="I954" s="8">
        <f t="shared" si="189"/>
        <v>0</v>
      </c>
      <c r="J954" s="8">
        <f t="shared" si="190"/>
        <v>0</v>
      </c>
      <c r="K954" s="8">
        <f t="shared" si="191"/>
        <v>0</v>
      </c>
      <c r="L954" s="8">
        <f t="shared" si="192"/>
        <v>0</v>
      </c>
      <c r="M954" s="8">
        <f t="shared" ca="1" si="197"/>
        <v>-7.0542380437790805E-2</v>
      </c>
      <c r="N954" s="8">
        <f t="shared" ca="1" si="193"/>
        <v>0</v>
      </c>
      <c r="O954" s="57">
        <f t="shared" ca="1" si="194"/>
        <v>0</v>
      </c>
      <c r="P954" s="8">
        <f t="shared" ca="1" si="195"/>
        <v>0</v>
      </c>
      <c r="Q954" s="8">
        <f t="shared" ca="1" si="196"/>
        <v>0</v>
      </c>
      <c r="R954" s="5">
        <f t="shared" ca="1" si="198"/>
        <v>7.0542380437790805E-2</v>
      </c>
    </row>
    <row r="955" spans="1:35" x14ac:dyDescent="0.2">
      <c r="C955" s="54"/>
      <c r="D955" s="56">
        <f t="shared" si="186"/>
        <v>0</v>
      </c>
      <c r="E955" s="56">
        <f t="shared" si="186"/>
        <v>0</v>
      </c>
      <c r="F955" s="8">
        <f t="shared" si="187"/>
        <v>0</v>
      </c>
      <c r="G955" s="8">
        <f t="shared" si="187"/>
        <v>0</v>
      </c>
      <c r="H955" s="8">
        <f t="shared" si="188"/>
        <v>0</v>
      </c>
      <c r="I955" s="8">
        <f t="shared" si="189"/>
        <v>0</v>
      </c>
      <c r="J955" s="8">
        <f t="shared" si="190"/>
        <v>0</v>
      </c>
      <c r="K955" s="8">
        <f t="shared" si="191"/>
        <v>0</v>
      </c>
      <c r="L955" s="8">
        <f t="shared" si="192"/>
        <v>0</v>
      </c>
      <c r="M955" s="8">
        <f t="shared" ca="1" si="197"/>
        <v>-7.0542380437790805E-2</v>
      </c>
      <c r="N955" s="8">
        <f t="shared" ca="1" si="193"/>
        <v>0</v>
      </c>
      <c r="O955" s="57">
        <f t="shared" ca="1" si="194"/>
        <v>0</v>
      </c>
      <c r="P955" s="8">
        <f t="shared" ca="1" si="195"/>
        <v>0</v>
      </c>
      <c r="Q955" s="8">
        <f t="shared" ca="1" si="196"/>
        <v>0</v>
      </c>
      <c r="R955" s="5">
        <f t="shared" ca="1" si="198"/>
        <v>7.0542380437790805E-2</v>
      </c>
    </row>
    <row r="956" spans="1:35" x14ac:dyDescent="0.2">
      <c r="C956" s="54"/>
      <c r="D956" s="56">
        <f t="shared" si="186"/>
        <v>0</v>
      </c>
      <c r="E956" s="56">
        <f t="shared" si="186"/>
        <v>0</v>
      </c>
      <c r="F956" s="8">
        <f t="shared" si="187"/>
        <v>0</v>
      </c>
      <c r="G956" s="8">
        <f t="shared" si="187"/>
        <v>0</v>
      </c>
      <c r="H956" s="8">
        <f t="shared" si="188"/>
        <v>0</v>
      </c>
      <c r="I956" s="8">
        <f t="shared" si="189"/>
        <v>0</v>
      </c>
      <c r="J956" s="8">
        <f t="shared" si="190"/>
        <v>0</v>
      </c>
      <c r="K956" s="8">
        <f t="shared" si="191"/>
        <v>0</v>
      </c>
      <c r="L956" s="8">
        <f t="shared" si="192"/>
        <v>0</v>
      </c>
      <c r="M956" s="8">
        <f t="shared" ca="1" si="197"/>
        <v>-7.0542380437790805E-2</v>
      </c>
      <c r="N956" s="8">
        <f t="shared" ca="1" si="193"/>
        <v>0</v>
      </c>
      <c r="O956" s="57">
        <f t="shared" ca="1" si="194"/>
        <v>0</v>
      </c>
      <c r="P956" s="8">
        <f t="shared" ca="1" si="195"/>
        <v>0</v>
      </c>
      <c r="Q956" s="8">
        <f t="shared" ca="1" si="196"/>
        <v>0</v>
      </c>
      <c r="R956" s="5">
        <f t="shared" ca="1" si="198"/>
        <v>7.0542380437790805E-2</v>
      </c>
    </row>
    <row r="957" spans="1:35" x14ac:dyDescent="0.2">
      <c r="C957" s="54"/>
      <c r="D957" s="56">
        <f t="shared" si="186"/>
        <v>0</v>
      </c>
      <c r="E957" s="56">
        <f t="shared" si="186"/>
        <v>0</v>
      </c>
      <c r="F957" s="8">
        <f t="shared" si="187"/>
        <v>0</v>
      </c>
      <c r="G957" s="8">
        <f t="shared" si="187"/>
        <v>0</v>
      </c>
      <c r="H957" s="8">
        <f t="shared" si="188"/>
        <v>0</v>
      </c>
      <c r="I957" s="8">
        <f t="shared" si="189"/>
        <v>0</v>
      </c>
      <c r="J957" s="8">
        <f t="shared" si="190"/>
        <v>0</v>
      </c>
      <c r="K957" s="8">
        <f t="shared" si="191"/>
        <v>0</v>
      </c>
      <c r="L957" s="8">
        <f t="shared" si="192"/>
        <v>0</v>
      </c>
      <c r="M957" s="8">
        <f t="shared" ca="1" si="197"/>
        <v>-7.0542380437790805E-2</v>
      </c>
      <c r="N957" s="8">
        <f t="shared" ca="1" si="193"/>
        <v>0</v>
      </c>
      <c r="O957" s="57">
        <f t="shared" ca="1" si="194"/>
        <v>0</v>
      </c>
      <c r="P957" s="8">
        <f t="shared" ca="1" si="195"/>
        <v>0</v>
      </c>
      <c r="Q957" s="8">
        <f t="shared" ca="1" si="196"/>
        <v>0</v>
      </c>
      <c r="R957" s="5">
        <f t="shared" ca="1" si="198"/>
        <v>7.0542380437790805E-2</v>
      </c>
    </row>
    <row r="958" spans="1:35" x14ac:dyDescent="0.2">
      <c r="C958" s="54"/>
      <c r="D958" s="56">
        <f t="shared" si="186"/>
        <v>0</v>
      </c>
      <c r="E958" s="56">
        <f t="shared" si="186"/>
        <v>0</v>
      </c>
      <c r="F958" s="8">
        <f t="shared" si="187"/>
        <v>0</v>
      </c>
      <c r="G958" s="8">
        <f t="shared" si="187"/>
        <v>0</v>
      </c>
      <c r="H958" s="8">
        <f t="shared" si="188"/>
        <v>0</v>
      </c>
      <c r="I958" s="8">
        <f t="shared" si="189"/>
        <v>0</v>
      </c>
      <c r="J958" s="8">
        <f t="shared" si="190"/>
        <v>0</v>
      </c>
      <c r="K958" s="8">
        <f t="shared" si="191"/>
        <v>0</v>
      </c>
      <c r="L958" s="8">
        <f t="shared" si="192"/>
        <v>0</v>
      </c>
      <c r="M958" s="8">
        <f t="shared" ca="1" si="197"/>
        <v>-7.0542380437790805E-2</v>
      </c>
      <c r="N958" s="8">
        <f t="shared" ca="1" si="193"/>
        <v>0</v>
      </c>
      <c r="O958" s="57">
        <f t="shared" ca="1" si="194"/>
        <v>0</v>
      </c>
      <c r="P958" s="8">
        <f t="shared" ca="1" si="195"/>
        <v>0</v>
      </c>
      <c r="Q958" s="8">
        <f t="shared" ca="1" si="196"/>
        <v>0</v>
      </c>
      <c r="R958" s="5">
        <f t="shared" ca="1" si="198"/>
        <v>7.0542380437790805E-2</v>
      </c>
    </row>
    <row r="959" spans="1:35" x14ac:dyDescent="0.2">
      <c r="C959" s="54"/>
      <c r="D959" s="56">
        <f t="shared" si="186"/>
        <v>0</v>
      </c>
      <c r="E959" s="56">
        <f t="shared" si="186"/>
        <v>0</v>
      </c>
      <c r="F959" s="8">
        <f t="shared" si="187"/>
        <v>0</v>
      </c>
      <c r="G959" s="8">
        <f t="shared" si="187"/>
        <v>0</v>
      </c>
      <c r="H959" s="8">
        <f t="shared" si="188"/>
        <v>0</v>
      </c>
      <c r="I959" s="8">
        <f t="shared" si="189"/>
        <v>0</v>
      </c>
      <c r="J959" s="8">
        <f t="shared" si="190"/>
        <v>0</v>
      </c>
      <c r="K959" s="8">
        <f t="shared" si="191"/>
        <v>0</v>
      </c>
      <c r="L959" s="8">
        <f t="shared" si="192"/>
        <v>0</v>
      </c>
      <c r="M959" s="8">
        <f t="shared" ca="1" si="197"/>
        <v>-7.0542380437790805E-2</v>
      </c>
      <c r="N959" s="8">
        <f t="shared" ca="1" si="193"/>
        <v>0</v>
      </c>
      <c r="O959" s="57">
        <f t="shared" ca="1" si="194"/>
        <v>0</v>
      </c>
      <c r="P959" s="8">
        <f t="shared" ca="1" si="195"/>
        <v>0</v>
      </c>
      <c r="Q959" s="8">
        <f t="shared" ca="1" si="196"/>
        <v>0</v>
      </c>
      <c r="R959" s="5">
        <f t="shared" ca="1" si="198"/>
        <v>7.0542380437790805E-2</v>
      </c>
    </row>
    <row r="960" spans="1:35" x14ac:dyDescent="0.2">
      <c r="C960" s="54"/>
      <c r="D960" s="56">
        <f t="shared" si="186"/>
        <v>0</v>
      </c>
      <c r="E960" s="56">
        <f t="shared" si="186"/>
        <v>0</v>
      </c>
      <c r="F960" s="8">
        <f t="shared" si="187"/>
        <v>0</v>
      </c>
      <c r="G960" s="8">
        <f t="shared" si="187"/>
        <v>0</v>
      </c>
      <c r="H960" s="8">
        <f t="shared" si="188"/>
        <v>0</v>
      </c>
      <c r="I960" s="8">
        <f t="shared" si="189"/>
        <v>0</v>
      </c>
      <c r="J960" s="8">
        <f t="shared" si="190"/>
        <v>0</v>
      </c>
      <c r="K960" s="8">
        <f t="shared" si="191"/>
        <v>0</v>
      </c>
      <c r="L960" s="8">
        <f t="shared" si="192"/>
        <v>0</v>
      </c>
      <c r="M960" s="8">
        <f t="shared" ca="1" si="197"/>
        <v>-7.0542380437790805E-2</v>
      </c>
      <c r="N960" s="8">
        <f t="shared" ca="1" si="193"/>
        <v>0</v>
      </c>
      <c r="O960" s="57">
        <f t="shared" ca="1" si="194"/>
        <v>0</v>
      </c>
      <c r="P960" s="8">
        <f t="shared" ca="1" si="195"/>
        <v>0</v>
      </c>
      <c r="Q960" s="8">
        <f t="shared" ca="1" si="196"/>
        <v>0</v>
      </c>
      <c r="R960" s="5">
        <f t="shared" ca="1" si="198"/>
        <v>7.0542380437790805E-2</v>
      </c>
    </row>
    <row r="961" spans="3:18" x14ac:dyDescent="0.2">
      <c r="C961" s="54"/>
      <c r="D961" s="56">
        <f t="shared" si="186"/>
        <v>0</v>
      </c>
      <c r="E961" s="56">
        <f t="shared" si="186"/>
        <v>0</v>
      </c>
      <c r="F961" s="8">
        <f t="shared" si="187"/>
        <v>0</v>
      </c>
      <c r="G961" s="8">
        <f t="shared" si="187"/>
        <v>0</v>
      </c>
      <c r="H961" s="8">
        <f t="shared" si="188"/>
        <v>0</v>
      </c>
      <c r="I961" s="8">
        <f t="shared" si="189"/>
        <v>0</v>
      </c>
      <c r="J961" s="8">
        <f t="shared" si="190"/>
        <v>0</v>
      </c>
      <c r="K961" s="8">
        <f t="shared" si="191"/>
        <v>0</v>
      </c>
      <c r="L961" s="8">
        <f t="shared" si="192"/>
        <v>0</v>
      </c>
      <c r="M961" s="8">
        <f t="shared" ca="1" si="197"/>
        <v>-7.0542380437790805E-2</v>
      </c>
      <c r="N961" s="8">
        <f t="shared" ca="1" si="193"/>
        <v>0</v>
      </c>
      <c r="O961" s="57">
        <f t="shared" ca="1" si="194"/>
        <v>0</v>
      </c>
      <c r="P961" s="8">
        <f t="shared" ca="1" si="195"/>
        <v>0</v>
      </c>
      <c r="Q961" s="8">
        <f t="shared" ca="1" si="196"/>
        <v>0</v>
      </c>
      <c r="R961" s="5">
        <f t="shared" ca="1" si="198"/>
        <v>7.0542380437790805E-2</v>
      </c>
    </row>
    <row r="962" spans="3:18" x14ac:dyDescent="0.2">
      <c r="C962" s="54"/>
      <c r="D962" s="56">
        <f t="shared" si="186"/>
        <v>0</v>
      </c>
      <c r="E962" s="56">
        <f t="shared" si="186"/>
        <v>0</v>
      </c>
      <c r="F962" s="8">
        <f t="shared" si="187"/>
        <v>0</v>
      </c>
      <c r="G962" s="8">
        <f t="shared" si="187"/>
        <v>0</v>
      </c>
      <c r="H962" s="8">
        <f t="shared" si="188"/>
        <v>0</v>
      </c>
      <c r="I962" s="8">
        <f t="shared" si="189"/>
        <v>0</v>
      </c>
      <c r="J962" s="8">
        <f t="shared" si="190"/>
        <v>0</v>
      </c>
      <c r="K962" s="8">
        <f t="shared" si="191"/>
        <v>0</v>
      </c>
      <c r="L962" s="8">
        <f t="shared" si="192"/>
        <v>0</v>
      </c>
      <c r="M962" s="8">
        <f t="shared" ca="1" si="197"/>
        <v>-7.0542380437790805E-2</v>
      </c>
      <c r="N962" s="8">
        <f t="shared" ca="1" si="193"/>
        <v>0</v>
      </c>
      <c r="O962" s="57">
        <f t="shared" ca="1" si="194"/>
        <v>0</v>
      </c>
      <c r="P962" s="8">
        <f t="shared" ca="1" si="195"/>
        <v>0</v>
      </c>
      <c r="Q962" s="8">
        <f t="shared" ca="1" si="196"/>
        <v>0</v>
      </c>
      <c r="R962" s="5">
        <f t="shared" ca="1" si="198"/>
        <v>7.0542380437790805E-2</v>
      </c>
    </row>
    <row r="963" spans="3:18" x14ac:dyDescent="0.2">
      <c r="C963" s="54"/>
      <c r="D963" s="56">
        <f t="shared" si="186"/>
        <v>0</v>
      </c>
      <c r="E963" s="56">
        <f t="shared" si="186"/>
        <v>0</v>
      </c>
      <c r="F963" s="8">
        <f t="shared" si="187"/>
        <v>0</v>
      </c>
      <c r="G963" s="8">
        <f t="shared" si="187"/>
        <v>0</v>
      </c>
      <c r="H963" s="8">
        <f t="shared" si="188"/>
        <v>0</v>
      </c>
      <c r="I963" s="8">
        <f t="shared" si="189"/>
        <v>0</v>
      </c>
      <c r="J963" s="8">
        <f t="shared" si="190"/>
        <v>0</v>
      </c>
      <c r="K963" s="8">
        <f t="shared" si="191"/>
        <v>0</v>
      </c>
      <c r="L963" s="8">
        <f t="shared" si="192"/>
        <v>0</v>
      </c>
      <c r="M963" s="8">
        <f t="shared" ca="1" si="197"/>
        <v>-7.0542380437790805E-2</v>
      </c>
      <c r="N963" s="8">
        <f t="shared" ca="1" si="193"/>
        <v>0</v>
      </c>
      <c r="O963" s="57">
        <f t="shared" ca="1" si="194"/>
        <v>0</v>
      </c>
      <c r="P963" s="8">
        <f t="shared" ca="1" si="195"/>
        <v>0</v>
      </c>
      <c r="Q963" s="8">
        <f t="shared" ca="1" si="196"/>
        <v>0</v>
      </c>
      <c r="R963" s="5">
        <f t="shared" ca="1" si="198"/>
        <v>7.0542380437790805E-2</v>
      </c>
    </row>
    <row r="964" spans="3:18" x14ac:dyDescent="0.2">
      <c r="C964" s="54"/>
      <c r="D964" s="56">
        <f t="shared" si="186"/>
        <v>0</v>
      </c>
      <c r="E964" s="56">
        <f t="shared" si="186"/>
        <v>0</v>
      </c>
      <c r="F964" s="8">
        <f t="shared" si="187"/>
        <v>0</v>
      </c>
      <c r="G964" s="8">
        <f t="shared" si="187"/>
        <v>0</v>
      </c>
      <c r="H964" s="8">
        <f t="shared" si="188"/>
        <v>0</v>
      </c>
      <c r="I964" s="8">
        <f t="shared" si="189"/>
        <v>0</v>
      </c>
      <c r="J964" s="8">
        <f t="shared" si="190"/>
        <v>0</v>
      </c>
      <c r="K964" s="8">
        <f t="shared" si="191"/>
        <v>0</v>
      </c>
      <c r="L964" s="8">
        <f t="shared" si="192"/>
        <v>0</v>
      </c>
      <c r="M964" s="8">
        <f t="shared" ca="1" si="197"/>
        <v>-7.0542380437790805E-2</v>
      </c>
      <c r="N964" s="8">
        <f t="shared" ca="1" si="193"/>
        <v>0</v>
      </c>
      <c r="O964" s="57">
        <f t="shared" ca="1" si="194"/>
        <v>0</v>
      </c>
      <c r="P964" s="8">
        <f t="shared" ca="1" si="195"/>
        <v>0</v>
      </c>
      <c r="Q964" s="8">
        <f t="shared" ca="1" si="196"/>
        <v>0</v>
      </c>
      <c r="R964" s="5">
        <f t="shared" ca="1" si="198"/>
        <v>7.0542380437790805E-2</v>
      </c>
    </row>
    <row r="965" spans="3:18" x14ac:dyDescent="0.2">
      <c r="C965" s="54"/>
      <c r="D965" s="56">
        <f t="shared" si="186"/>
        <v>0</v>
      </c>
      <c r="E965" s="56">
        <f t="shared" si="186"/>
        <v>0</v>
      </c>
      <c r="F965" s="8">
        <f t="shared" si="187"/>
        <v>0</v>
      </c>
      <c r="G965" s="8">
        <f t="shared" si="187"/>
        <v>0</v>
      </c>
      <c r="H965" s="8">
        <f t="shared" si="188"/>
        <v>0</v>
      </c>
      <c r="I965" s="8">
        <f t="shared" si="189"/>
        <v>0</v>
      </c>
      <c r="J965" s="8">
        <f t="shared" si="190"/>
        <v>0</v>
      </c>
      <c r="K965" s="8">
        <f t="shared" si="191"/>
        <v>0</v>
      </c>
      <c r="L965" s="8">
        <f t="shared" si="192"/>
        <v>0</v>
      </c>
      <c r="M965" s="8">
        <f t="shared" ca="1" si="197"/>
        <v>-7.0542380437790805E-2</v>
      </c>
      <c r="N965" s="8">
        <f t="shared" ca="1" si="193"/>
        <v>0</v>
      </c>
      <c r="O965" s="57">
        <f t="shared" ca="1" si="194"/>
        <v>0</v>
      </c>
      <c r="P965" s="8">
        <f t="shared" ca="1" si="195"/>
        <v>0</v>
      </c>
      <c r="Q965" s="8">
        <f t="shared" ca="1" si="196"/>
        <v>0</v>
      </c>
      <c r="R965" s="5">
        <f t="shared" ca="1" si="198"/>
        <v>7.0542380437790805E-2</v>
      </c>
    </row>
    <row r="966" spans="3:18" x14ac:dyDescent="0.2">
      <c r="C966" s="54"/>
      <c r="D966" s="56">
        <f t="shared" si="186"/>
        <v>0</v>
      </c>
      <c r="E966" s="56">
        <f t="shared" si="186"/>
        <v>0</v>
      </c>
      <c r="F966" s="8">
        <f t="shared" si="187"/>
        <v>0</v>
      </c>
      <c r="G966" s="8">
        <f t="shared" si="187"/>
        <v>0</v>
      </c>
      <c r="H966" s="8">
        <f t="shared" si="188"/>
        <v>0</v>
      </c>
      <c r="I966" s="8">
        <f t="shared" si="189"/>
        <v>0</v>
      </c>
      <c r="J966" s="8">
        <f t="shared" si="190"/>
        <v>0</v>
      </c>
      <c r="K966" s="8">
        <f t="shared" si="191"/>
        <v>0</v>
      </c>
      <c r="L966" s="8">
        <f t="shared" si="192"/>
        <v>0</v>
      </c>
      <c r="M966" s="8">
        <f t="shared" ca="1" si="197"/>
        <v>-7.0542380437790805E-2</v>
      </c>
      <c r="N966" s="8">
        <f t="shared" ca="1" si="193"/>
        <v>0</v>
      </c>
      <c r="O966" s="57">
        <f t="shared" ca="1" si="194"/>
        <v>0</v>
      </c>
      <c r="P966" s="8">
        <f t="shared" ca="1" si="195"/>
        <v>0</v>
      </c>
      <c r="Q966" s="8">
        <f t="shared" ca="1" si="196"/>
        <v>0</v>
      </c>
      <c r="R966" s="5">
        <f t="shared" ca="1" si="198"/>
        <v>7.0542380437790805E-2</v>
      </c>
    </row>
    <row r="967" spans="3:18" x14ac:dyDescent="0.2">
      <c r="C967" s="54"/>
      <c r="D967" s="56">
        <f t="shared" si="186"/>
        <v>0</v>
      </c>
      <c r="E967" s="56">
        <f t="shared" si="186"/>
        <v>0</v>
      </c>
      <c r="F967" s="8">
        <f t="shared" si="187"/>
        <v>0</v>
      </c>
      <c r="G967" s="8">
        <f t="shared" si="187"/>
        <v>0</v>
      </c>
      <c r="H967" s="8">
        <f t="shared" si="188"/>
        <v>0</v>
      </c>
      <c r="I967" s="8">
        <f t="shared" si="189"/>
        <v>0</v>
      </c>
      <c r="J967" s="8">
        <f t="shared" si="190"/>
        <v>0</v>
      </c>
      <c r="K967" s="8">
        <f t="shared" si="191"/>
        <v>0</v>
      </c>
      <c r="L967" s="8">
        <f t="shared" si="192"/>
        <v>0</v>
      </c>
      <c r="M967" s="8">
        <f t="shared" ca="1" si="197"/>
        <v>-7.0542380437790805E-2</v>
      </c>
      <c r="N967" s="8">
        <f t="shared" ca="1" si="193"/>
        <v>0</v>
      </c>
      <c r="O967" s="57">
        <f t="shared" ca="1" si="194"/>
        <v>0</v>
      </c>
      <c r="P967" s="8">
        <f t="shared" ca="1" si="195"/>
        <v>0</v>
      </c>
      <c r="Q967" s="8">
        <f t="shared" ca="1" si="196"/>
        <v>0</v>
      </c>
      <c r="R967" s="5">
        <f t="shared" ca="1" si="198"/>
        <v>7.0542380437790805E-2</v>
      </c>
    </row>
    <row r="968" spans="3:18" x14ac:dyDescent="0.2">
      <c r="C968" s="54"/>
      <c r="D968" s="56">
        <f t="shared" si="186"/>
        <v>0</v>
      </c>
      <c r="E968" s="56">
        <f t="shared" si="186"/>
        <v>0</v>
      </c>
      <c r="F968" s="8">
        <f t="shared" si="187"/>
        <v>0</v>
      </c>
      <c r="G968" s="8">
        <f t="shared" si="187"/>
        <v>0</v>
      </c>
      <c r="H968" s="8">
        <f t="shared" si="188"/>
        <v>0</v>
      </c>
      <c r="I968" s="8">
        <f t="shared" si="189"/>
        <v>0</v>
      </c>
      <c r="J968" s="8">
        <f t="shared" si="190"/>
        <v>0</v>
      </c>
      <c r="K968" s="8">
        <f t="shared" si="191"/>
        <v>0</v>
      </c>
      <c r="L968" s="8">
        <f t="shared" si="192"/>
        <v>0</v>
      </c>
      <c r="M968" s="8">
        <f t="shared" ca="1" si="197"/>
        <v>-7.0542380437790805E-2</v>
      </c>
      <c r="N968" s="8">
        <f t="shared" ca="1" si="193"/>
        <v>0</v>
      </c>
      <c r="O968" s="57">
        <f t="shared" ca="1" si="194"/>
        <v>0</v>
      </c>
      <c r="P968" s="8">
        <f t="shared" ca="1" si="195"/>
        <v>0</v>
      </c>
      <c r="Q968" s="8">
        <f t="shared" ca="1" si="196"/>
        <v>0</v>
      </c>
      <c r="R968" s="5">
        <f t="shared" ca="1" si="198"/>
        <v>7.0542380437790805E-2</v>
      </c>
    </row>
    <row r="969" spans="3:18" x14ac:dyDescent="0.2">
      <c r="C969" s="54"/>
      <c r="D969" s="56">
        <f t="shared" si="186"/>
        <v>0</v>
      </c>
      <c r="E969" s="56">
        <f t="shared" si="186"/>
        <v>0</v>
      </c>
      <c r="F969" s="8">
        <f t="shared" si="187"/>
        <v>0</v>
      </c>
      <c r="G969" s="8">
        <f t="shared" si="187"/>
        <v>0</v>
      </c>
      <c r="H969" s="8">
        <f t="shared" si="188"/>
        <v>0</v>
      </c>
      <c r="I969" s="8">
        <f t="shared" si="189"/>
        <v>0</v>
      </c>
      <c r="J969" s="8">
        <f t="shared" si="190"/>
        <v>0</v>
      </c>
      <c r="K969" s="8">
        <f t="shared" si="191"/>
        <v>0</v>
      </c>
      <c r="L969" s="8">
        <f t="shared" si="192"/>
        <v>0</v>
      </c>
      <c r="M969" s="8">
        <f t="shared" ca="1" si="197"/>
        <v>-7.0542380437790805E-2</v>
      </c>
      <c r="N969" s="8">
        <f t="shared" ca="1" si="193"/>
        <v>0</v>
      </c>
      <c r="O969" s="57">
        <f t="shared" ca="1" si="194"/>
        <v>0</v>
      </c>
      <c r="P969" s="8">
        <f t="shared" ca="1" si="195"/>
        <v>0</v>
      </c>
      <c r="Q969" s="8">
        <f t="shared" ca="1" si="196"/>
        <v>0</v>
      </c>
      <c r="R969" s="5">
        <f t="shared" ca="1" si="198"/>
        <v>7.0542380437790805E-2</v>
      </c>
    </row>
    <row r="970" spans="3:18" x14ac:dyDescent="0.2">
      <c r="C970" s="54"/>
      <c r="D970" s="56">
        <f t="shared" si="186"/>
        <v>0</v>
      </c>
      <c r="E970" s="56">
        <f t="shared" si="186"/>
        <v>0</v>
      </c>
      <c r="F970" s="8">
        <f t="shared" si="187"/>
        <v>0</v>
      </c>
      <c r="G970" s="8">
        <f t="shared" si="187"/>
        <v>0</v>
      </c>
      <c r="H970" s="8">
        <f t="shared" si="188"/>
        <v>0</v>
      </c>
      <c r="I970" s="8">
        <f t="shared" si="189"/>
        <v>0</v>
      </c>
      <c r="J970" s="8">
        <f t="shared" si="190"/>
        <v>0</v>
      </c>
      <c r="K970" s="8">
        <f t="shared" si="191"/>
        <v>0</v>
      </c>
      <c r="L970" s="8">
        <f t="shared" si="192"/>
        <v>0</v>
      </c>
      <c r="M970" s="8">
        <f t="shared" ca="1" si="197"/>
        <v>-7.0542380437790805E-2</v>
      </c>
      <c r="N970" s="8">
        <f t="shared" ca="1" si="193"/>
        <v>0</v>
      </c>
      <c r="O970" s="57">
        <f t="shared" ca="1" si="194"/>
        <v>0</v>
      </c>
      <c r="P970" s="8">
        <f t="shared" ca="1" si="195"/>
        <v>0</v>
      </c>
      <c r="Q970" s="8">
        <f t="shared" ca="1" si="196"/>
        <v>0</v>
      </c>
      <c r="R970" s="5">
        <f t="shared" ca="1" si="198"/>
        <v>7.0542380437790805E-2</v>
      </c>
    </row>
    <row r="971" spans="3:18" x14ac:dyDescent="0.2">
      <c r="C971" s="54"/>
      <c r="D971" s="56">
        <f t="shared" si="186"/>
        <v>0</v>
      </c>
      <c r="E971" s="56">
        <f t="shared" si="186"/>
        <v>0</v>
      </c>
      <c r="F971" s="8">
        <f t="shared" si="187"/>
        <v>0</v>
      </c>
      <c r="G971" s="8">
        <f t="shared" si="187"/>
        <v>0</v>
      </c>
      <c r="H971" s="8">
        <f t="shared" si="188"/>
        <v>0</v>
      </c>
      <c r="I971" s="8">
        <f t="shared" si="189"/>
        <v>0</v>
      </c>
      <c r="J971" s="8">
        <f t="shared" si="190"/>
        <v>0</v>
      </c>
      <c r="K971" s="8">
        <f t="shared" si="191"/>
        <v>0</v>
      </c>
      <c r="L971" s="8">
        <f t="shared" si="192"/>
        <v>0</v>
      </c>
      <c r="M971" s="8">
        <f t="shared" ca="1" si="197"/>
        <v>-7.0542380437790805E-2</v>
      </c>
      <c r="N971" s="8">
        <f t="shared" ca="1" si="193"/>
        <v>0</v>
      </c>
      <c r="O971" s="57">
        <f t="shared" ca="1" si="194"/>
        <v>0</v>
      </c>
      <c r="P971" s="8">
        <f t="shared" ca="1" si="195"/>
        <v>0</v>
      </c>
      <c r="Q971" s="8">
        <f t="shared" ca="1" si="196"/>
        <v>0</v>
      </c>
      <c r="R971" s="5">
        <f t="shared" ca="1" si="198"/>
        <v>7.0542380437790805E-2</v>
      </c>
    </row>
    <row r="972" spans="3:18" x14ac:dyDescent="0.2">
      <c r="C972" s="54"/>
      <c r="D972" s="56">
        <f t="shared" si="186"/>
        <v>0</v>
      </c>
      <c r="E972" s="56">
        <f t="shared" si="186"/>
        <v>0</v>
      </c>
      <c r="F972" s="8">
        <f t="shared" si="187"/>
        <v>0</v>
      </c>
      <c r="G972" s="8">
        <f t="shared" si="187"/>
        <v>0</v>
      </c>
      <c r="H972" s="8">
        <f t="shared" si="188"/>
        <v>0</v>
      </c>
      <c r="I972" s="8">
        <f t="shared" si="189"/>
        <v>0</v>
      </c>
      <c r="J972" s="8">
        <f t="shared" si="190"/>
        <v>0</v>
      </c>
      <c r="K972" s="8">
        <f t="shared" si="191"/>
        <v>0</v>
      </c>
      <c r="L972" s="8">
        <f t="shared" si="192"/>
        <v>0</v>
      </c>
      <c r="M972" s="8">
        <f t="shared" ca="1" si="197"/>
        <v>-7.0542380437790805E-2</v>
      </c>
      <c r="N972" s="8">
        <f t="shared" ca="1" si="193"/>
        <v>0</v>
      </c>
      <c r="O972" s="57">
        <f t="shared" ca="1" si="194"/>
        <v>0</v>
      </c>
      <c r="P972" s="8">
        <f t="shared" ca="1" si="195"/>
        <v>0</v>
      </c>
      <c r="Q972" s="8">
        <f t="shared" ca="1" si="196"/>
        <v>0</v>
      </c>
      <c r="R972" s="5">
        <f t="shared" ca="1" si="198"/>
        <v>7.0542380437790805E-2</v>
      </c>
    </row>
    <row r="973" spans="3:18" x14ac:dyDescent="0.2">
      <c r="C973" s="54"/>
      <c r="D973" s="56">
        <f t="shared" si="186"/>
        <v>0</v>
      </c>
      <c r="E973" s="56">
        <f t="shared" si="186"/>
        <v>0</v>
      </c>
      <c r="F973" s="8">
        <f t="shared" si="187"/>
        <v>0</v>
      </c>
      <c r="G973" s="8">
        <f t="shared" si="187"/>
        <v>0</v>
      </c>
      <c r="H973" s="8">
        <f t="shared" si="188"/>
        <v>0</v>
      </c>
      <c r="I973" s="8">
        <f t="shared" si="189"/>
        <v>0</v>
      </c>
      <c r="J973" s="8">
        <f t="shared" si="190"/>
        <v>0</v>
      </c>
      <c r="K973" s="8">
        <f t="shared" si="191"/>
        <v>0</v>
      </c>
      <c r="L973" s="8">
        <f t="shared" si="192"/>
        <v>0</v>
      </c>
      <c r="M973" s="8">
        <f t="shared" ca="1" si="197"/>
        <v>-7.0542380437790805E-2</v>
      </c>
      <c r="N973" s="8">
        <f t="shared" ca="1" si="193"/>
        <v>0</v>
      </c>
      <c r="O973" s="57">
        <f t="shared" ca="1" si="194"/>
        <v>0</v>
      </c>
      <c r="P973" s="8">
        <f t="shared" ca="1" si="195"/>
        <v>0</v>
      </c>
      <c r="Q973" s="8">
        <f t="shared" ca="1" si="196"/>
        <v>0</v>
      </c>
      <c r="R973" s="5">
        <f t="shared" ca="1" si="198"/>
        <v>7.0542380437790805E-2</v>
      </c>
    </row>
    <row r="974" spans="3:18" x14ac:dyDescent="0.2">
      <c r="C974" s="54"/>
      <c r="D974" s="56">
        <f t="shared" si="186"/>
        <v>0</v>
      </c>
      <c r="E974" s="56">
        <f t="shared" si="186"/>
        <v>0</v>
      </c>
      <c r="F974" s="8">
        <f t="shared" si="187"/>
        <v>0</v>
      </c>
      <c r="G974" s="8">
        <f t="shared" si="187"/>
        <v>0</v>
      </c>
      <c r="H974" s="8">
        <f t="shared" si="188"/>
        <v>0</v>
      </c>
      <c r="I974" s="8">
        <f t="shared" si="189"/>
        <v>0</v>
      </c>
      <c r="J974" s="8">
        <f t="shared" si="190"/>
        <v>0</v>
      </c>
      <c r="K974" s="8">
        <f t="shared" si="191"/>
        <v>0</v>
      </c>
      <c r="L974" s="8">
        <f t="shared" si="192"/>
        <v>0</v>
      </c>
      <c r="M974" s="8">
        <f t="shared" ca="1" si="197"/>
        <v>-7.0542380437790805E-2</v>
      </c>
      <c r="N974" s="8">
        <f t="shared" ca="1" si="193"/>
        <v>0</v>
      </c>
      <c r="O974" s="57">
        <f t="shared" ca="1" si="194"/>
        <v>0</v>
      </c>
      <c r="P974" s="8">
        <f t="shared" ca="1" si="195"/>
        <v>0</v>
      </c>
      <c r="Q974" s="8">
        <f t="shared" ca="1" si="196"/>
        <v>0</v>
      </c>
      <c r="R974" s="5">
        <f t="shared" ca="1" si="198"/>
        <v>7.0542380437790805E-2</v>
      </c>
    </row>
    <row r="975" spans="3:18" x14ac:dyDescent="0.2">
      <c r="C975" s="54"/>
      <c r="D975" s="56">
        <f t="shared" ref="D975:E1038" si="199">A975/A$18</f>
        <v>0</v>
      </c>
      <c r="E975" s="56">
        <f t="shared" si="199"/>
        <v>0</v>
      </c>
      <c r="F975" s="8">
        <f t="shared" ref="F975:G1038" si="200">$C975*D975</f>
        <v>0</v>
      </c>
      <c r="G975" s="8">
        <f t="shared" si="200"/>
        <v>0</v>
      </c>
      <c r="H975" s="8">
        <f t="shared" si="188"/>
        <v>0</v>
      </c>
      <c r="I975" s="8">
        <f t="shared" si="189"/>
        <v>0</v>
      </c>
      <c r="J975" s="8">
        <f t="shared" si="190"/>
        <v>0</v>
      </c>
      <c r="K975" s="8">
        <f t="shared" si="191"/>
        <v>0</v>
      </c>
      <c r="L975" s="8">
        <f t="shared" si="192"/>
        <v>0</v>
      </c>
      <c r="M975" s="8">
        <f t="shared" ca="1" si="197"/>
        <v>-7.0542380437790805E-2</v>
      </c>
      <c r="N975" s="8">
        <f t="shared" ca="1" si="193"/>
        <v>0</v>
      </c>
      <c r="O975" s="57">
        <f t="shared" ca="1" si="194"/>
        <v>0</v>
      </c>
      <c r="P975" s="8">
        <f t="shared" ca="1" si="195"/>
        <v>0</v>
      </c>
      <c r="Q975" s="8">
        <f t="shared" ca="1" si="196"/>
        <v>0</v>
      </c>
      <c r="R975" s="5">
        <f t="shared" ca="1" si="198"/>
        <v>7.0542380437790805E-2</v>
      </c>
    </row>
    <row r="976" spans="3:18" x14ac:dyDescent="0.2">
      <c r="C976" s="54"/>
      <c r="D976" s="56">
        <f t="shared" si="199"/>
        <v>0</v>
      </c>
      <c r="E976" s="56">
        <f t="shared" si="199"/>
        <v>0</v>
      </c>
      <c r="F976" s="8">
        <f t="shared" si="200"/>
        <v>0</v>
      </c>
      <c r="G976" s="8">
        <f t="shared" si="200"/>
        <v>0</v>
      </c>
      <c r="H976" s="8">
        <f t="shared" ref="H976:H1039" si="201">C976*D976*D976</f>
        <v>0</v>
      </c>
      <c r="I976" s="8">
        <f t="shared" ref="I976:I1039" si="202">C976*D976*D976*D976</f>
        <v>0</v>
      </c>
      <c r="J976" s="8">
        <f t="shared" ref="J976:J1039" si="203">C976*D976*D976*D976*D976</f>
        <v>0</v>
      </c>
      <c r="K976" s="8">
        <f t="shared" ref="K976:K1039" si="204">C976*E976*D976</f>
        <v>0</v>
      </c>
      <c r="L976" s="8">
        <f t="shared" ref="L976:L1039" si="205">C976*E976*D976*D976</f>
        <v>0</v>
      </c>
      <c r="M976" s="8">
        <f t="shared" ca="1" si="197"/>
        <v>-7.0542380437790805E-2</v>
      </c>
      <c r="N976" s="8">
        <f t="shared" ref="N976:N1039" ca="1" si="206">C976*(M976-E976)^2</f>
        <v>0</v>
      </c>
      <c r="O976" s="57">
        <f t="shared" ref="O976:O1039" ca="1" si="207">(C976*O$1-O$2*F976+O$3*H976)^2</f>
        <v>0</v>
      </c>
      <c r="P976" s="8">
        <f t="shared" ref="P976:P1039" ca="1" si="208">(-C976*O$2+O$4*F976-O$5*H976)^2</f>
        <v>0</v>
      </c>
      <c r="Q976" s="8">
        <f t="shared" ref="Q976:Q1039" ca="1" si="209">+(C976*O$3-F976*O$5+H976*O$6)^2</f>
        <v>0</v>
      </c>
      <c r="R976" s="5">
        <f t="shared" ca="1" si="198"/>
        <v>7.0542380437790805E-2</v>
      </c>
    </row>
    <row r="977" spans="3:18" x14ac:dyDescent="0.2">
      <c r="C977" s="54"/>
      <c r="D977" s="56">
        <f t="shared" si="199"/>
        <v>0</v>
      </c>
      <c r="E977" s="56">
        <f t="shared" si="199"/>
        <v>0</v>
      </c>
      <c r="F977" s="8">
        <f t="shared" si="200"/>
        <v>0</v>
      </c>
      <c r="G977" s="8">
        <f t="shared" si="200"/>
        <v>0</v>
      </c>
      <c r="H977" s="8">
        <f t="shared" si="201"/>
        <v>0</v>
      </c>
      <c r="I977" s="8">
        <f t="shared" si="202"/>
        <v>0</v>
      </c>
      <c r="J977" s="8">
        <f t="shared" si="203"/>
        <v>0</v>
      </c>
      <c r="K977" s="8">
        <f t="shared" si="204"/>
        <v>0</v>
      </c>
      <c r="L977" s="8">
        <f t="shared" si="205"/>
        <v>0</v>
      </c>
      <c r="M977" s="8">
        <f t="shared" ca="1" si="197"/>
        <v>-7.0542380437790805E-2</v>
      </c>
      <c r="N977" s="8">
        <f t="shared" ca="1" si="206"/>
        <v>0</v>
      </c>
      <c r="O977" s="57">
        <f t="shared" ca="1" si="207"/>
        <v>0</v>
      </c>
      <c r="P977" s="8">
        <f t="shared" ca="1" si="208"/>
        <v>0</v>
      </c>
      <c r="Q977" s="8">
        <f t="shared" ca="1" si="209"/>
        <v>0</v>
      </c>
      <c r="R977" s="5">
        <f t="shared" ca="1" si="198"/>
        <v>7.0542380437790805E-2</v>
      </c>
    </row>
    <row r="978" spans="3:18" x14ac:dyDescent="0.2">
      <c r="C978" s="54"/>
      <c r="D978" s="56">
        <f t="shared" si="199"/>
        <v>0</v>
      </c>
      <c r="E978" s="56">
        <f t="shared" si="199"/>
        <v>0</v>
      </c>
      <c r="F978" s="8">
        <f t="shared" si="200"/>
        <v>0</v>
      </c>
      <c r="G978" s="8">
        <f t="shared" si="200"/>
        <v>0</v>
      </c>
      <c r="H978" s="8">
        <f t="shared" si="201"/>
        <v>0</v>
      </c>
      <c r="I978" s="8">
        <f t="shared" si="202"/>
        <v>0</v>
      </c>
      <c r="J978" s="8">
        <f t="shared" si="203"/>
        <v>0</v>
      </c>
      <c r="K978" s="8">
        <f t="shared" si="204"/>
        <v>0</v>
      </c>
      <c r="L978" s="8">
        <f t="shared" si="205"/>
        <v>0</v>
      </c>
      <c r="M978" s="8">
        <f t="shared" ca="1" si="197"/>
        <v>-7.0542380437790805E-2</v>
      </c>
      <c r="N978" s="8">
        <f t="shared" ca="1" si="206"/>
        <v>0</v>
      </c>
      <c r="O978" s="57">
        <f t="shared" ca="1" si="207"/>
        <v>0</v>
      </c>
      <c r="P978" s="8">
        <f t="shared" ca="1" si="208"/>
        <v>0</v>
      </c>
      <c r="Q978" s="8">
        <f t="shared" ca="1" si="209"/>
        <v>0</v>
      </c>
      <c r="R978" s="5">
        <f t="shared" ca="1" si="198"/>
        <v>7.0542380437790805E-2</v>
      </c>
    </row>
    <row r="979" spans="3:18" x14ac:dyDescent="0.2">
      <c r="C979" s="54"/>
      <c r="D979" s="56">
        <f t="shared" si="199"/>
        <v>0</v>
      </c>
      <c r="E979" s="56">
        <f t="shared" si="199"/>
        <v>0</v>
      </c>
      <c r="F979" s="8">
        <f t="shared" si="200"/>
        <v>0</v>
      </c>
      <c r="G979" s="8">
        <f t="shared" si="200"/>
        <v>0</v>
      </c>
      <c r="H979" s="8">
        <f t="shared" si="201"/>
        <v>0</v>
      </c>
      <c r="I979" s="8">
        <f t="shared" si="202"/>
        <v>0</v>
      </c>
      <c r="J979" s="8">
        <f t="shared" si="203"/>
        <v>0</v>
      </c>
      <c r="K979" s="8">
        <f t="shared" si="204"/>
        <v>0</v>
      </c>
      <c r="L979" s="8">
        <f t="shared" si="205"/>
        <v>0</v>
      </c>
      <c r="M979" s="8">
        <f t="shared" ca="1" si="197"/>
        <v>-7.0542380437790805E-2</v>
      </c>
      <c r="N979" s="8">
        <f t="shared" ca="1" si="206"/>
        <v>0</v>
      </c>
      <c r="O979" s="57">
        <f t="shared" ca="1" si="207"/>
        <v>0</v>
      </c>
      <c r="P979" s="8">
        <f t="shared" ca="1" si="208"/>
        <v>0</v>
      </c>
      <c r="Q979" s="8">
        <f t="shared" ca="1" si="209"/>
        <v>0</v>
      </c>
      <c r="R979" s="5">
        <f t="shared" ca="1" si="198"/>
        <v>7.0542380437790805E-2</v>
      </c>
    </row>
    <row r="980" spans="3:18" x14ac:dyDescent="0.2">
      <c r="C980" s="54"/>
      <c r="D980" s="56">
        <f t="shared" si="199"/>
        <v>0</v>
      </c>
      <c r="E980" s="56">
        <f t="shared" si="199"/>
        <v>0</v>
      </c>
      <c r="F980" s="8">
        <f t="shared" si="200"/>
        <v>0</v>
      </c>
      <c r="G980" s="8">
        <f t="shared" si="200"/>
        <v>0</v>
      </c>
      <c r="H980" s="8">
        <f t="shared" si="201"/>
        <v>0</v>
      </c>
      <c r="I980" s="8">
        <f t="shared" si="202"/>
        <v>0</v>
      </c>
      <c r="J980" s="8">
        <f t="shared" si="203"/>
        <v>0</v>
      </c>
      <c r="K980" s="8">
        <f t="shared" si="204"/>
        <v>0</v>
      </c>
      <c r="L980" s="8">
        <f t="shared" si="205"/>
        <v>0</v>
      </c>
      <c r="M980" s="8">
        <f t="shared" ca="1" si="197"/>
        <v>-7.0542380437790805E-2</v>
      </c>
      <c r="N980" s="8">
        <f t="shared" ca="1" si="206"/>
        <v>0</v>
      </c>
      <c r="O980" s="57">
        <f t="shared" ca="1" si="207"/>
        <v>0</v>
      </c>
      <c r="P980" s="8">
        <f t="shared" ca="1" si="208"/>
        <v>0</v>
      </c>
      <c r="Q980" s="8">
        <f t="shared" ca="1" si="209"/>
        <v>0</v>
      </c>
      <c r="R980" s="5">
        <f t="shared" ca="1" si="198"/>
        <v>7.0542380437790805E-2</v>
      </c>
    </row>
    <row r="981" spans="3:18" x14ac:dyDescent="0.2">
      <c r="C981" s="54"/>
      <c r="D981" s="56">
        <f t="shared" si="199"/>
        <v>0</v>
      </c>
      <c r="E981" s="56">
        <f t="shared" si="199"/>
        <v>0</v>
      </c>
      <c r="F981" s="8">
        <f t="shared" si="200"/>
        <v>0</v>
      </c>
      <c r="G981" s="8">
        <f t="shared" si="200"/>
        <v>0</v>
      </c>
      <c r="H981" s="8">
        <f t="shared" si="201"/>
        <v>0</v>
      </c>
      <c r="I981" s="8">
        <f t="shared" si="202"/>
        <v>0</v>
      </c>
      <c r="J981" s="8">
        <f t="shared" si="203"/>
        <v>0</v>
      </c>
      <c r="K981" s="8">
        <f t="shared" si="204"/>
        <v>0</v>
      </c>
      <c r="L981" s="8">
        <f t="shared" si="205"/>
        <v>0</v>
      </c>
      <c r="M981" s="8">
        <f t="shared" ref="M981:M1044" ca="1" si="210">+E$4+E$5*D981+E$6*D981^2</f>
        <v>-7.0542380437790805E-2</v>
      </c>
      <c r="N981" s="8">
        <f t="shared" ca="1" si="206"/>
        <v>0</v>
      </c>
      <c r="O981" s="57">
        <f t="shared" ca="1" si="207"/>
        <v>0</v>
      </c>
      <c r="P981" s="8">
        <f t="shared" ca="1" si="208"/>
        <v>0</v>
      </c>
      <c r="Q981" s="8">
        <f t="shared" ca="1" si="209"/>
        <v>0</v>
      </c>
      <c r="R981" s="5">
        <f t="shared" ref="R981:R1044" ca="1" si="211">+E981-M981</f>
        <v>7.0542380437790805E-2</v>
      </c>
    </row>
    <row r="982" spans="3:18" x14ac:dyDescent="0.2">
      <c r="C982" s="54"/>
      <c r="D982" s="56">
        <f t="shared" si="199"/>
        <v>0</v>
      </c>
      <c r="E982" s="56">
        <f t="shared" si="199"/>
        <v>0</v>
      </c>
      <c r="F982" s="8">
        <f t="shared" si="200"/>
        <v>0</v>
      </c>
      <c r="G982" s="8">
        <f t="shared" si="200"/>
        <v>0</v>
      </c>
      <c r="H982" s="8">
        <f t="shared" si="201"/>
        <v>0</v>
      </c>
      <c r="I982" s="8">
        <f t="shared" si="202"/>
        <v>0</v>
      </c>
      <c r="J982" s="8">
        <f t="shared" si="203"/>
        <v>0</v>
      </c>
      <c r="K982" s="8">
        <f t="shared" si="204"/>
        <v>0</v>
      </c>
      <c r="L982" s="8">
        <f t="shared" si="205"/>
        <v>0</v>
      </c>
      <c r="M982" s="8">
        <f t="shared" ca="1" si="210"/>
        <v>-7.0542380437790805E-2</v>
      </c>
      <c r="N982" s="8">
        <f t="shared" ca="1" si="206"/>
        <v>0</v>
      </c>
      <c r="O982" s="57">
        <f t="shared" ca="1" si="207"/>
        <v>0</v>
      </c>
      <c r="P982" s="8">
        <f t="shared" ca="1" si="208"/>
        <v>0</v>
      </c>
      <c r="Q982" s="8">
        <f t="shared" ca="1" si="209"/>
        <v>0</v>
      </c>
      <c r="R982" s="5">
        <f t="shared" ca="1" si="211"/>
        <v>7.0542380437790805E-2</v>
      </c>
    </row>
    <row r="983" spans="3:18" x14ac:dyDescent="0.2">
      <c r="C983" s="54"/>
      <c r="D983" s="56">
        <f t="shared" si="199"/>
        <v>0</v>
      </c>
      <c r="E983" s="56">
        <f t="shared" si="199"/>
        <v>0</v>
      </c>
      <c r="F983" s="8">
        <f t="shared" si="200"/>
        <v>0</v>
      </c>
      <c r="G983" s="8">
        <f t="shared" si="200"/>
        <v>0</v>
      </c>
      <c r="H983" s="8">
        <f t="shared" si="201"/>
        <v>0</v>
      </c>
      <c r="I983" s="8">
        <f t="shared" si="202"/>
        <v>0</v>
      </c>
      <c r="J983" s="8">
        <f t="shared" si="203"/>
        <v>0</v>
      </c>
      <c r="K983" s="8">
        <f t="shared" si="204"/>
        <v>0</v>
      </c>
      <c r="L983" s="8">
        <f t="shared" si="205"/>
        <v>0</v>
      </c>
      <c r="M983" s="8">
        <f t="shared" ca="1" si="210"/>
        <v>-7.0542380437790805E-2</v>
      </c>
      <c r="N983" s="8">
        <f t="shared" ca="1" si="206"/>
        <v>0</v>
      </c>
      <c r="O983" s="57">
        <f t="shared" ca="1" si="207"/>
        <v>0</v>
      </c>
      <c r="P983" s="8">
        <f t="shared" ca="1" si="208"/>
        <v>0</v>
      </c>
      <c r="Q983" s="8">
        <f t="shared" ca="1" si="209"/>
        <v>0</v>
      </c>
      <c r="R983" s="5">
        <f t="shared" ca="1" si="211"/>
        <v>7.0542380437790805E-2</v>
      </c>
    </row>
    <row r="984" spans="3:18" x14ac:dyDescent="0.2">
      <c r="C984" s="54"/>
      <c r="D984" s="56">
        <f t="shared" si="199"/>
        <v>0</v>
      </c>
      <c r="E984" s="56">
        <f t="shared" si="199"/>
        <v>0</v>
      </c>
      <c r="F984" s="8">
        <f t="shared" si="200"/>
        <v>0</v>
      </c>
      <c r="G984" s="8">
        <f t="shared" si="200"/>
        <v>0</v>
      </c>
      <c r="H984" s="8">
        <f t="shared" si="201"/>
        <v>0</v>
      </c>
      <c r="I984" s="8">
        <f t="shared" si="202"/>
        <v>0</v>
      </c>
      <c r="J984" s="8">
        <f t="shared" si="203"/>
        <v>0</v>
      </c>
      <c r="K984" s="8">
        <f t="shared" si="204"/>
        <v>0</v>
      </c>
      <c r="L984" s="8">
        <f t="shared" si="205"/>
        <v>0</v>
      </c>
      <c r="M984" s="8">
        <f t="shared" ca="1" si="210"/>
        <v>-7.0542380437790805E-2</v>
      </c>
      <c r="N984" s="8">
        <f t="shared" ca="1" si="206"/>
        <v>0</v>
      </c>
      <c r="O984" s="57">
        <f t="shared" ca="1" si="207"/>
        <v>0</v>
      </c>
      <c r="P984" s="8">
        <f t="shared" ca="1" si="208"/>
        <v>0</v>
      </c>
      <c r="Q984" s="8">
        <f t="shared" ca="1" si="209"/>
        <v>0</v>
      </c>
      <c r="R984" s="5">
        <f t="shared" ca="1" si="211"/>
        <v>7.0542380437790805E-2</v>
      </c>
    </row>
    <row r="985" spans="3:18" x14ac:dyDescent="0.2">
      <c r="C985" s="54"/>
      <c r="D985" s="56">
        <f t="shared" si="199"/>
        <v>0</v>
      </c>
      <c r="E985" s="56">
        <f t="shared" si="199"/>
        <v>0</v>
      </c>
      <c r="F985" s="8">
        <f t="shared" si="200"/>
        <v>0</v>
      </c>
      <c r="G985" s="8">
        <f t="shared" si="200"/>
        <v>0</v>
      </c>
      <c r="H985" s="8">
        <f t="shared" si="201"/>
        <v>0</v>
      </c>
      <c r="I985" s="8">
        <f t="shared" si="202"/>
        <v>0</v>
      </c>
      <c r="J985" s="8">
        <f t="shared" si="203"/>
        <v>0</v>
      </c>
      <c r="K985" s="8">
        <f t="shared" si="204"/>
        <v>0</v>
      </c>
      <c r="L985" s="8">
        <f t="shared" si="205"/>
        <v>0</v>
      </c>
      <c r="M985" s="8">
        <f t="shared" ca="1" si="210"/>
        <v>-7.0542380437790805E-2</v>
      </c>
      <c r="N985" s="8">
        <f t="shared" ca="1" si="206"/>
        <v>0</v>
      </c>
      <c r="O985" s="57">
        <f t="shared" ca="1" si="207"/>
        <v>0</v>
      </c>
      <c r="P985" s="8">
        <f t="shared" ca="1" si="208"/>
        <v>0</v>
      </c>
      <c r="Q985" s="8">
        <f t="shared" ca="1" si="209"/>
        <v>0</v>
      </c>
      <c r="R985" s="5">
        <f t="shared" ca="1" si="211"/>
        <v>7.0542380437790805E-2</v>
      </c>
    </row>
    <row r="986" spans="3:18" x14ac:dyDescent="0.2">
      <c r="C986" s="54"/>
      <c r="D986" s="56">
        <f t="shared" si="199"/>
        <v>0</v>
      </c>
      <c r="E986" s="56">
        <f t="shared" si="199"/>
        <v>0</v>
      </c>
      <c r="F986" s="8">
        <f t="shared" si="200"/>
        <v>0</v>
      </c>
      <c r="G986" s="8">
        <f t="shared" si="200"/>
        <v>0</v>
      </c>
      <c r="H986" s="8">
        <f t="shared" si="201"/>
        <v>0</v>
      </c>
      <c r="I986" s="8">
        <f t="shared" si="202"/>
        <v>0</v>
      </c>
      <c r="J986" s="8">
        <f t="shared" si="203"/>
        <v>0</v>
      </c>
      <c r="K986" s="8">
        <f t="shared" si="204"/>
        <v>0</v>
      </c>
      <c r="L986" s="8">
        <f t="shared" si="205"/>
        <v>0</v>
      </c>
      <c r="M986" s="8">
        <f t="shared" ca="1" si="210"/>
        <v>-7.0542380437790805E-2</v>
      </c>
      <c r="N986" s="8">
        <f t="shared" ca="1" si="206"/>
        <v>0</v>
      </c>
      <c r="O986" s="57">
        <f t="shared" ca="1" si="207"/>
        <v>0</v>
      </c>
      <c r="P986" s="8">
        <f t="shared" ca="1" si="208"/>
        <v>0</v>
      </c>
      <c r="Q986" s="8">
        <f t="shared" ca="1" si="209"/>
        <v>0</v>
      </c>
      <c r="R986" s="5">
        <f t="shared" ca="1" si="211"/>
        <v>7.0542380437790805E-2</v>
      </c>
    </row>
    <row r="987" spans="3:18" x14ac:dyDescent="0.2">
      <c r="C987" s="54"/>
      <c r="D987" s="56">
        <f t="shared" si="199"/>
        <v>0</v>
      </c>
      <c r="E987" s="56">
        <f t="shared" si="199"/>
        <v>0</v>
      </c>
      <c r="F987" s="8">
        <f t="shared" si="200"/>
        <v>0</v>
      </c>
      <c r="G987" s="8">
        <f t="shared" si="200"/>
        <v>0</v>
      </c>
      <c r="H987" s="8">
        <f t="shared" si="201"/>
        <v>0</v>
      </c>
      <c r="I987" s="8">
        <f t="shared" si="202"/>
        <v>0</v>
      </c>
      <c r="J987" s="8">
        <f t="shared" si="203"/>
        <v>0</v>
      </c>
      <c r="K987" s="8">
        <f t="shared" si="204"/>
        <v>0</v>
      </c>
      <c r="L987" s="8">
        <f t="shared" si="205"/>
        <v>0</v>
      </c>
      <c r="M987" s="8">
        <f t="shared" ca="1" si="210"/>
        <v>-7.0542380437790805E-2</v>
      </c>
      <c r="N987" s="8">
        <f t="shared" ca="1" si="206"/>
        <v>0</v>
      </c>
      <c r="O987" s="57">
        <f t="shared" ca="1" si="207"/>
        <v>0</v>
      </c>
      <c r="P987" s="8">
        <f t="shared" ca="1" si="208"/>
        <v>0</v>
      </c>
      <c r="Q987" s="8">
        <f t="shared" ca="1" si="209"/>
        <v>0</v>
      </c>
      <c r="R987" s="5">
        <f t="shared" ca="1" si="211"/>
        <v>7.0542380437790805E-2</v>
      </c>
    </row>
    <row r="988" spans="3:18" x14ac:dyDescent="0.2">
      <c r="C988" s="54"/>
      <c r="D988" s="56">
        <f t="shared" si="199"/>
        <v>0</v>
      </c>
      <c r="E988" s="56">
        <f t="shared" si="199"/>
        <v>0</v>
      </c>
      <c r="F988" s="8">
        <f t="shared" si="200"/>
        <v>0</v>
      </c>
      <c r="G988" s="8">
        <f t="shared" si="200"/>
        <v>0</v>
      </c>
      <c r="H988" s="8">
        <f t="shared" si="201"/>
        <v>0</v>
      </c>
      <c r="I988" s="8">
        <f t="shared" si="202"/>
        <v>0</v>
      </c>
      <c r="J988" s="8">
        <f t="shared" si="203"/>
        <v>0</v>
      </c>
      <c r="K988" s="8">
        <f t="shared" si="204"/>
        <v>0</v>
      </c>
      <c r="L988" s="8">
        <f t="shared" si="205"/>
        <v>0</v>
      </c>
      <c r="M988" s="8">
        <f t="shared" ca="1" si="210"/>
        <v>-7.0542380437790805E-2</v>
      </c>
      <c r="N988" s="8">
        <f t="shared" ca="1" si="206"/>
        <v>0</v>
      </c>
      <c r="O988" s="57">
        <f t="shared" ca="1" si="207"/>
        <v>0</v>
      </c>
      <c r="P988" s="8">
        <f t="shared" ca="1" si="208"/>
        <v>0</v>
      </c>
      <c r="Q988" s="8">
        <f t="shared" ca="1" si="209"/>
        <v>0</v>
      </c>
      <c r="R988" s="5">
        <f t="shared" ca="1" si="211"/>
        <v>7.0542380437790805E-2</v>
      </c>
    </row>
    <row r="989" spans="3:18" x14ac:dyDescent="0.2">
      <c r="C989" s="54"/>
      <c r="D989" s="56">
        <f t="shared" si="199"/>
        <v>0</v>
      </c>
      <c r="E989" s="56">
        <f t="shared" si="199"/>
        <v>0</v>
      </c>
      <c r="F989" s="8">
        <f t="shared" si="200"/>
        <v>0</v>
      </c>
      <c r="G989" s="8">
        <f t="shared" si="200"/>
        <v>0</v>
      </c>
      <c r="H989" s="8">
        <f t="shared" si="201"/>
        <v>0</v>
      </c>
      <c r="I989" s="8">
        <f t="shared" si="202"/>
        <v>0</v>
      </c>
      <c r="J989" s="8">
        <f t="shared" si="203"/>
        <v>0</v>
      </c>
      <c r="K989" s="8">
        <f t="shared" si="204"/>
        <v>0</v>
      </c>
      <c r="L989" s="8">
        <f t="shared" si="205"/>
        <v>0</v>
      </c>
      <c r="M989" s="8">
        <f t="shared" ca="1" si="210"/>
        <v>-7.0542380437790805E-2</v>
      </c>
      <c r="N989" s="8">
        <f t="shared" ca="1" si="206"/>
        <v>0</v>
      </c>
      <c r="O989" s="57">
        <f t="shared" ca="1" si="207"/>
        <v>0</v>
      </c>
      <c r="P989" s="8">
        <f t="shared" ca="1" si="208"/>
        <v>0</v>
      </c>
      <c r="Q989" s="8">
        <f t="shared" ca="1" si="209"/>
        <v>0</v>
      </c>
      <c r="R989" s="5">
        <f t="shared" ca="1" si="211"/>
        <v>7.0542380437790805E-2</v>
      </c>
    </row>
    <row r="990" spans="3:18" x14ac:dyDescent="0.2">
      <c r="C990" s="54"/>
      <c r="D990" s="56">
        <f t="shared" si="199"/>
        <v>0</v>
      </c>
      <c r="E990" s="56">
        <f t="shared" si="199"/>
        <v>0</v>
      </c>
      <c r="F990" s="8">
        <f t="shared" si="200"/>
        <v>0</v>
      </c>
      <c r="G990" s="8">
        <f t="shared" si="200"/>
        <v>0</v>
      </c>
      <c r="H990" s="8">
        <f t="shared" si="201"/>
        <v>0</v>
      </c>
      <c r="I990" s="8">
        <f t="shared" si="202"/>
        <v>0</v>
      </c>
      <c r="J990" s="8">
        <f t="shared" si="203"/>
        <v>0</v>
      </c>
      <c r="K990" s="8">
        <f t="shared" si="204"/>
        <v>0</v>
      </c>
      <c r="L990" s="8">
        <f t="shared" si="205"/>
        <v>0</v>
      </c>
      <c r="M990" s="8">
        <f t="shared" ca="1" si="210"/>
        <v>-7.0542380437790805E-2</v>
      </c>
      <c r="N990" s="8">
        <f t="shared" ca="1" si="206"/>
        <v>0</v>
      </c>
      <c r="O990" s="57">
        <f t="shared" ca="1" si="207"/>
        <v>0</v>
      </c>
      <c r="P990" s="8">
        <f t="shared" ca="1" si="208"/>
        <v>0</v>
      </c>
      <c r="Q990" s="8">
        <f t="shared" ca="1" si="209"/>
        <v>0</v>
      </c>
      <c r="R990" s="5">
        <f t="shared" ca="1" si="211"/>
        <v>7.0542380437790805E-2</v>
      </c>
    </row>
    <row r="991" spans="3:18" x14ac:dyDescent="0.2">
      <c r="C991" s="54"/>
      <c r="D991" s="56">
        <f t="shared" si="199"/>
        <v>0</v>
      </c>
      <c r="E991" s="56">
        <f t="shared" si="199"/>
        <v>0</v>
      </c>
      <c r="F991" s="8">
        <f t="shared" si="200"/>
        <v>0</v>
      </c>
      <c r="G991" s="8">
        <f t="shared" si="200"/>
        <v>0</v>
      </c>
      <c r="H991" s="8">
        <f t="shared" si="201"/>
        <v>0</v>
      </c>
      <c r="I991" s="8">
        <f t="shared" si="202"/>
        <v>0</v>
      </c>
      <c r="J991" s="8">
        <f t="shared" si="203"/>
        <v>0</v>
      </c>
      <c r="K991" s="8">
        <f t="shared" si="204"/>
        <v>0</v>
      </c>
      <c r="L991" s="8">
        <f t="shared" si="205"/>
        <v>0</v>
      </c>
      <c r="M991" s="8">
        <f t="shared" ca="1" si="210"/>
        <v>-7.0542380437790805E-2</v>
      </c>
      <c r="N991" s="8">
        <f t="shared" ca="1" si="206"/>
        <v>0</v>
      </c>
      <c r="O991" s="57">
        <f t="shared" ca="1" si="207"/>
        <v>0</v>
      </c>
      <c r="P991" s="8">
        <f t="shared" ca="1" si="208"/>
        <v>0</v>
      </c>
      <c r="Q991" s="8">
        <f t="shared" ca="1" si="209"/>
        <v>0</v>
      </c>
      <c r="R991" s="5">
        <f t="shared" ca="1" si="211"/>
        <v>7.0542380437790805E-2</v>
      </c>
    </row>
    <row r="992" spans="3:18" x14ac:dyDescent="0.2">
      <c r="C992" s="54"/>
      <c r="D992" s="56">
        <f t="shared" si="199"/>
        <v>0</v>
      </c>
      <c r="E992" s="56">
        <f t="shared" si="199"/>
        <v>0</v>
      </c>
      <c r="F992" s="8">
        <f t="shared" si="200"/>
        <v>0</v>
      </c>
      <c r="G992" s="8">
        <f t="shared" si="200"/>
        <v>0</v>
      </c>
      <c r="H992" s="8">
        <f t="shared" si="201"/>
        <v>0</v>
      </c>
      <c r="I992" s="8">
        <f t="shared" si="202"/>
        <v>0</v>
      </c>
      <c r="J992" s="8">
        <f t="shared" si="203"/>
        <v>0</v>
      </c>
      <c r="K992" s="8">
        <f t="shared" si="204"/>
        <v>0</v>
      </c>
      <c r="L992" s="8">
        <f t="shared" si="205"/>
        <v>0</v>
      </c>
      <c r="M992" s="8">
        <f t="shared" ca="1" si="210"/>
        <v>-7.0542380437790805E-2</v>
      </c>
      <c r="N992" s="8">
        <f t="shared" ca="1" si="206"/>
        <v>0</v>
      </c>
      <c r="O992" s="57">
        <f t="shared" ca="1" si="207"/>
        <v>0</v>
      </c>
      <c r="P992" s="8">
        <f t="shared" ca="1" si="208"/>
        <v>0</v>
      </c>
      <c r="Q992" s="8">
        <f t="shared" ca="1" si="209"/>
        <v>0</v>
      </c>
      <c r="R992" s="5">
        <f t="shared" ca="1" si="211"/>
        <v>7.0542380437790805E-2</v>
      </c>
    </row>
    <row r="993" spans="3:18" x14ac:dyDescent="0.2">
      <c r="C993" s="54"/>
      <c r="D993" s="56">
        <f t="shared" si="199"/>
        <v>0</v>
      </c>
      <c r="E993" s="56">
        <f t="shared" si="199"/>
        <v>0</v>
      </c>
      <c r="F993" s="8">
        <f t="shared" si="200"/>
        <v>0</v>
      </c>
      <c r="G993" s="8">
        <f t="shared" si="200"/>
        <v>0</v>
      </c>
      <c r="H993" s="8">
        <f t="shared" si="201"/>
        <v>0</v>
      </c>
      <c r="I993" s="8">
        <f t="shared" si="202"/>
        <v>0</v>
      </c>
      <c r="J993" s="8">
        <f t="shared" si="203"/>
        <v>0</v>
      </c>
      <c r="K993" s="8">
        <f t="shared" si="204"/>
        <v>0</v>
      </c>
      <c r="L993" s="8">
        <f t="shared" si="205"/>
        <v>0</v>
      </c>
      <c r="M993" s="8">
        <f t="shared" ca="1" si="210"/>
        <v>-7.0542380437790805E-2</v>
      </c>
      <c r="N993" s="8">
        <f t="shared" ca="1" si="206"/>
        <v>0</v>
      </c>
      <c r="O993" s="57">
        <f t="shared" ca="1" si="207"/>
        <v>0</v>
      </c>
      <c r="P993" s="8">
        <f t="shared" ca="1" si="208"/>
        <v>0</v>
      </c>
      <c r="Q993" s="8">
        <f t="shared" ca="1" si="209"/>
        <v>0</v>
      </c>
      <c r="R993" s="5">
        <f t="shared" ca="1" si="211"/>
        <v>7.0542380437790805E-2</v>
      </c>
    </row>
    <row r="994" spans="3:18" x14ac:dyDescent="0.2">
      <c r="C994" s="54"/>
      <c r="D994" s="56">
        <f t="shared" si="199"/>
        <v>0</v>
      </c>
      <c r="E994" s="56">
        <f t="shared" si="199"/>
        <v>0</v>
      </c>
      <c r="F994" s="8">
        <f t="shared" si="200"/>
        <v>0</v>
      </c>
      <c r="G994" s="8">
        <f t="shared" si="200"/>
        <v>0</v>
      </c>
      <c r="H994" s="8">
        <f t="shared" si="201"/>
        <v>0</v>
      </c>
      <c r="I994" s="8">
        <f t="shared" si="202"/>
        <v>0</v>
      </c>
      <c r="J994" s="8">
        <f t="shared" si="203"/>
        <v>0</v>
      </c>
      <c r="K994" s="8">
        <f t="shared" si="204"/>
        <v>0</v>
      </c>
      <c r="L994" s="8">
        <f t="shared" si="205"/>
        <v>0</v>
      </c>
      <c r="M994" s="8">
        <f t="shared" ca="1" si="210"/>
        <v>-7.0542380437790805E-2</v>
      </c>
      <c r="N994" s="8">
        <f t="shared" ca="1" si="206"/>
        <v>0</v>
      </c>
      <c r="O994" s="57">
        <f t="shared" ca="1" si="207"/>
        <v>0</v>
      </c>
      <c r="P994" s="8">
        <f t="shared" ca="1" si="208"/>
        <v>0</v>
      </c>
      <c r="Q994" s="8">
        <f t="shared" ca="1" si="209"/>
        <v>0</v>
      </c>
      <c r="R994" s="5">
        <f t="shared" ca="1" si="211"/>
        <v>7.0542380437790805E-2</v>
      </c>
    </row>
    <row r="995" spans="3:18" x14ac:dyDescent="0.2">
      <c r="C995" s="54"/>
      <c r="D995" s="56">
        <f t="shared" si="199"/>
        <v>0</v>
      </c>
      <c r="E995" s="56">
        <f t="shared" si="199"/>
        <v>0</v>
      </c>
      <c r="F995" s="8">
        <f t="shared" si="200"/>
        <v>0</v>
      </c>
      <c r="G995" s="8">
        <f t="shared" si="200"/>
        <v>0</v>
      </c>
      <c r="H995" s="8">
        <f t="shared" si="201"/>
        <v>0</v>
      </c>
      <c r="I995" s="8">
        <f t="shared" si="202"/>
        <v>0</v>
      </c>
      <c r="J995" s="8">
        <f t="shared" si="203"/>
        <v>0</v>
      </c>
      <c r="K995" s="8">
        <f t="shared" si="204"/>
        <v>0</v>
      </c>
      <c r="L995" s="8">
        <f t="shared" si="205"/>
        <v>0</v>
      </c>
      <c r="M995" s="8">
        <f t="shared" ca="1" si="210"/>
        <v>-7.0542380437790805E-2</v>
      </c>
      <c r="N995" s="8">
        <f t="shared" ca="1" si="206"/>
        <v>0</v>
      </c>
      <c r="O995" s="57">
        <f t="shared" ca="1" si="207"/>
        <v>0</v>
      </c>
      <c r="P995" s="8">
        <f t="shared" ca="1" si="208"/>
        <v>0</v>
      </c>
      <c r="Q995" s="8">
        <f t="shared" ca="1" si="209"/>
        <v>0</v>
      </c>
      <c r="R995" s="5">
        <f t="shared" ca="1" si="211"/>
        <v>7.0542380437790805E-2</v>
      </c>
    </row>
    <row r="996" spans="3:18" x14ac:dyDescent="0.2">
      <c r="C996" s="54"/>
      <c r="D996" s="56">
        <f t="shared" si="199"/>
        <v>0</v>
      </c>
      <c r="E996" s="56">
        <f t="shared" si="199"/>
        <v>0</v>
      </c>
      <c r="F996" s="8">
        <f t="shared" si="200"/>
        <v>0</v>
      </c>
      <c r="G996" s="8">
        <f t="shared" si="200"/>
        <v>0</v>
      </c>
      <c r="H996" s="8">
        <f t="shared" si="201"/>
        <v>0</v>
      </c>
      <c r="I996" s="8">
        <f t="shared" si="202"/>
        <v>0</v>
      </c>
      <c r="J996" s="8">
        <f t="shared" si="203"/>
        <v>0</v>
      </c>
      <c r="K996" s="8">
        <f t="shared" si="204"/>
        <v>0</v>
      </c>
      <c r="L996" s="8">
        <f t="shared" si="205"/>
        <v>0</v>
      </c>
      <c r="M996" s="8">
        <f t="shared" ca="1" si="210"/>
        <v>-7.0542380437790805E-2</v>
      </c>
      <c r="N996" s="8">
        <f t="shared" ca="1" si="206"/>
        <v>0</v>
      </c>
      <c r="O996" s="57">
        <f t="shared" ca="1" si="207"/>
        <v>0</v>
      </c>
      <c r="P996" s="8">
        <f t="shared" ca="1" si="208"/>
        <v>0</v>
      </c>
      <c r="Q996" s="8">
        <f t="shared" ca="1" si="209"/>
        <v>0</v>
      </c>
      <c r="R996" s="5">
        <f t="shared" ca="1" si="211"/>
        <v>7.0542380437790805E-2</v>
      </c>
    </row>
    <row r="997" spans="3:18" x14ac:dyDescent="0.2">
      <c r="C997" s="54"/>
      <c r="D997" s="56">
        <f t="shared" si="199"/>
        <v>0</v>
      </c>
      <c r="E997" s="56">
        <f t="shared" si="199"/>
        <v>0</v>
      </c>
      <c r="F997" s="8">
        <f t="shared" si="200"/>
        <v>0</v>
      </c>
      <c r="G997" s="8">
        <f t="shared" si="200"/>
        <v>0</v>
      </c>
      <c r="H997" s="8">
        <f t="shared" si="201"/>
        <v>0</v>
      </c>
      <c r="I997" s="8">
        <f t="shared" si="202"/>
        <v>0</v>
      </c>
      <c r="J997" s="8">
        <f t="shared" si="203"/>
        <v>0</v>
      </c>
      <c r="K997" s="8">
        <f t="shared" si="204"/>
        <v>0</v>
      </c>
      <c r="L997" s="8">
        <f t="shared" si="205"/>
        <v>0</v>
      </c>
      <c r="M997" s="8">
        <f t="shared" ca="1" si="210"/>
        <v>-7.0542380437790805E-2</v>
      </c>
      <c r="N997" s="8">
        <f t="shared" ca="1" si="206"/>
        <v>0</v>
      </c>
      <c r="O997" s="57">
        <f t="shared" ca="1" si="207"/>
        <v>0</v>
      </c>
      <c r="P997" s="8">
        <f t="shared" ca="1" si="208"/>
        <v>0</v>
      </c>
      <c r="Q997" s="8">
        <f t="shared" ca="1" si="209"/>
        <v>0</v>
      </c>
      <c r="R997" s="5">
        <f t="shared" ca="1" si="211"/>
        <v>7.0542380437790805E-2</v>
      </c>
    </row>
    <row r="998" spans="3:18" x14ac:dyDescent="0.2">
      <c r="C998" s="54"/>
      <c r="D998" s="56">
        <f t="shared" si="199"/>
        <v>0</v>
      </c>
      <c r="E998" s="56">
        <f t="shared" si="199"/>
        <v>0</v>
      </c>
      <c r="F998" s="8">
        <f t="shared" si="200"/>
        <v>0</v>
      </c>
      <c r="G998" s="8">
        <f t="shared" si="200"/>
        <v>0</v>
      </c>
      <c r="H998" s="8">
        <f t="shared" si="201"/>
        <v>0</v>
      </c>
      <c r="I998" s="8">
        <f t="shared" si="202"/>
        <v>0</v>
      </c>
      <c r="J998" s="8">
        <f t="shared" si="203"/>
        <v>0</v>
      </c>
      <c r="K998" s="8">
        <f t="shared" si="204"/>
        <v>0</v>
      </c>
      <c r="L998" s="8">
        <f t="shared" si="205"/>
        <v>0</v>
      </c>
      <c r="M998" s="8">
        <f t="shared" ca="1" si="210"/>
        <v>-7.0542380437790805E-2</v>
      </c>
      <c r="N998" s="8">
        <f t="shared" ca="1" si="206"/>
        <v>0</v>
      </c>
      <c r="O998" s="57">
        <f t="shared" ca="1" si="207"/>
        <v>0</v>
      </c>
      <c r="P998" s="8">
        <f t="shared" ca="1" si="208"/>
        <v>0</v>
      </c>
      <c r="Q998" s="8">
        <f t="shared" ca="1" si="209"/>
        <v>0</v>
      </c>
      <c r="R998" s="5">
        <f t="shared" ca="1" si="211"/>
        <v>7.0542380437790805E-2</v>
      </c>
    </row>
    <row r="999" spans="3:18" x14ac:dyDescent="0.2">
      <c r="C999" s="54"/>
      <c r="D999" s="56">
        <f t="shared" si="199"/>
        <v>0</v>
      </c>
      <c r="E999" s="56">
        <f t="shared" si="199"/>
        <v>0</v>
      </c>
      <c r="F999" s="8">
        <f t="shared" si="200"/>
        <v>0</v>
      </c>
      <c r="G999" s="8">
        <f t="shared" si="200"/>
        <v>0</v>
      </c>
      <c r="H999" s="8">
        <f t="shared" si="201"/>
        <v>0</v>
      </c>
      <c r="I999" s="8">
        <f t="shared" si="202"/>
        <v>0</v>
      </c>
      <c r="J999" s="8">
        <f t="shared" si="203"/>
        <v>0</v>
      </c>
      <c r="K999" s="8">
        <f t="shared" si="204"/>
        <v>0</v>
      </c>
      <c r="L999" s="8">
        <f t="shared" si="205"/>
        <v>0</v>
      </c>
      <c r="M999" s="8">
        <f t="shared" ca="1" si="210"/>
        <v>-7.0542380437790805E-2</v>
      </c>
      <c r="N999" s="8">
        <f t="shared" ca="1" si="206"/>
        <v>0</v>
      </c>
      <c r="O999" s="57">
        <f t="shared" ca="1" si="207"/>
        <v>0</v>
      </c>
      <c r="P999" s="8">
        <f t="shared" ca="1" si="208"/>
        <v>0</v>
      </c>
      <c r="Q999" s="8">
        <f t="shared" ca="1" si="209"/>
        <v>0</v>
      </c>
      <c r="R999" s="5">
        <f t="shared" ca="1" si="211"/>
        <v>7.0542380437790805E-2</v>
      </c>
    </row>
    <row r="1000" spans="3:18" x14ac:dyDescent="0.2">
      <c r="C1000" s="54"/>
      <c r="D1000" s="56">
        <f t="shared" si="199"/>
        <v>0</v>
      </c>
      <c r="E1000" s="56">
        <f t="shared" si="199"/>
        <v>0</v>
      </c>
      <c r="F1000" s="8">
        <f t="shared" si="200"/>
        <v>0</v>
      </c>
      <c r="G1000" s="8">
        <f t="shared" si="200"/>
        <v>0</v>
      </c>
      <c r="H1000" s="8">
        <f t="shared" si="201"/>
        <v>0</v>
      </c>
      <c r="I1000" s="8">
        <f t="shared" si="202"/>
        <v>0</v>
      </c>
      <c r="J1000" s="8">
        <f t="shared" si="203"/>
        <v>0</v>
      </c>
      <c r="K1000" s="8">
        <f t="shared" si="204"/>
        <v>0</v>
      </c>
      <c r="L1000" s="8">
        <f t="shared" si="205"/>
        <v>0</v>
      </c>
      <c r="M1000" s="8">
        <f t="shared" ca="1" si="210"/>
        <v>-7.0542380437790805E-2</v>
      </c>
      <c r="N1000" s="8">
        <f t="shared" ca="1" si="206"/>
        <v>0</v>
      </c>
      <c r="O1000" s="57">
        <f t="shared" ca="1" si="207"/>
        <v>0</v>
      </c>
      <c r="P1000" s="8">
        <f t="shared" ca="1" si="208"/>
        <v>0</v>
      </c>
      <c r="Q1000" s="8">
        <f t="shared" ca="1" si="209"/>
        <v>0</v>
      </c>
      <c r="R1000" s="5">
        <f t="shared" ca="1" si="211"/>
        <v>7.0542380437790805E-2</v>
      </c>
    </row>
    <row r="1001" spans="3:18" x14ac:dyDescent="0.2">
      <c r="C1001" s="54"/>
      <c r="D1001" s="56">
        <f t="shared" si="199"/>
        <v>0</v>
      </c>
      <c r="E1001" s="56">
        <f t="shared" si="199"/>
        <v>0</v>
      </c>
      <c r="F1001" s="8">
        <f t="shared" si="200"/>
        <v>0</v>
      </c>
      <c r="G1001" s="8">
        <f t="shared" si="200"/>
        <v>0</v>
      </c>
      <c r="H1001" s="8">
        <f t="shared" si="201"/>
        <v>0</v>
      </c>
      <c r="I1001" s="8">
        <f t="shared" si="202"/>
        <v>0</v>
      </c>
      <c r="J1001" s="8">
        <f t="shared" si="203"/>
        <v>0</v>
      </c>
      <c r="K1001" s="8">
        <f t="shared" si="204"/>
        <v>0</v>
      </c>
      <c r="L1001" s="8">
        <f t="shared" si="205"/>
        <v>0</v>
      </c>
      <c r="M1001" s="8">
        <f t="shared" ca="1" si="210"/>
        <v>-7.0542380437790805E-2</v>
      </c>
      <c r="N1001" s="8">
        <f t="shared" ca="1" si="206"/>
        <v>0</v>
      </c>
      <c r="O1001" s="57">
        <f t="shared" ca="1" si="207"/>
        <v>0</v>
      </c>
      <c r="P1001" s="8">
        <f t="shared" ca="1" si="208"/>
        <v>0</v>
      </c>
      <c r="Q1001" s="8">
        <f t="shared" ca="1" si="209"/>
        <v>0</v>
      </c>
      <c r="R1001" s="5">
        <f t="shared" ca="1" si="211"/>
        <v>7.0542380437790805E-2</v>
      </c>
    </row>
    <row r="1002" spans="3:18" x14ac:dyDescent="0.2">
      <c r="C1002" s="54"/>
      <c r="D1002" s="56">
        <f t="shared" si="199"/>
        <v>0</v>
      </c>
      <c r="E1002" s="56">
        <f t="shared" si="199"/>
        <v>0</v>
      </c>
      <c r="F1002" s="8">
        <f t="shared" si="200"/>
        <v>0</v>
      </c>
      <c r="G1002" s="8">
        <f t="shared" si="200"/>
        <v>0</v>
      </c>
      <c r="H1002" s="8">
        <f t="shared" si="201"/>
        <v>0</v>
      </c>
      <c r="I1002" s="8">
        <f t="shared" si="202"/>
        <v>0</v>
      </c>
      <c r="J1002" s="8">
        <f t="shared" si="203"/>
        <v>0</v>
      </c>
      <c r="K1002" s="8">
        <f t="shared" si="204"/>
        <v>0</v>
      </c>
      <c r="L1002" s="8">
        <f t="shared" si="205"/>
        <v>0</v>
      </c>
      <c r="M1002" s="8">
        <f t="shared" ca="1" si="210"/>
        <v>-7.0542380437790805E-2</v>
      </c>
      <c r="N1002" s="8">
        <f t="shared" ca="1" si="206"/>
        <v>0</v>
      </c>
      <c r="O1002" s="57">
        <f t="shared" ca="1" si="207"/>
        <v>0</v>
      </c>
      <c r="P1002" s="8">
        <f t="shared" ca="1" si="208"/>
        <v>0</v>
      </c>
      <c r="Q1002" s="8">
        <f t="shared" ca="1" si="209"/>
        <v>0</v>
      </c>
      <c r="R1002" s="5">
        <f t="shared" ca="1" si="211"/>
        <v>7.0542380437790805E-2</v>
      </c>
    </row>
    <row r="1003" spans="3:18" x14ac:dyDescent="0.2">
      <c r="C1003" s="54"/>
      <c r="D1003" s="56">
        <f t="shared" si="199"/>
        <v>0</v>
      </c>
      <c r="E1003" s="56">
        <f t="shared" si="199"/>
        <v>0</v>
      </c>
      <c r="F1003" s="8">
        <f t="shared" si="200"/>
        <v>0</v>
      </c>
      <c r="G1003" s="8">
        <f t="shared" si="200"/>
        <v>0</v>
      </c>
      <c r="H1003" s="8">
        <f t="shared" si="201"/>
        <v>0</v>
      </c>
      <c r="I1003" s="8">
        <f t="shared" si="202"/>
        <v>0</v>
      </c>
      <c r="J1003" s="8">
        <f t="shared" si="203"/>
        <v>0</v>
      </c>
      <c r="K1003" s="8">
        <f t="shared" si="204"/>
        <v>0</v>
      </c>
      <c r="L1003" s="8">
        <f t="shared" si="205"/>
        <v>0</v>
      </c>
      <c r="M1003" s="8">
        <f t="shared" ca="1" si="210"/>
        <v>-7.0542380437790805E-2</v>
      </c>
      <c r="N1003" s="8">
        <f t="shared" ca="1" si="206"/>
        <v>0</v>
      </c>
      <c r="O1003" s="57">
        <f t="shared" ca="1" si="207"/>
        <v>0</v>
      </c>
      <c r="P1003" s="8">
        <f t="shared" ca="1" si="208"/>
        <v>0</v>
      </c>
      <c r="Q1003" s="8">
        <f t="shared" ca="1" si="209"/>
        <v>0</v>
      </c>
      <c r="R1003" s="5">
        <f t="shared" ca="1" si="211"/>
        <v>7.0542380437790805E-2</v>
      </c>
    </row>
    <row r="1004" spans="3:18" x14ac:dyDescent="0.2">
      <c r="C1004" s="54"/>
      <c r="D1004" s="56">
        <f t="shared" si="199"/>
        <v>0</v>
      </c>
      <c r="E1004" s="56">
        <f t="shared" si="199"/>
        <v>0</v>
      </c>
      <c r="F1004" s="8">
        <f t="shared" si="200"/>
        <v>0</v>
      </c>
      <c r="G1004" s="8">
        <f t="shared" si="200"/>
        <v>0</v>
      </c>
      <c r="H1004" s="8">
        <f t="shared" si="201"/>
        <v>0</v>
      </c>
      <c r="I1004" s="8">
        <f t="shared" si="202"/>
        <v>0</v>
      </c>
      <c r="J1004" s="8">
        <f t="shared" si="203"/>
        <v>0</v>
      </c>
      <c r="K1004" s="8">
        <f t="shared" si="204"/>
        <v>0</v>
      </c>
      <c r="L1004" s="8">
        <f t="shared" si="205"/>
        <v>0</v>
      </c>
      <c r="M1004" s="8">
        <f t="shared" ca="1" si="210"/>
        <v>-7.0542380437790805E-2</v>
      </c>
      <c r="N1004" s="8">
        <f t="shared" ca="1" si="206"/>
        <v>0</v>
      </c>
      <c r="O1004" s="57">
        <f t="shared" ca="1" si="207"/>
        <v>0</v>
      </c>
      <c r="P1004" s="8">
        <f t="shared" ca="1" si="208"/>
        <v>0</v>
      </c>
      <c r="Q1004" s="8">
        <f t="shared" ca="1" si="209"/>
        <v>0</v>
      </c>
      <c r="R1004" s="5">
        <f t="shared" ca="1" si="211"/>
        <v>7.0542380437790805E-2</v>
      </c>
    </row>
    <row r="1005" spans="3:18" x14ac:dyDescent="0.2">
      <c r="C1005" s="54"/>
      <c r="D1005" s="56">
        <f t="shared" si="199"/>
        <v>0</v>
      </c>
      <c r="E1005" s="56">
        <f t="shared" si="199"/>
        <v>0</v>
      </c>
      <c r="F1005" s="8">
        <f t="shared" si="200"/>
        <v>0</v>
      </c>
      <c r="G1005" s="8">
        <f t="shared" si="200"/>
        <v>0</v>
      </c>
      <c r="H1005" s="8">
        <f t="shared" si="201"/>
        <v>0</v>
      </c>
      <c r="I1005" s="8">
        <f t="shared" si="202"/>
        <v>0</v>
      </c>
      <c r="J1005" s="8">
        <f t="shared" si="203"/>
        <v>0</v>
      </c>
      <c r="K1005" s="8">
        <f t="shared" si="204"/>
        <v>0</v>
      </c>
      <c r="L1005" s="8">
        <f t="shared" si="205"/>
        <v>0</v>
      </c>
      <c r="M1005" s="8">
        <f t="shared" ca="1" si="210"/>
        <v>-7.0542380437790805E-2</v>
      </c>
      <c r="N1005" s="8">
        <f t="shared" ca="1" si="206"/>
        <v>0</v>
      </c>
      <c r="O1005" s="57">
        <f t="shared" ca="1" si="207"/>
        <v>0</v>
      </c>
      <c r="P1005" s="8">
        <f t="shared" ca="1" si="208"/>
        <v>0</v>
      </c>
      <c r="Q1005" s="8">
        <f t="shared" ca="1" si="209"/>
        <v>0</v>
      </c>
      <c r="R1005" s="5">
        <f t="shared" ca="1" si="211"/>
        <v>7.0542380437790805E-2</v>
      </c>
    </row>
    <row r="1006" spans="3:18" x14ac:dyDescent="0.2">
      <c r="C1006" s="54"/>
      <c r="D1006" s="56">
        <f t="shared" si="199"/>
        <v>0</v>
      </c>
      <c r="E1006" s="56">
        <f t="shared" si="199"/>
        <v>0</v>
      </c>
      <c r="F1006" s="8">
        <f t="shared" si="200"/>
        <v>0</v>
      </c>
      <c r="G1006" s="8">
        <f t="shared" si="200"/>
        <v>0</v>
      </c>
      <c r="H1006" s="8">
        <f t="shared" si="201"/>
        <v>0</v>
      </c>
      <c r="I1006" s="8">
        <f t="shared" si="202"/>
        <v>0</v>
      </c>
      <c r="J1006" s="8">
        <f t="shared" si="203"/>
        <v>0</v>
      </c>
      <c r="K1006" s="8">
        <f t="shared" si="204"/>
        <v>0</v>
      </c>
      <c r="L1006" s="8">
        <f t="shared" si="205"/>
        <v>0</v>
      </c>
      <c r="M1006" s="8">
        <f t="shared" ca="1" si="210"/>
        <v>-7.0542380437790805E-2</v>
      </c>
      <c r="N1006" s="8">
        <f t="shared" ca="1" si="206"/>
        <v>0</v>
      </c>
      <c r="O1006" s="57">
        <f t="shared" ca="1" si="207"/>
        <v>0</v>
      </c>
      <c r="P1006" s="8">
        <f t="shared" ca="1" si="208"/>
        <v>0</v>
      </c>
      <c r="Q1006" s="8">
        <f t="shared" ca="1" si="209"/>
        <v>0</v>
      </c>
      <c r="R1006" s="5">
        <f t="shared" ca="1" si="211"/>
        <v>7.0542380437790805E-2</v>
      </c>
    </row>
    <row r="1007" spans="3:18" x14ac:dyDescent="0.2">
      <c r="C1007" s="54"/>
      <c r="D1007" s="56">
        <f t="shared" si="199"/>
        <v>0</v>
      </c>
      <c r="E1007" s="56">
        <f t="shared" si="199"/>
        <v>0</v>
      </c>
      <c r="F1007" s="8">
        <f t="shared" si="200"/>
        <v>0</v>
      </c>
      <c r="G1007" s="8">
        <f t="shared" si="200"/>
        <v>0</v>
      </c>
      <c r="H1007" s="8">
        <f t="shared" si="201"/>
        <v>0</v>
      </c>
      <c r="I1007" s="8">
        <f t="shared" si="202"/>
        <v>0</v>
      </c>
      <c r="J1007" s="8">
        <f t="shared" si="203"/>
        <v>0</v>
      </c>
      <c r="K1007" s="8">
        <f t="shared" si="204"/>
        <v>0</v>
      </c>
      <c r="L1007" s="8">
        <f t="shared" si="205"/>
        <v>0</v>
      </c>
      <c r="M1007" s="8">
        <f t="shared" ca="1" si="210"/>
        <v>-7.0542380437790805E-2</v>
      </c>
      <c r="N1007" s="8">
        <f t="shared" ca="1" si="206"/>
        <v>0</v>
      </c>
      <c r="O1007" s="57">
        <f t="shared" ca="1" si="207"/>
        <v>0</v>
      </c>
      <c r="P1007" s="8">
        <f t="shared" ca="1" si="208"/>
        <v>0</v>
      </c>
      <c r="Q1007" s="8">
        <f t="shared" ca="1" si="209"/>
        <v>0</v>
      </c>
      <c r="R1007" s="5">
        <f t="shared" ca="1" si="211"/>
        <v>7.0542380437790805E-2</v>
      </c>
    </row>
    <row r="1008" spans="3:18" x14ac:dyDescent="0.2">
      <c r="C1008" s="54"/>
      <c r="D1008" s="56">
        <f t="shared" si="199"/>
        <v>0</v>
      </c>
      <c r="E1008" s="56">
        <f t="shared" si="199"/>
        <v>0</v>
      </c>
      <c r="F1008" s="8">
        <f t="shared" si="200"/>
        <v>0</v>
      </c>
      <c r="G1008" s="8">
        <f t="shared" si="200"/>
        <v>0</v>
      </c>
      <c r="H1008" s="8">
        <f t="shared" si="201"/>
        <v>0</v>
      </c>
      <c r="I1008" s="8">
        <f t="shared" si="202"/>
        <v>0</v>
      </c>
      <c r="J1008" s="8">
        <f t="shared" si="203"/>
        <v>0</v>
      </c>
      <c r="K1008" s="8">
        <f t="shared" si="204"/>
        <v>0</v>
      </c>
      <c r="L1008" s="8">
        <f t="shared" si="205"/>
        <v>0</v>
      </c>
      <c r="M1008" s="8">
        <f t="shared" ca="1" si="210"/>
        <v>-7.0542380437790805E-2</v>
      </c>
      <c r="N1008" s="8">
        <f t="shared" ca="1" si="206"/>
        <v>0</v>
      </c>
      <c r="O1008" s="57">
        <f t="shared" ca="1" si="207"/>
        <v>0</v>
      </c>
      <c r="P1008" s="8">
        <f t="shared" ca="1" si="208"/>
        <v>0</v>
      </c>
      <c r="Q1008" s="8">
        <f t="shared" ca="1" si="209"/>
        <v>0</v>
      </c>
      <c r="R1008" s="5">
        <f t="shared" ca="1" si="211"/>
        <v>7.0542380437790805E-2</v>
      </c>
    </row>
    <row r="1009" spans="3:18" x14ac:dyDescent="0.2">
      <c r="C1009" s="54"/>
      <c r="D1009" s="56">
        <f t="shared" si="199"/>
        <v>0</v>
      </c>
      <c r="E1009" s="56">
        <f t="shared" si="199"/>
        <v>0</v>
      </c>
      <c r="F1009" s="8">
        <f t="shared" si="200"/>
        <v>0</v>
      </c>
      <c r="G1009" s="8">
        <f t="shared" si="200"/>
        <v>0</v>
      </c>
      <c r="H1009" s="8">
        <f t="shared" si="201"/>
        <v>0</v>
      </c>
      <c r="I1009" s="8">
        <f t="shared" si="202"/>
        <v>0</v>
      </c>
      <c r="J1009" s="8">
        <f t="shared" si="203"/>
        <v>0</v>
      </c>
      <c r="K1009" s="8">
        <f t="shared" si="204"/>
        <v>0</v>
      </c>
      <c r="L1009" s="8">
        <f t="shared" si="205"/>
        <v>0</v>
      </c>
      <c r="M1009" s="8">
        <f t="shared" ca="1" si="210"/>
        <v>-7.0542380437790805E-2</v>
      </c>
      <c r="N1009" s="8">
        <f t="shared" ca="1" si="206"/>
        <v>0</v>
      </c>
      <c r="O1009" s="57">
        <f t="shared" ca="1" si="207"/>
        <v>0</v>
      </c>
      <c r="P1009" s="8">
        <f t="shared" ca="1" si="208"/>
        <v>0</v>
      </c>
      <c r="Q1009" s="8">
        <f t="shared" ca="1" si="209"/>
        <v>0</v>
      </c>
      <c r="R1009" s="5">
        <f t="shared" ca="1" si="211"/>
        <v>7.0542380437790805E-2</v>
      </c>
    </row>
    <row r="1010" spans="3:18" x14ac:dyDescent="0.2">
      <c r="C1010" s="54"/>
      <c r="D1010" s="56">
        <f t="shared" si="199"/>
        <v>0</v>
      </c>
      <c r="E1010" s="56">
        <f t="shared" si="199"/>
        <v>0</v>
      </c>
      <c r="F1010" s="8">
        <f t="shared" si="200"/>
        <v>0</v>
      </c>
      <c r="G1010" s="8">
        <f t="shared" si="200"/>
        <v>0</v>
      </c>
      <c r="H1010" s="8">
        <f t="shared" si="201"/>
        <v>0</v>
      </c>
      <c r="I1010" s="8">
        <f t="shared" si="202"/>
        <v>0</v>
      </c>
      <c r="J1010" s="8">
        <f t="shared" si="203"/>
        <v>0</v>
      </c>
      <c r="K1010" s="8">
        <f t="shared" si="204"/>
        <v>0</v>
      </c>
      <c r="L1010" s="8">
        <f t="shared" si="205"/>
        <v>0</v>
      </c>
      <c r="M1010" s="8">
        <f t="shared" ca="1" si="210"/>
        <v>-7.0542380437790805E-2</v>
      </c>
      <c r="N1010" s="8">
        <f t="shared" ca="1" si="206"/>
        <v>0</v>
      </c>
      <c r="O1010" s="57">
        <f t="shared" ca="1" si="207"/>
        <v>0</v>
      </c>
      <c r="P1010" s="8">
        <f t="shared" ca="1" si="208"/>
        <v>0</v>
      </c>
      <c r="Q1010" s="8">
        <f t="shared" ca="1" si="209"/>
        <v>0</v>
      </c>
      <c r="R1010" s="5">
        <f t="shared" ca="1" si="211"/>
        <v>7.0542380437790805E-2</v>
      </c>
    </row>
    <row r="1011" spans="3:18" x14ac:dyDescent="0.2">
      <c r="C1011" s="54"/>
      <c r="D1011" s="56">
        <f t="shared" si="199"/>
        <v>0</v>
      </c>
      <c r="E1011" s="56">
        <f t="shared" si="199"/>
        <v>0</v>
      </c>
      <c r="F1011" s="8">
        <f t="shared" si="200"/>
        <v>0</v>
      </c>
      <c r="G1011" s="8">
        <f t="shared" si="200"/>
        <v>0</v>
      </c>
      <c r="H1011" s="8">
        <f t="shared" si="201"/>
        <v>0</v>
      </c>
      <c r="I1011" s="8">
        <f t="shared" si="202"/>
        <v>0</v>
      </c>
      <c r="J1011" s="8">
        <f t="shared" si="203"/>
        <v>0</v>
      </c>
      <c r="K1011" s="8">
        <f t="shared" si="204"/>
        <v>0</v>
      </c>
      <c r="L1011" s="8">
        <f t="shared" si="205"/>
        <v>0</v>
      </c>
      <c r="M1011" s="8">
        <f t="shared" ca="1" si="210"/>
        <v>-7.0542380437790805E-2</v>
      </c>
      <c r="N1011" s="8">
        <f t="shared" ca="1" si="206"/>
        <v>0</v>
      </c>
      <c r="O1011" s="57">
        <f t="shared" ca="1" si="207"/>
        <v>0</v>
      </c>
      <c r="P1011" s="8">
        <f t="shared" ca="1" si="208"/>
        <v>0</v>
      </c>
      <c r="Q1011" s="8">
        <f t="shared" ca="1" si="209"/>
        <v>0</v>
      </c>
      <c r="R1011" s="5">
        <f t="shared" ca="1" si="211"/>
        <v>7.0542380437790805E-2</v>
      </c>
    </row>
    <row r="1012" spans="3:18" x14ac:dyDescent="0.2">
      <c r="C1012" s="54"/>
      <c r="D1012" s="56">
        <f t="shared" si="199"/>
        <v>0</v>
      </c>
      <c r="E1012" s="56">
        <f t="shared" si="199"/>
        <v>0</v>
      </c>
      <c r="F1012" s="8">
        <f t="shared" si="200"/>
        <v>0</v>
      </c>
      <c r="G1012" s="8">
        <f t="shared" si="200"/>
        <v>0</v>
      </c>
      <c r="H1012" s="8">
        <f t="shared" si="201"/>
        <v>0</v>
      </c>
      <c r="I1012" s="8">
        <f t="shared" si="202"/>
        <v>0</v>
      </c>
      <c r="J1012" s="8">
        <f t="shared" si="203"/>
        <v>0</v>
      </c>
      <c r="K1012" s="8">
        <f t="shared" si="204"/>
        <v>0</v>
      </c>
      <c r="L1012" s="8">
        <f t="shared" si="205"/>
        <v>0</v>
      </c>
      <c r="M1012" s="8">
        <f t="shared" ca="1" si="210"/>
        <v>-7.0542380437790805E-2</v>
      </c>
      <c r="N1012" s="8">
        <f t="shared" ca="1" si="206"/>
        <v>0</v>
      </c>
      <c r="O1012" s="57">
        <f t="shared" ca="1" si="207"/>
        <v>0</v>
      </c>
      <c r="P1012" s="8">
        <f t="shared" ca="1" si="208"/>
        <v>0</v>
      </c>
      <c r="Q1012" s="8">
        <f t="shared" ca="1" si="209"/>
        <v>0</v>
      </c>
      <c r="R1012" s="5">
        <f t="shared" ca="1" si="211"/>
        <v>7.0542380437790805E-2</v>
      </c>
    </row>
    <row r="1013" spans="3:18" x14ac:dyDescent="0.2">
      <c r="C1013" s="54"/>
      <c r="D1013" s="56">
        <f t="shared" si="199"/>
        <v>0</v>
      </c>
      <c r="E1013" s="56">
        <f t="shared" si="199"/>
        <v>0</v>
      </c>
      <c r="F1013" s="8">
        <f t="shared" si="200"/>
        <v>0</v>
      </c>
      <c r="G1013" s="8">
        <f t="shared" si="200"/>
        <v>0</v>
      </c>
      <c r="H1013" s="8">
        <f t="shared" si="201"/>
        <v>0</v>
      </c>
      <c r="I1013" s="8">
        <f t="shared" si="202"/>
        <v>0</v>
      </c>
      <c r="J1013" s="8">
        <f t="shared" si="203"/>
        <v>0</v>
      </c>
      <c r="K1013" s="8">
        <f t="shared" si="204"/>
        <v>0</v>
      </c>
      <c r="L1013" s="8">
        <f t="shared" si="205"/>
        <v>0</v>
      </c>
      <c r="M1013" s="8">
        <f t="shared" ca="1" si="210"/>
        <v>-7.0542380437790805E-2</v>
      </c>
      <c r="N1013" s="8">
        <f t="shared" ca="1" si="206"/>
        <v>0</v>
      </c>
      <c r="O1013" s="57">
        <f t="shared" ca="1" si="207"/>
        <v>0</v>
      </c>
      <c r="P1013" s="8">
        <f t="shared" ca="1" si="208"/>
        <v>0</v>
      </c>
      <c r="Q1013" s="8">
        <f t="shared" ca="1" si="209"/>
        <v>0</v>
      </c>
      <c r="R1013" s="5">
        <f t="shared" ca="1" si="211"/>
        <v>7.0542380437790805E-2</v>
      </c>
    </row>
    <row r="1014" spans="3:18" x14ac:dyDescent="0.2">
      <c r="C1014" s="54"/>
      <c r="D1014" s="56">
        <f t="shared" si="199"/>
        <v>0</v>
      </c>
      <c r="E1014" s="56">
        <f t="shared" si="199"/>
        <v>0</v>
      </c>
      <c r="F1014" s="8">
        <f t="shared" si="200"/>
        <v>0</v>
      </c>
      <c r="G1014" s="8">
        <f t="shared" si="200"/>
        <v>0</v>
      </c>
      <c r="H1014" s="8">
        <f t="shared" si="201"/>
        <v>0</v>
      </c>
      <c r="I1014" s="8">
        <f t="shared" si="202"/>
        <v>0</v>
      </c>
      <c r="J1014" s="8">
        <f t="shared" si="203"/>
        <v>0</v>
      </c>
      <c r="K1014" s="8">
        <f t="shared" si="204"/>
        <v>0</v>
      </c>
      <c r="L1014" s="8">
        <f t="shared" si="205"/>
        <v>0</v>
      </c>
      <c r="M1014" s="8">
        <f t="shared" ca="1" si="210"/>
        <v>-7.0542380437790805E-2</v>
      </c>
      <c r="N1014" s="8">
        <f t="shared" ca="1" si="206"/>
        <v>0</v>
      </c>
      <c r="O1014" s="57">
        <f t="shared" ca="1" si="207"/>
        <v>0</v>
      </c>
      <c r="P1014" s="8">
        <f t="shared" ca="1" si="208"/>
        <v>0</v>
      </c>
      <c r="Q1014" s="8">
        <f t="shared" ca="1" si="209"/>
        <v>0</v>
      </c>
      <c r="R1014" s="5">
        <f t="shared" ca="1" si="211"/>
        <v>7.0542380437790805E-2</v>
      </c>
    </row>
    <row r="1015" spans="3:18" x14ac:dyDescent="0.2">
      <c r="C1015" s="54"/>
      <c r="D1015" s="56">
        <f t="shared" si="199"/>
        <v>0</v>
      </c>
      <c r="E1015" s="56">
        <f t="shared" si="199"/>
        <v>0</v>
      </c>
      <c r="F1015" s="8">
        <f t="shared" si="200"/>
        <v>0</v>
      </c>
      <c r="G1015" s="8">
        <f t="shared" si="200"/>
        <v>0</v>
      </c>
      <c r="H1015" s="8">
        <f t="shared" si="201"/>
        <v>0</v>
      </c>
      <c r="I1015" s="8">
        <f t="shared" si="202"/>
        <v>0</v>
      </c>
      <c r="J1015" s="8">
        <f t="shared" si="203"/>
        <v>0</v>
      </c>
      <c r="K1015" s="8">
        <f t="shared" si="204"/>
        <v>0</v>
      </c>
      <c r="L1015" s="8">
        <f t="shared" si="205"/>
        <v>0</v>
      </c>
      <c r="M1015" s="8">
        <f t="shared" ca="1" si="210"/>
        <v>-7.0542380437790805E-2</v>
      </c>
      <c r="N1015" s="8">
        <f t="shared" ca="1" si="206"/>
        <v>0</v>
      </c>
      <c r="O1015" s="57">
        <f t="shared" ca="1" si="207"/>
        <v>0</v>
      </c>
      <c r="P1015" s="8">
        <f t="shared" ca="1" si="208"/>
        <v>0</v>
      </c>
      <c r="Q1015" s="8">
        <f t="shared" ca="1" si="209"/>
        <v>0</v>
      </c>
      <c r="R1015" s="5">
        <f t="shared" ca="1" si="211"/>
        <v>7.0542380437790805E-2</v>
      </c>
    </row>
    <row r="1016" spans="3:18" x14ac:dyDescent="0.2">
      <c r="C1016" s="54"/>
      <c r="D1016" s="56">
        <f t="shared" si="199"/>
        <v>0</v>
      </c>
      <c r="E1016" s="56">
        <f t="shared" si="199"/>
        <v>0</v>
      </c>
      <c r="F1016" s="8">
        <f t="shared" si="200"/>
        <v>0</v>
      </c>
      <c r="G1016" s="8">
        <f t="shared" si="200"/>
        <v>0</v>
      </c>
      <c r="H1016" s="8">
        <f t="shared" si="201"/>
        <v>0</v>
      </c>
      <c r="I1016" s="8">
        <f t="shared" si="202"/>
        <v>0</v>
      </c>
      <c r="J1016" s="8">
        <f t="shared" si="203"/>
        <v>0</v>
      </c>
      <c r="K1016" s="8">
        <f t="shared" si="204"/>
        <v>0</v>
      </c>
      <c r="L1016" s="8">
        <f t="shared" si="205"/>
        <v>0</v>
      </c>
      <c r="M1016" s="8">
        <f t="shared" ca="1" si="210"/>
        <v>-7.0542380437790805E-2</v>
      </c>
      <c r="N1016" s="8">
        <f t="shared" ca="1" si="206"/>
        <v>0</v>
      </c>
      <c r="O1016" s="57">
        <f t="shared" ca="1" si="207"/>
        <v>0</v>
      </c>
      <c r="P1016" s="8">
        <f t="shared" ca="1" si="208"/>
        <v>0</v>
      </c>
      <c r="Q1016" s="8">
        <f t="shared" ca="1" si="209"/>
        <v>0</v>
      </c>
      <c r="R1016" s="5">
        <f t="shared" ca="1" si="211"/>
        <v>7.0542380437790805E-2</v>
      </c>
    </row>
    <row r="1017" spans="3:18" x14ac:dyDescent="0.2">
      <c r="C1017" s="54"/>
      <c r="D1017" s="56">
        <f t="shared" si="199"/>
        <v>0</v>
      </c>
      <c r="E1017" s="56">
        <f t="shared" si="199"/>
        <v>0</v>
      </c>
      <c r="F1017" s="8">
        <f t="shared" si="200"/>
        <v>0</v>
      </c>
      <c r="G1017" s="8">
        <f t="shared" si="200"/>
        <v>0</v>
      </c>
      <c r="H1017" s="8">
        <f t="shared" si="201"/>
        <v>0</v>
      </c>
      <c r="I1017" s="8">
        <f t="shared" si="202"/>
        <v>0</v>
      </c>
      <c r="J1017" s="8">
        <f t="shared" si="203"/>
        <v>0</v>
      </c>
      <c r="K1017" s="8">
        <f t="shared" si="204"/>
        <v>0</v>
      </c>
      <c r="L1017" s="8">
        <f t="shared" si="205"/>
        <v>0</v>
      </c>
      <c r="M1017" s="8">
        <f t="shared" ca="1" si="210"/>
        <v>-7.0542380437790805E-2</v>
      </c>
      <c r="N1017" s="8">
        <f t="shared" ca="1" si="206"/>
        <v>0</v>
      </c>
      <c r="O1017" s="57">
        <f t="shared" ca="1" si="207"/>
        <v>0</v>
      </c>
      <c r="P1017" s="8">
        <f t="shared" ca="1" si="208"/>
        <v>0</v>
      </c>
      <c r="Q1017" s="8">
        <f t="shared" ca="1" si="209"/>
        <v>0</v>
      </c>
      <c r="R1017" s="5">
        <f t="shared" ca="1" si="211"/>
        <v>7.0542380437790805E-2</v>
      </c>
    </row>
    <row r="1018" spans="3:18" x14ac:dyDescent="0.2">
      <c r="C1018" s="54"/>
      <c r="D1018" s="56">
        <f t="shared" si="199"/>
        <v>0</v>
      </c>
      <c r="E1018" s="56">
        <f t="shared" si="199"/>
        <v>0</v>
      </c>
      <c r="F1018" s="8">
        <f t="shared" si="200"/>
        <v>0</v>
      </c>
      <c r="G1018" s="8">
        <f t="shared" si="200"/>
        <v>0</v>
      </c>
      <c r="H1018" s="8">
        <f t="shared" si="201"/>
        <v>0</v>
      </c>
      <c r="I1018" s="8">
        <f t="shared" si="202"/>
        <v>0</v>
      </c>
      <c r="J1018" s="8">
        <f t="shared" si="203"/>
        <v>0</v>
      </c>
      <c r="K1018" s="8">
        <f t="shared" si="204"/>
        <v>0</v>
      </c>
      <c r="L1018" s="8">
        <f t="shared" si="205"/>
        <v>0</v>
      </c>
      <c r="M1018" s="8">
        <f t="shared" ca="1" si="210"/>
        <v>-7.0542380437790805E-2</v>
      </c>
      <c r="N1018" s="8">
        <f t="shared" ca="1" si="206"/>
        <v>0</v>
      </c>
      <c r="O1018" s="57">
        <f t="shared" ca="1" si="207"/>
        <v>0</v>
      </c>
      <c r="P1018" s="8">
        <f t="shared" ca="1" si="208"/>
        <v>0</v>
      </c>
      <c r="Q1018" s="8">
        <f t="shared" ca="1" si="209"/>
        <v>0</v>
      </c>
      <c r="R1018" s="5">
        <f t="shared" ca="1" si="211"/>
        <v>7.0542380437790805E-2</v>
      </c>
    </row>
    <row r="1019" spans="3:18" x14ac:dyDescent="0.2">
      <c r="C1019" s="54"/>
      <c r="D1019" s="56">
        <f t="shared" si="199"/>
        <v>0</v>
      </c>
      <c r="E1019" s="56">
        <f t="shared" si="199"/>
        <v>0</v>
      </c>
      <c r="F1019" s="8">
        <f t="shared" si="200"/>
        <v>0</v>
      </c>
      <c r="G1019" s="8">
        <f t="shared" si="200"/>
        <v>0</v>
      </c>
      <c r="H1019" s="8">
        <f t="shared" si="201"/>
        <v>0</v>
      </c>
      <c r="I1019" s="8">
        <f t="shared" si="202"/>
        <v>0</v>
      </c>
      <c r="J1019" s="8">
        <f t="shared" si="203"/>
        <v>0</v>
      </c>
      <c r="K1019" s="8">
        <f t="shared" si="204"/>
        <v>0</v>
      </c>
      <c r="L1019" s="8">
        <f t="shared" si="205"/>
        <v>0</v>
      </c>
      <c r="M1019" s="8">
        <f t="shared" ca="1" si="210"/>
        <v>-7.0542380437790805E-2</v>
      </c>
      <c r="N1019" s="8">
        <f t="shared" ca="1" si="206"/>
        <v>0</v>
      </c>
      <c r="O1019" s="57">
        <f t="shared" ca="1" si="207"/>
        <v>0</v>
      </c>
      <c r="P1019" s="8">
        <f t="shared" ca="1" si="208"/>
        <v>0</v>
      </c>
      <c r="Q1019" s="8">
        <f t="shared" ca="1" si="209"/>
        <v>0</v>
      </c>
      <c r="R1019" s="5">
        <f t="shared" ca="1" si="211"/>
        <v>7.0542380437790805E-2</v>
      </c>
    </row>
    <row r="1020" spans="3:18" x14ac:dyDescent="0.2">
      <c r="C1020" s="54"/>
      <c r="D1020" s="56">
        <f t="shared" si="199"/>
        <v>0</v>
      </c>
      <c r="E1020" s="56">
        <f t="shared" si="199"/>
        <v>0</v>
      </c>
      <c r="F1020" s="8">
        <f t="shared" si="200"/>
        <v>0</v>
      </c>
      <c r="G1020" s="8">
        <f t="shared" si="200"/>
        <v>0</v>
      </c>
      <c r="H1020" s="8">
        <f t="shared" si="201"/>
        <v>0</v>
      </c>
      <c r="I1020" s="8">
        <f t="shared" si="202"/>
        <v>0</v>
      </c>
      <c r="J1020" s="8">
        <f t="shared" si="203"/>
        <v>0</v>
      </c>
      <c r="K1020" s="8">
        <f t="shared" si="204"/>
        <v>0</v>
      </c>
      <c r="L1020" s="8">
        <f t="shared" si="205"/>
        <v>0</v>
      </c>
      <c r="M1020" s="8">
        <f t="shared" ca="1" si="210"/>
        <v>-7.0542380437790805E-2</v>
      </c>
      <c r="N1020" s="8">
        <f t="shared" ca="1" si="206"/>
        <v>0</v>
      </c>
      <c r="O1020" s="57">
        <f t="shared" ca="1" si="207"/>
        <v>0</v>
      </c>
      <c r="P1020" s="8">
        <f t="shared" ca="1" si="208"/>
        <v>0</v>
      </c>
      <c r="Q1020" s="8">
        <f t="shared" ca="1" si="209"/>
        <v>0</v>
      </c>
      <c r="R1020" s="5">
        <f t="shared" ca="1" si="211"/>
        <v>7.0542380437790805E-2</v>
      </c>
    </row>
    <row r="1021" spans="3:18" x14ac:dyDescent="0.2">
      <c r="C1021" s="54"/>
      <c r="D1021" s="56">
        <f t="shared" si="199"/>
        <v>0</v>
      </c>
      <c r="E1021" s="56">
        <f t="shared" si="199"/>
        <v>0</v>
      </c>
      <c r="F1021" s="8">
        <f t="shared" si="200"/>
        <v>0</v>
      </c>
      <c r="G1021" s="8">
        <f t="shared" si="200"/>
        <v>0</v>
      </c>
      <c r="H1021" s="8">
        <f t="shared" si="201"/>
        <v>0</v>
      </c>
      <c r="I1021" s="8">
        <f t="shared" si="202"/>
        <v>0</v>
      </c>
      <c r="J1021" s="8">
        <f t="shared" si="203"/>
        <v>0</v>
      </c>
      <c r="K1021" s="8">
        <f t="shared" si="204"/>
        <v>0</v>
      </c>
      <c r="L1021" s="8">
        <f t="shared" si="205"/>
        <v>0</v>
      </c>
      <c r="M1021" s="8">
        <f t="shared" ca="1" si="210"/>
        <v>-7.0542380437790805E-2</v>
      </c>
      <c r="N1021" s="8">
        <f t="shared" ca="1" si="206"/>
        <v>0</v>
      </c>
      <c r="O1021" s="57">
        <f t="shared" ca="1" si="207"/>
        <v>0</v>
      </c>
      <c r="P1021" s="8">
        <f t="shared" ca="1" si="208"/>
        <v>0</v>
      </c>
      <c r="Q1021" s="8">
        <f t="shared" ca="1" si="209"/>
        <v>0</v>
      </c>
      <c r="R1021" s="5">
        <f t="shared" ca="1" si="211"/>
        <v>7.0542380437790805E-2</v>
      </c>
    </row>
    <row r="1022" spans="3:18" x14ac:dyDescent="0.2">
      <c r="C1022" s="54"/>
      <c r="D1022" s="56">
        <f t="shared" si="199"/>
        <v>0</v>
      </c>
      <c r="E1022" s="56">
        <f t="shared" si="199"/>
        <v>0</v>
      </c>
      <c r="F1022" s="8">
        <f t="shared" si="200"/>
        <v>0</v>
      </c>
      <c r="G1022" s="8">
        <f t="shared" si="200"/>
        <v>0</v>
      </c>
      <c r="H1022" s="8">
        <f t="shared" si="201"/>
        <v>0</v>
      </c>
      <c r="I1022" s="8">
        <f t="shared" si="202"/>
        <v>0</v>
      </c>
      <c r="J1022" s="8">
        <f t="shared" si="203"/>
        <v>0</v>
      </c>
      <c r="K1022" s="8">
        <f t="shared" si="204"/>
        <v>0</v>
      </c>
      <c r="L1022" s="8">
        <f t="shared" si="205"/>
        <v>0</v>
      </c>
      <c r="M1022" s="8">
        <f t="shared" ca="1" si="210"/>
        <v>-7.0542380437790805E-2</v>
      </c>
      <c r="N1022" s="8">
        <f t="shared" ca="1" si="206"/>
        <v>0</v>
      </c>
      <c r="O1022" s="57">
        <f t="shared" ca="1" si="207"/>
        <v>0</v>
      </c>
      <c r="P1022" s="8">
        <f t="shared" ca="1" si="208"/>
        <v>0</v>
      </c>
      <c r="Q1022" s="8">
        <f t="shared" ca="1" si="209"/>
        <v>0</v>
      </c>
      <c r="R1022" s="5">
        <f t="shared" ca="1" si="211"/>
        <v>7.0542380437790805E-2</v>
      </c>
    </row>
    <row r="1023" spans="3:18" x14ac:dyDescent="0.2">
      <c r="C1023" s="54"/>
      <c r="D1023" s="56">
        <f t="shared" si="199"/>
        <v>0</v>
      </c>
      <c r="E1023" s="56">
        <f t="shared" si="199"/>
        <v>0</v>
      </c>
      <c r="F1023" s="8">
        <f t="shared" si="200"/>
        <v>0</v>
      </c>
      <c r="G1023" s="8">
        <f t="shared" si="200"/>
        <v>0</v>
      </c>
      <c r="H1023" s="8">
        <f t="shared" si="201"/>
        <v>0</v>
      </c>
      <c r="I1023" s="8">
        <f t="shared" si="202"/>
        <v>0</v>
      </c>
      <c r="J1023" s="8">
        <f t="shared" si="203"/>
        <v>0</v>
      </c>
      <c r="K1023" s="8">
        <f t="shared" si="204"/>
        <v>0</v>
      </c>
      <c r="L1023" s="8">
        <f t="shared" si="205"/>
        <v>0</v>
      </c>
      <c r="M1023" s="8">
        <f t="shared" ca="1" si="210"/>
        <v>-7.0542380437790805E-2</v>
      </c>
      <c r="N1023" s="8">
        <f t="shared" ca="1" si="206"/>
        <v>0</v>
      </c>
      <c r="O1023" s="57">
        <f t="shared" ca="1" si="207"/>
        <v>0</v>
      </c>
      <c r="P1023" s="8">
        <f t="shared" ca="1" si="208"/>
        <v>0</v>
      </c>
      <c r="Q1023" s="8">
        <f t="shared" ca="1" si="209"/>
        <v>0</v>
      </c>
      <c r="R1023" s="5">
        <f t="shared" ca="1" si="211"/>
        <v>7.0542380437790805E-2</v>
      </c>
    </row>
    <row r="1024" spans="3:18" x14ac:dyDescent="0.2">
      <c r="C1024" s="54"/>
      <c r="D1024" s="56">
        <f t="shared" si="199"/>
        <v>0</v>
      </c>
      <c r="E1024" s="56">
        <f t="shared" si="199"/>
        <v>0</v>
      </c>
      <c r="F1024" s="8">
        <f t="shared" si="200"/>
        <v>0</v>
      </c>
      <c r="G1024" s="8">
        <f t="shared" si="200"/>
        <v>0</v>
      </c>
      <c r="H1024" s="8">
        <f t="shared" si="201"/>
        <v>0</v>
      </c>
      <c r="I1024" s="8">
        <f t="shared" si="202"/>
        <v>0</v>
      </c>
      <c r="J1024" s="8">
        <f t="shared" si="203"/>
        <v>0</v>
      </c>
      <c r="K1024" s="8">
        <f t="shared" si="204"/>
        <v>0</v>
      </c>
      <c r="L1024" s="8">
        <f t="shared" si="205"/>
        <v>0</v>
      </c>
      <c r="M1024" s="8">
        <f t="shared" ca="1" si="210"/>
        <v>-7.0542380437790805E-2</v>
      </c>
      <c r="N1024" s="8">
        <f t="shared" ca="1" si="206"/>
        <v>0</v>
      </c>
      <c r="O1024" s="57">
        <f t="shared" ca="1" si="207"/>
        <v>0</v>
      </c>
      <c r="P1024" s="8">
        <f t="shared" ca="1" si="208"/>
        <v>0</v>
      </c>
      <c r="Q1024" s="8">
        <f t="shared" ca="1" si="209"/>
        <v>0</v>
      </c>
      <c r="R1024" s="5">
        <f t="shared" ca="1" si="211"/>
        <v>7.0542380437790805E-2</v>
      </c>
    </row>
    <row r="1025" spans="3:18" x14ac:dyDescent="0.2">
      <c r="C1025" s="54"/>
      <c r="D1025" s="56">
        <f t="shared" si="199"/>
        <v>0</v>
      </c>
      <c r="E1025" s="56">
        <f t="shared" si="199"/>
        <v>0</v>
      </c>
      <c r="F1025" s="8">
        <f t="shared" si="200"/>
        <v>0</v>
      </c>
      <c r="G1025" s="8">
        <f t="shared" si="200"/>
        <v>0</v>
      </c>
      <c r="H1025" s="8">
        <f t="shared" si="201"/>
        <v>0</v>
      </c>
      <c r="I1025" s="8">
        <f t="shared" si="202"/>
        <v>0</v>
      </c>
      <c r="J1025" s="8">
        <f t="shared" si="203"/>
        <v>0</v>
      </c>
      <c r="K1025" s="8">
        <f t="shared" si="204"/>
        <v>0</v>
      </c>
      <c r="L1025" s="8">
        <f t="shared" si="205"/>
        <v>0</v>
      </c>
      <c r="M1025" s="8">
        <f t="shared" ca="1" si="210"/>
        <v>-7.0542380437790805E-2</v>
      </c>
      <c r="N1025" s="8">
        <f t="shared" ca="1" si="206"/>
        <v>0</v>
      </c>
      <c r="O1025" s="57">
        <f t="shared" ca="1" si="207"/>
        <v>0</v>
      </c>
      <c r="P1025" s="8">
        <f t="shared" ca="1" si="208"/>
        <v>0</v>
      </c>
      <c r="Q1025" s="8">
        <f t="shared" ca="1" si="209"/>
        <v>0</v>
      </c>
      <c r="R1025" s="5">
        <f t="shared" ca="1" si="211"/>
        <v>7.0542380437790805E-2</v>
      </c>
    </row>
    <row r="1026" spans="3:18" x14ac:dyDescent="0.2">
      <c r="C1026" s="54"/>
      <c r="D1026" s="56">
        <f t="shared" si="199"/>
        <v>0</v>
      </c>
      <c r="E1026" s="56">
        <f t="shared" si="199"/>
        <v>0</v>
      </c>
      <c r="F1026" s="8">
        <f t="shared" si="200"/>
        <v>0</v>
      </c>
      <c r="G1026" s="8">
        <f t="shared" si="200"/>
        <v>0</v>
      </c>
      <c r="H1026" s="8">
        <f t="shared" si="201"/>
        <v>0</v>
      </c>
      <c r="I1026" s="8">
        <f t="shared" si="202"/>
        <v>0</v>
      </c>
      <c r="J1026" s="8">
        <f t="shared" si="203"/>
        <v>0</v>
      </c>
      <c r="K1026" s="8">
        <f t="shared" si="204"/>
        <v>0</v>
      </c>
      <c r="L1026" s="8">
        <f t="shared" si="205"/>
        <v>0</v>
      </c>
      <c r="M1026" s="8">
        <f t="shared" ca="1" si="210"/>
        <v>-7.0542380437790805E-2</v>
      </c>
      <c r="N1026" s="8">
        <f t="shared" ca="1" si="206"/>
        <v>0</v>
      </c>
      <c r="O1026" s="57">
        <f t="shared" ca="1" si="207"/>
        <v>0</v>
      </c>
      <c r="P1026" s="8">
        <f t="shared" ca="1" si="208"/>
        <v>0</v>
      </c>
      <c r="Q1026" s="8">
        <f t="shared" ca="1" si="209"/>
        <v>0</v>
      </c>
      <c r="R1026" s="5">
        <f t="shared" ca="1" si="211"/>
        <v>7.0542380437790805E-2</v>
      </c>
    </row>
    <row r="1027" spans="3:18" x14ac:dyDescent="0.2">
      <c r="C1027" s="54"/>
      <c r="D1027" s="56">
        <f t="shared" si="199"/>
        <v>0</v>
      </c>
      <c r="E1027" s="56">
        <f t="shared" si="199"/>
        <v>0</v>
      </c>
      <c r="F1027" s="8">
        <f t="shared" si="200"/>
        <v>0</v>
      </c>
      <c r="G1027" s="8">
        <f t="shared" si="200"/>
        <v>0</v>
      </c>
      <c r="H1027" s="8">
        <f t="shared" si="201"/>
        <v>0</v>
      </c>
      <c r="I1027" s="8">
        <f t="shared" si="202"/>
        <v>0</v>
      </c>
      <c r="J1027" s="8">
        <f t="shared" si="203"/>
        <v>0</v>
      </c>
      <c r="K1027" s="8">
        <f t="shared" si="204"/>
        <v>0</v>
      </c>
      <c r="L1027" s="8">
        <f t="shared" si="205"/>
        <v>0</v>
      </c>
      <c r="M1027" s="8">
        <f t="shared" ca="1" si="210"/>
        <v>-7.0542380437790805E-2</v>
      </c>
      <c r="N1027" s="8">
        <f t="shared" ca="1" si="206"/>
        <v>0</v>
      </c>
      <c r="O1027" s="57">
        <f t="shared" ca="1" si="207"/>
        <v>0</v>
      </c>
      <c r="P1027" s="8">
        <f t="shared" ca="1" si="208"/>
        <v>0</v>
      </c>
      <c r="Q1027" s="8">
        <f t="shared" ca="1" si="209"/>
        <v>0</v>
      </c>
      <c r="R1027" s="5">
        <f t="shared" ca="1" si="211"/>
        <v>7.0542380437790805E-2</v>
      </c>
    </row>
    <row r="1028" spans="3:18" x14ac:dyDescent="0.2">
      <c r="C1028" s="54"/>
      <c r="D1028" s="56">
        <f t="shared" si="199"/>
        <v>0</v>
      </c>
      <c r="E1028" s="56">
        <f t="shared" si="199"/>
        <v>0</v>
      </c>
      <c r="F1028" s="8">
        <f t="shared" si="200"/>
        <v>0</v>
      </c>
      <c r="G1028" s="8">
        <f t="shared" si="200"/>
        <v>0</v>
      </c>
      <c r="H1028" s="8">
        <f t="shared" si="201"/>
        <v>0</v>
      </c>
      <c r="I1028" s="8">
        <f t="shared" si="202"/>
        <v>0</v>
      </c>
      <c r="J1028" s="8">
        <f t="shared" si="203"/>
        <v>0</v>
      </c>
      <c r="K1028" s="8">
        <f t="shared" si="204"/>
        <v>0</v>
      </c>
      <c r="L1028" s="8">
        <f t="shared" si="205"/>
        <v>0</v>
      </c>
      <c r="M1028" s="8">
        <f t="shared" ca="1" si="210"/>
        <v>-7.0542380437790805E-2</v>
      </c>
      <c r="N1028" s="8">
        <f t="shared" ca="1" si="206"/>
        <v>0</v>
      </c>
      <c r="O1028" s="57">
        <f t="shared" ca="1" si="207"/>
        <v>0</v>
      </c>
      <c r="P1028" s="8">
        <f t="shared" ca="1" si="208"/>
        <v>0</v>
      </c>
      <c r="Q1028" s="8">
        <f t="shared" ca="1" si="209"/>
        <v>0</v>
      </c>
      <c r="R1028" s="5">
        <f t="shared" ca="1" si="211"/>
        <v>7.0542380437790805E-2</v>
      </c>
    </row>
    <row r="1029" spans="3:18" x14ac:dyDescent="0.2">
      <c r="C1029" s="54"/>
      <c r="D1029" s="56">
        <f t="shared" si="199"/>
        <v>0</v>
      </c>
      <c r="E1029" s="56">
        <f t="shared" si="199"/>
        <v>0</v>
      </c>
      <c r="F1029" s="8">
        <f t="shared" si="200"/>
        <v>0</v>
      </c>
      <c r="G1029" s="8">
        <f t="shared" si="200"/>
        <v>0</v>
      </c>
      <c r="H1029" s="8">
        <f t="shared" si="201"/>
        <v>0</v>
      </c>
      <c r="I1029" s="8">
        <f t="shared" si="202"/>
        <v>0</v>
      </c>
      <c r="J1029" s="8">
        <f t="shared" si="203"/>
        <v>0</v>
      </c>
      <c r="K1029" s="8">
        <f t="shared" si="204"/>
        <v>0</v>
      </c>
      <c r="L1029" s="8">
        <f t="shared" si="205"/>
        <v>0</v>
      </c>
      <c r="M1029" s="8">
        <f t="shared" ca="1" si="210"/>
        <v>-7.0542380437790805E-2</v>
      </c>
      <c r="N1029" s="8">
        <f t="shared" ca="1" si="206"/>
        <v>0</v>
      </c>
      <c r="O1029" s="57">
        <f t="shared" ca="1" si="207"/>
        <v>0</v>
      </c>
      <c r="P1029" s="8">
        <f t="shared" ca="1" si="208"/>
        <v>0</v>
      </c>
      <c r="Q1029" s="8">
        <f t="shared" ca="1" si="209"/>
        <v>0</v>
      </c>
      <c r="R1029" s="5">
        <f t="shared" ca="1" si="211"/>
        <v>7.0542380437790805E-2</v>
      </c>
    </row>
    <row r="1030" spans="3:18" x14ac:dyDescent="0.2">
      <c r="C1030" s="54"/>
      <c r="D1030" s="56">
        <f t="shared" si="199"/>
        <v>0</v>
      </c>
      <c r="E1030" s="56">
        <f t="shared" si="199"/>
        <v>0</v>
      </c>
      <c r="F1030" s="8">
        <f t="shared" si="200"/>
        <v>0</v>
      </c>
      <c r="G1030" s="8">
        <f t="shared" si="200"/>
        <v>0</v>
      </c>
      <c r="H1030" s="8">
        <f t="shared" si="201"/>
        <v>0</v>
      </c>
      <c r="I1030" s="8">
        <f t="shared" si="202"/>
        <v>0</v>
      </c>
      <c r="J1030" s="8">
        <f t="shared" si="203"/>
        <v>0</v>
      </c>
      <c r="K1030" s="8">
        <f t="shared" si="204"/>
        <v>0</v>
      </c>
      <c r="L1030" s="8">
        <f t="shared" si="205"/>
        <v>0</v>
      </c>
      <c r="M1030" s="8">
        <f t="shared" ca="1" si="210"/>
        <v>-7.0542380437790805E-2</v>
      </c>
      <c r="N1030" s="8">
        <f t="shared" ca="1" si="206"/>
        <v>0</v>
      </c>
      <c r="O1030" s="57">
        <f t="shared" ca="1" si="207"/>
        <v>0</v>
      </c>
      <c r="P1030" s="8">
        <f t="shared" ca="1" si="208"/>
        <v>0</v>
      </c>
      <c r="Q1030" s="8">
        <f t="shared" ca="1" si="209"/>
        <v>0</v>
      </c>
      <c r="R1030" s="5">
        <f t="shared" ca="1" si="211"/>
        <v>7.0542380437790805E-2</v>
      </c>
    </row>
    <row r="1031" spans="3:18" x14ac:dyDescent="0.2">
      <c r="C1031" s="54"/>
      <c r="D1031" s="56">
        <f t="shared" si="199"/>
        <v>0</v>
      </c>
      <c r="E1031" s="56">
        <f t="shared" si="199"/>
        <v>0</v>
      </c>
      <c r="F1031" s="8">
        <f t="shared" si="200"/>
        <v>0</v>
      </c>
      <c r="G1031" s="8">
        <f t="shared" si="200"/>
        <v>0</v>
      </c>
      <c r="H1031" s="8">
        <f t="shared" si="201"/>
        <v>0</v>
      </c>
      <c r="I1031" s="8">
        <f t="shared" si="202"/>
        <v>0</v>
      </c>
      <c r="J1031" s="8">
        <f t="shared" si="203"/>
        <v>0</v>
      </c>
      <c r="K1031" s="8">
        <f t="shared" si="204"/>
        <v>0</v>
      </c>
      <c r="L1031" s="8">
        <f t="shared" si="205"/>
        <v>0</v>
      </c>
      <c r="M1031" s="8">
        <f t="shared" ca="1" si="210"/>
        <v>-7.0542380437790805E-2</v>
      </c>
      <c r="N1031" s="8">
        <f t="shared" ca="1" si="206"/>
        <v>0</v>
      </c>
      <c r="O1031" s="57">
        <f t="shared" ca="1" si="207"/>
        <v>0</v>
      </c>
      <c r="P1031" s="8">
        <f t="shared" ca="1" si="208"/>
        <v>0</v>
      </c>
      <c r="Q1031" s="8">
        <f t="shared" ca="1" si="209"/>
        <v>0</v>
      </c>
      <c r="R1031" s="5">
        <f t="shared" ca="1" si="211"/>
        <v>7.0542380437790805E-2</v>
      </c>
    </row>
    <row r="1032" spans="3:18" x14ac:dyDescent="0.2">
      <c r="C1032" s="54"/>
      <c r="D1032" s="56">
        <f t="shared" si="199"/>
        <v>0</v>
      </c>
      <c r="E1032" s="56">
        <f t="shared" si="199"/>
        <v>0</v>
      </c>
      <c r="F1032" s="8">
        <f t="shared" si="200"/>
        <v>0</v>
      </c>
      <c r="G1032" s="8">
        <f t="shared" si="200"/>
        <v>0</v>
      </c>
      <c r="H1032" s="8">
        <f t="shared" si="201"/>
        <v>0</v>
      </c>
      <c r="I1032" s="8">
        <f t="shared" si="202"/>
        <v>0</v>
      </c>
      <c r="J1032" s="8">
        <f t="shared" si="203"/>
        <v>0</v>
      </c>
      <c r="K1032" s="8">
        <f t="shared" si="204"/>
        <v>0</v>
      </c>
      <c r="L1032" s="8">
        <f t="shared" si="205"/>
        <v>0</v>
      </c>
      <c r="M1032" s="8">
        <f t="shared" ca="1" si="210"/>
        <v>-7.0542380437790805E-2</v>
      </c>
      <c r="N1032" s="8">
        <f t="shared" ca="1" si="206"/>
        <v>0</v>
      </c>
      <c r="O1032" s="57">
        <f t="shared" ca="1" si="207"/>
        <v>0</v>
      </c>
      <c r="P1032" s="8">
        <f t="shared" ca="1" si="208"/>
        <v>0</v>
      </c>
      <c r="Q1032" s="8">
        <f t="shared" ca="1" si="209"/>
        <v>0</v>
      </c>
      <c r="R1032" s="5">
        <f t="shared" ca="1" si="211"/>
        <v>7.0542380437790805E-2</v>
      </c>
    </row>
    <row r="1033" spans="3:18" x14ac:dyDescent="0.2">
      <c r="C1033" s="54"/>
      <c r="D1033" s="56">
        <f t="shared" si="199"/>
        <v>0</v>
      </c>
      <c r="E1033" s="56">
        <f t="shared" si="199"/>
        <v>0</v>
      </c>
      <c r="F1033" s="8">
        <f t="shared" si="200"/>
        <v>0</v>
      </c>
      <c r="G1033" s="8">
        <f t="shared" si="200"/>
        <v>0</v>
      </c>
      <c r="H1033" s="8">
        <f t="shared" si="201"/>
        <v>0</v>
      </c>
      <c r="I1033" s="8">
        <f t="shared" si="202"/>
        <v>0</v>
      </c>
      <c r="J1033" s="8">
        <f t="shared" si="203"/>
        <v>0</v>
      </c>
      <c r="K1033" s="8">
        <f t="shared" si="204"/>
        <v>0</v>
      </c>
      <c r="L1033" s="8">
        <f t="shared" si="205"/>
        <v>0</v>
      </c>
      <c r="M1033" s="8">
        <f t="shared" ca="1" si="210"/>
        <v>-7.0542380437790805E-2</v>
      </c>
      <c r="N1033" s="8">
        <f t="shared" ca="1" si="206"/>
        <v>0</v>
      </c>
      <c r="O1033" s="57">
        <f t="shared" ca="1" si="207"/>
        <v>0</v>
      </c>
      <c r="P1033" s="8">
        <f t="shared" ca="1" si="208"/>
        <v>0</v>
      </c>
      <c r="Q1033" s="8">
        <f t="shared" ca="1" si="209"/>
        <v>0</v>
      </c>
      <c r="R1033" s="5">
        <f t="shared" ca="1" si="211"/>
        <v>7.0542380437790805E-2</v>
      </c>
    </row>
    <row r="1034" spans="3:18" x14ac:dyDescent="0.2">
      <c r="C1034" s="54"/>
      <c r="D1034" s="56">
        <f t="shared" si="199"/>
        <v>0</v>
      </c>
      <c r="E1034" s="56">
        <f t="shared" si="199"/>
        <v>0</v>
      </c>
      <c r="F1034" s="8">
        <f t="shared" si="200"/>
        <v>0</v>
      </c>
      <c r="G1034" s="8">
        <f t="shared" si="200"/>
        <v>0</v>
      </c>
      <c r="H1034" s="8">
        <f t="shared" si="201"/>
        <v>0</v>
      </c>
      <c r="I1034" s="8">
        <f t="shared" si="202"/>
        <v>0</v>
      </c>
      <c r="J1034" s="8">
        <f t="shared" si="203"/>
        <v>0</v>
      </c>
      <c r="K1034" s="8">
        <f t="shared" si="204"/>
        <v>0</v>
      </c>
      <c r="L1034" s="8">
        <f t="shared" si="205"/>
        <v>0</v>
      </c>
      <c r="M1034" s="8">
        <f t="shared" ca="1" si="210"/>
        <v>-7.0542380437790805E-2</v>
      </c>
      <c r="N1034" s="8">
        <f t="shared" ca="1" si="206"/>
        <v>0</v>
      </c>
      <c r="O1034" s="57">
        <f t="shared" ca="1" si="207"/>
        <v>0</v>
      </c>
      <c r="P1034" s="8">
        <f t="shared" ca="1" si="208"/>
        <v>0</v>
      </c>
      <c r="Q1034" s="8">
        <f t="shared" ca="1" si="209"/>
        <v>0</v>
      </c>
      <c r="R1034" s="5">
        <f t="shared" ca="1" si="211"/>
        <v>7.0542380437790805E-2</v>
      </c>
    </row>
    <row r="1035" spans="3:18" x14ac:dyDescent="0.2">
      <c r="C1035" s="54"/>
      <c r="D1035" s="56">
        <f t="shared" si="199"/>
        <v>0</v>
      </c>
      <c r="E1035" s="56">
        <f t="shared" si="199"/>
        <v>0</v>
      </c>
      <c r="F1035" s="8">
        <f t="shared" si="200"/>
        <v>0</v>
      </c>
      <c r="G1035" s="8">
        <f t="shared" si="200"/>
        <v>0</v>
      </c>
      <c r="H1035" s="8">
        <f t="shared" si="201"/>
        <v>0</v>
      </c>
      <c r="I1035" s="8">
        <f t="shared" si="202"/>
        <v>0</v>
      </c>
      <c r="J1035" s="8">
        <f t="shared" si="203"/>
        <v>0</v>
      </c>
      <c r="K1035" s="8">
        <f t="shared" si="204"/>
        <v>0</v>
      </c>
      <c r="L1035" s="8">
        <f t="shared" si="205"/>
        <v>0</v>
      </c>
      <c r="M1035" s="8">
        <f t="shared" ca="1" si="210"/>
        <v>-7.0542380437790805E-2</v>
      </c>
      <c r="N1035" s="8">
        <f t="shared" ca="1" si="206"/>
        <v>0</v>
      </c>
      <c r="O1035" s="57">
        <f t="shared" ca="1" si="207"/>
        <v>0</v>
      </c>
      <c r="P1035" s="8">
        <f t="shared" ca="1" si="208"/>
        <v>0</v>
      </c>
      <c r="Q1035" s="8">
        <f t="shared" ca="1" si="209"/>
        <v>0</v>
      </c>
      <c r="R1035" s="5">
        <f t="shared" ca="1" si="211"/>
        <v>7.0542380437790805E-2</v>
      </c>
    </row>
    <row r="1036" spans="3:18" x14ac:dyDescent="0.2">
      <c r="C1036" s="54"/>
      <c r="D1036" s="56">
        <f t="shared" si="199"/>
        <v>0</v>
      </c>
      <c r="E1036" s="56">
        <f t="shared" si="199"/>
        <v>0</v>
      </c>
      <c r="F1036" s="8">
        <f t="shared" si="200"/>
        <v>0</v>
      </c>
      <c r="G1036" s="8">
        <f t="shared" si="200"/>
        <v>0</v>
      </c>
      <c r="H1036" s="8">
        <f t="shared" si="201"/>
        <v>0</v>
      </c>
      <c r="I1036" s="8">
        <f t="shared" si="202"/>
        <v>0</v>
      </c>
      <c r="J1036" s="8">
        <f t="shared" si="203"/>
        <v>0</v>
      </c>
      <c r="K1036" s="8">
        <f t="shared" si="204"/>
        <v>0</v>
      </c>
      <c r="L1036" s="8">
        <f t="shared" si="205"/>
        <v>0</v>
      </c>
      <c r="M1036" s="8">
        <f t="shared" ca="1" si="210"/>
        <v>-7.0542380437790805E-2</v>
      </c>
      <c r="N1036" s="8">
        <f t="shared" ca="1" si="206"/>
        <v>0</v>
      </c>
      <c r="O1036" s="57">
        <f t="shared" ca="1" si="207"/>
        <v>0</v>
      </c>
      <c r="P1036" s="8">
        <f t="shared" ca="1" si="208"/>
        <v>0</v>
      </c>
      <c r="Q1036" s="8">
        <f t="shared" ca="1" si="209"/>
        <v>0</v>
      </c>
      <c r="R1036" s="5">
        <f t="shared" ca="1" si="211"/>
        <v>7.0542380437790805E-2</v>
      </c>
    </row>
    <row r="1037" spans="3:18" x14ac:dyDescent="0.2">
      <c r="C1037" s="54"/>
      <c r="D1037" s="56">
        <f t="shared" si="199"/>
        <v>0</v>
      </c>
      <c r="E1037" s="56">
        <f t="shared" si="199"/>
        <v>0</v>
      </c>
      <c r="F1037" s="8">
        <f t="shared" si="200"/>
        <v>0</v>
      </c>
      <c r="G1037" s="8">
        <f t="shared" si="200"/>
        <v>0</v>
      </c>
      <c r="H1037" s="8">
        <f t="shared" si="201"/>
        <v>0</v>
      </c>
      <c r="I1037" s="8">
        <f t="shared" si="202"/>
        <v>0</v>
      </c>
      <c r="J1037" s="8">
        <f t="shared" si="203"/>
        <v>0</v>
      </c>
      <c r="K1037" s="8">
        <f t="shared" si="204"/>
        <v>0</v>
      </c>
      <c r="L1037" s="8">
        <f t="shared" si="205"/>
        <v>0</v>
      </c>
      <c r="M1037" s="8">
        <f t="shared" ca="1" si="210"/>
        <v>-7.0542380437790805E-2</v>
      </c>
      <c r="N1037" s="8">
        <f t="shared" ca="1" si="206"/>
        <v>0</v>
      </c>
      <c r="O1037" s="57">
        <f t="shared" ca="1" si="207"/>
        <v>0</v>
      </c>
      <c r="P1037" s="8">
        <f t="shared" ca="1" si="208"/>
        <v>0</v>
      </c>
      <c r="Q1037" s="8">
        <f t="shared" ca="1" si="209"/>
        <v>0</v>
      </c>
      <c r="R1037" s="5">
        <f t="shared" ca="1" si="211"/>
        <v>7.0542380437790805E-2</v>
      </c>
    </row>
    <row r="1038" spans="3:18" x14ac:dyDescent="0.2">
      <c r="C1038" s="54"/>
      <c r="D1038" s="56">
        <f t="shared" si="199"/>
        <v>0</v>
      </c>
      <c r="E1038" s="56">
        <f t="shared" si="199"/>
        <v>0</v>
      </c>
      <c r="F1038" s="8">
        <f t="shared" si="200"/>
        <v>0</v>
      </c>
      <c r="G1038" s="8">
        <f t="shared" si="200"/>
        <v>0</v>
      </c>
      <c r="H1038" s="8">
        <f t="shared" si="201"/>
        <v>0</v>
      </c>
      <c r="I1038" s="8">
        <f t="shared" si="202"/>
        <v>0</v>
      </c>
      <c r="J1038" s="8">
        <f t="shared" si="203"/>
        <v>0</v>
      </c>
      <c r="K1038" s="8">
        <f t="shared" si="204"/>
        <v>0</v>
      </c>
      <c r="L1038" s="8">
        <f t="shared" si="205"/>
        <v>0</v>
      </c>
      <c r="M1038" s="8">
        <f t="shared" ca="1" si="210"/>
        <v>-7.0542380437790805E-2</v>
      </c>
      <c r="N1038" s="8">
        <f t="shared" ca="1" si="206"/>
        <v>0</v>
      </c>
      <c r="O1038" s="57">
        <f t="shared" ca="1" si="207"/>
        <v>0</v>
      </c>
      <c r="P1038" s="8">
        <f t="shared" ca="1" si="208"/>
        <v>0</v>
      </c>
      <c r="Q1038" s="8">
        <f t="shared" ca="1" si="209"/>
        <v>0</v>
      </c>
      <c r="R1038" s="5">
        <f t="shared" ca="1" si="211"/>
        <v>7.0542380437790805E-2</v>
      </c>
    </row>
    <row r="1039" spans="3:18" x14ac:dyDescent="0.2">
      <c r="C1039" s="54"/>
      <c r="D1039" s="56">
        <f t="shared" ref="D1039:E1102" si="212">A1039/A$18</f>
        <v>0</v>
      </c>
      <c r="E1039" s="56">
        <f t="shared" si="212"/>
        <v>0</v>
      </c>
      <c r="F1039" s="8">
        <f t="shared" ref="F1039:G1102" si="213">$C1039*D1039</f>
        <v>0</v>
      </c>
      <c r="G1039" s="8">
        <f t="shared" si="213"/>
        <v>0</v>
      </c>
      <c r="H1039" s="8">
        <f t="shared" si="201"/>
        <v>0</v>
      </c>
      <c r="I1039" s="8">
        <f t="shared" si="202"/>
        <v>0</v>
      </c>
      <c r="J1039" s="8">
        <f t="shared" si="203"/>
        <v>0</v>
      </c>
      <c r="K1039" s="8">
        <f t="shared" si="204"/>
        <v>0</v>
      </c>
      <c r="L1039" s="8">
        <f t="shared" si="205"/>
        <v>0</v>
      </c>
      <c r="M1039" s="8">
        <f t="shared" ca="1" si="210"/>
        <v>-7.0542380437790805E-2</v>
      </c>
      <c r="N1039" s="8">
        <f t="shared" ca="1" si="206"/>
        <v>0</v>
      </c>
      <c r="O1039" s="57">
        <f t="shared" ca="1" si="207"/>
        <v>0</v>
      </c>
      <c r="P1039" s="8">
        <f t="shared" ca="1" si="208"/>
        <v>0</v>
      </c>
      <c r="Q1039" s="8">
        <f t="shared" ca="1" si="209"/>
        <v>0</v>
      </c>
      <c r="R1039" s="5">
        <f t="shared" ca="1" si="211"/>
        <v>7.0542380437790805E-2</v>
      </c>
    </row>
    <row r="1040" spans="3:18" x14ac:dyDescent="0.2">
      <c r="C1040" s="54"/>
      <c r="D1040" s="56">
        <f t="shared" si="212"/>
        <v>0</v>
      </c>
      <c r="E1040" s="56">
        <f t="shared" si="212"/>
        <v>0</v>
      </c>
      <c r="F1040" s="8">
        <f t="shared" si="213"/>
        <v>0</v>
      </c>
      <c r="G1040" s="8">
        <f t="shared" si="213"/>
        <v>0</v>
      </c>
      <c r="H1040" s="8">
        <f t="shared" ref="H1040:H1103" si="214">C1040*D1040*D1040</f>
        <v>0</v>
      </c>
      <c r="I1040" s="8">
        <f t="shared" ref="I1040:I1103" si="215">C1040*D1040*D1040*D1040</f>
        <v>0</v>
      </c>
      <c r="J1040" s="8">
        <f t="shared" ref="J1040:J1103" si="216">C1040*D1040*D1040*D1040*D1040</f>
        <v>0</v>
      </c>
      <c r="K1040" s="8">
        <f t="shared" ref="K1040:K1103" si="217">C1040*E1040*D1040</f>
        <v>0</v>
      </c>
      <c r="L1040" s="8">
        <f t="shared" ref="L1040:L1103" si="218">C1040*E1040*D1040*D1040</f>
        <v>0</v>
      </c>
      <c r="M1040" s="8">
        <f t="shared" ca="1" si="210"/>
        <v>-7.0542380437790805E-2</v>
      </c>
      <c r="N1040" s="8">
        <f t="shared" ref="N1040:N1103" ca="1" si="219">C1040*(M1040-E1040)^2</f>
        <v>0</v>
      </c>
      <c r="O1040" s="57">
        <f t="shared" ref="O1040:O1103" ca="1" si="220">(C1040*O$1-O$2*F1040+O$3*H1040)^2</f>
        <v>0</v>
      </c>
      <c r="P1040" s="8">
        <f t="shared" ref="P1040:P1103" ca="1" si="221">(-C1040*O$2+O$4*F1040-O$5*H1040)^2</f>
        <v>0</v>
      </c>
      <c r="Q1040" s="8">
        <f t="shared" ref="Q1040:Q1103" ca="1" si="222">+(C1040*O$3-F1040*O$5+H1040*O$6)^2</f>
        <v>0</v>
      </c>
      <c r="R1040" s="5">
        <f t="shared" ca="1" si="211"/>
        <v>7.0542380437790805E-2</v>
      </c>
    </row>
    <row r="1041" spans="3:18" x14ac:dyDescent="0.2">
      <c r="C1041" s="54"/>
      <c r="D1041" s="56">
        <f t="shared" si="212"/>
        <v>0</v>
      </c>
      <c r="E1041" s="56">
        <f t="shared" si="212"/>
        <v>0</v>
      </c>
      <c r="F1041" s="8">
        <f t="shared" si="213"/>
        <v>0</v>
      </c>
      <c r="G1041" s="8">
        <f t="shared" si="213"/>
        <v>0</v>
      </c>
      <c r="H1041" s="8">
        <f t="shared" si="214"/>
        <v>0</v>
      </c>
      <c r="I1041" s="8">
        <f t="shared" si="215"/>
        <v>0</v>
      </c>
      <c r="J1041" s="8">
        <f t="shared" si="216"/>
        <v>0</v>
      </c>
      <c r="K1041" s="8">
        <f t="shared" si="217"/>
        <v>0</v>
      </c>
      <c r="L1041" s="8">
        <f t="shared" si="218"/>
        <v>0</v>
      </c>
      <c r="M1041" s="8">
        <f t="shared" ca="1" si="210"/>
        <v>-7.0542380437790805E-2</v>
      </c>
      <c r="N1041" s="8">
        <f t="shared" ca="1" si="219"/>
        <v>0</v>
      </c>
      <c r="O1041" s="57">
        <f t="shared" ca="1" si="220"/>
        <v>0</v>
      </c>
      <c r="P1041" s="8">
        <f t="shared" ca="1" si="221"/>
        <v>0</v>
      </c>
      <c r="Q1041" s="8">
        <f t="shared" ca="1" si="222"/>
        <v>0</v>
      </c>
      <c r="R1041" s="5">
        <f t="shared" ca="1" si="211"/>
        <v>7.0542380437790805E-2</v>
      </c>
    </row>
    <row r="1042" spans="3:18" x14ac:dyDescent="0.2">
      <c r="C1042" s="54"/>
      <c r="D1042" s="56">
        <f t="shared" si="212"/>
        <v>0</v>
      </c>
      <c r="E1042" s="56">
        <f t="shared" si="212"/>
        <v>0</v>
      </c>
      <c r="F1042" s="8">
        <f t="shared" si="213"/>
        <v>0</v>
      </c>
      <c r="G1042" s="8">
        <f t="shared" si="213"/>
        <v>0</v>
      </c>
      <c r="H1042" s="8">
        <f t="shared" si="214"/>
        <v>0</v>
      </c>
      <c r="I1042" s="8">
        <f t="shared" si="215"/>
        <v>0</v>
      </c>
      <c r="J1042" s="8">
        <f t="shared" si="216"/>
        <v>0</v>
      </c>
      <c r="K1042" s="8">
        <f t="shared" si="217"/>
        <v>0</v>
      </c>
      <c r="L1042" s="8">
        <f t="shared" si="218"/>
        <v>0</v>
      </c>
      <c r="M1042" s="8">
        <f t="shared" ca="1" si="210"/>
        <v>-7.0542380437790805E-2</v>
      </c>
      <c r="N1042" s="8">
        <f t="shared" ca="1" si="219"/>
        <v>0</v>
      </c>
      <c r="O1042" s="57">
        <f t="shared" ca="1" si="220"/>
        <v>0</v>
      </c>
      <c r="P1042" s="8">
        <f t="shared" ca="1" si="221"/>
        <v>0</v>
      </c>
      <c r="Q1042" s="8">
        <f t="shared" ca="1" si="222"/>
        <v>0</v>
      </c>
      <c r="R1042" s="5">
        <f t="shared" ca="1" si="211"/>
        <v>7.0542380437790805E-2</v>
      </c>
    </row>
    <row r="1043" spans="3:18" x14ac:dyDescent="0.2">
      <c r="C1043" s="54"/>
      <c r="D1043" s="56">
        <f t="shared" si="212"/>
        <v>0</v>
      </c>
      <c r="E1043" s="56">
        <f t="shared" si="212"/>
        <v>0</v>
      </c>
      <c r="F1043" s="8">
        <f t="shared" si="213"/>
        <v>0</v>
      </c>
      <c r="G1043" s="8">
        <f t="shared" si="213"/>
        <v>0</v>
      </c>
      <c r="H1043" s="8">
        <f t="shared" si="214"/>
        <v>0</v>
      </c>
      <c r="I1043" s="8">
        <f t="shared" si="215"/>
        <v>0</v>
      </c>
      <c r="J1043" s="8">
        <f t="shared" si="216"/>
        <v>0</v>
      </c>
      <c r="K1043" s="8">
        <f t="shared" si="217"/>
        <v>0</v>
      </c>
      <c r="L1043" s="8">
        <f t="shared" si="218"/>
        <v>0</v>
      </c>
      <c r="M1043" s="8">
        <f t="shared" ca="1" si="210"/>
        <v>-7.0542380437790805E-2</v>
      </c>
      <c r="N1043" s="8">
        <f t="shared" ca="1" si="219"/>
        <v>0</v>
      </c>
      <c r="O1043" s="57">
        <f t="shared" ca="1" si="220"/>
        <v>0</v>
      </c>
      <c r="P1043" s="8">
        <f t="shared" ca="1" si="221"/>
        <v>0</v>
      </c>
      <c r="Q1043" s="8">
        <f t="shared" ca="1" si="222"/>
        <v>0</v>
      </c>
      <c r="R1043" s="5">
        <f t="shared" ca="1" si="211"/>
        <v>7.0542380437790805E-2</v>
      </c>
    </row>
    <row r="1044" spans="3:18" x14ac:dyDescent="0.2">
      <c r="C1044" s="54"/>
      <c r="D1044" s="56">
        <f t="shared" si="212"/>
        <v>0</v>
      </c>
      <c r="E1044" s="56">
        <f t="shared" si="212"/>
        <v>0</v>
      </c>
      <c r="F1044" s="8">
        <f t="shared" si="213"/>
        <v>0</v>
      </c>
      <c r="G1044" s="8">
        <f t="shared" si="213"/>
        <v>0</v>
      </c>
      <c r="H1044" s="8">
        <f t="shared" si="214"/>
        <v>0</v>
      </c>
      <c r="I1044" s="8">
        <f t="shared" si="215"/>
        <v>0</v>
      </c>
      <c r="J1044" s="8">
        <f t="shared" si="216"/>
        <v>0</v>
      </c>
      <c r="K1044" s="8">
        <f t="shared" si="217"/>
        <v>0</v>
      </c>
      <c r="L1044" s="8">
        <f t="shared" si="218"/>
        <v>0</v>
      </c>
      <c r="M1044" s="8">
        <f t="shared" ca="1" si="210"/>
        <v>-7.0542380437790805E-2</v>
      </c>
      <c r="N1044" s="8">
        <f t="shared" ca="1" si="219"/>
        <v>0</v>
      </c>
      <c r="O1044" s="57">
        <f t="shared" ca="1" si="220"/>
        <v>0</v>
      </c>
      <c r="P1044" s="8">
        <f t="shared" ca="1" si="221"/>
        <v>0</v>
      </c>
      <c r="Q1044" s="8">
        <f t="shared" ca="1" si="222"/>
        <v>0</v>
      </c>
      <c r="R1044" s="5">
        <f t="shared" ca="1" si="211"/>
        <v>7.0542380437790805E-2</v>
      </c>
    </row>
    <row r="1045" spans="3:18" x14ac:dyDescent="0.2">
      <c r="C1045" s="54"/>
      <c r="D1045" s="56">
        <f t="shared" si="212"/>
        <v>0</v>
      </c>
      <c r="E1045" s="56">
        <f t="shared" si="212"/>
        <v>0</v>
      </c>
      <c r="F1045" s="8">
        <f t="shared" si="213"/>
        <v>0</v>
      </c>
      <c r="G1045" s="8">
        <f t="shared" si="213"/>
        <v>0</v>
      </c>
      <c r="H1045" s="8">
        <f t="shared" si="214"/>
        <v>0</v>
      </c>
      <c r="I1045" s="8">
        <f t="shared" si="215"/>
        <v>0</v>
      </c>
      <c r="J1045" s="8">
        <f t="shared" si="216"/>
        <v>0</v>
      </c>
      <c r="K1045" s="8">
        <f t="shared" si="217"/>
        <v>0</v>
      </c>
      <c r="L1045" s="8">
        <f t="shared" si="218"/>
        <v>0</v>
      </c>
      <c r="M1045" s="8">
        <f t="shared" ref="M1045:M1108" ca="1" si="223">+E$4+E$5*D1045+E$6*D1045^2</f>
        <v>-7.0542380437790805E-2</v>
      </c>
      <c r="N1045" s="8">
        <f t="shared" ca="1" si="219"/>
        <v>0</v>
      </c>
      <c r="O1045" s="57">
        <f t="shared" ca="1" si="220"/>
        <v>0</v>
      </c>
      <c r="P1045" s="8">
        <f t="shared" ca="1" si="221"/>
        <v>0</v>
      </c>
      <c r="Q1045" s="8">
        <f t="shared" ca="1" si="222"/>
        <v>0</v>
      </c>
      <c r="R1045" s="5">
        <f t="shared" ref="R1045:R1108" ca="1" si="224">+E1045-M1045</f>
        <v>7.0542380437790805E-2</v>
      </c>
    </row>
    <row r="1046" spans="3:18" x14ac:dyDescent="0.2">
      <c r="C1046" s="54"/>
      <c r="D1046" s="56">
        <f t="shared" si="212"/>
        <v>0</v>
      </c>
      <c r="E1046" s="56">
        <f t="shared" si="212"/>
        <v>0</v>
      </c>
      <c r="F1046" s="8">
        <f t="shared" si="213"/>
        <v>0</v>
      </c>
      <c r="G1046" s="8">
        <f t="shared" si="213"/>
        <v>0</v>
      </c>
      <c r="H1046" s="8">
        <f t="shared" si="214"/>
        <v>0</v>
      </c>
      <c r="I1046" s="8">
        <f t="shared" si="215"/>
        <v>0</v>
      </c>
      <c r="J1046" s="8">
        <f t="shared" si="216"/>
        <v>0</v>
      </c>
      <c r="K1046" s="8">
        <f t="shared" si="217"/>
        <v>0</v>
      </c>
      <c r="L1046" s="8">
        <f t="shared" si="218"/>
        <v>0</v>
      </c>
      <c r="M1046" s="8">
        <f t="shared" ca="1" si="223"/>
        <v>-7.0542380437790805E-2</v>
      </c>
      <c r="N1046" s="8">
        <f t="shared" ca="1" si="219"/>
        <v>0</v>
      </c>
      <c r="O1046" s="57">
        <f t="shared" ca="1" si="220"/>
        <v>0</v>
      </c>
      <c r="P1046" s="8">
        <f t="shared" ca="1" si="221"/>
        <v>0</v>
      </c>
      <c r="Q1046" s="8">
        <f t="shared" ca="1" si="222"/>
        <v>0</v>
      </c>
      <c r="R1046" s="5">
        <f t="shared" ca="1" si="224"/>
        <v>7.0542380437790805E-2</v>
      </c>
    </row>
    <row r="1047" spans="3:18" x14ac:dyDescent="0.2">
      <c r="C1047" s="54"/>
      <c r="D1047" s="56">
        <f t="shared" si="212"/>
        <v>0</v>
      </c>
      <c r="E1047" s="56">
        <f t="shared" si="212"/>
        <v>0</v>
      </c>
      <c r="F1047" s="8">
        <f t="shared" si="213"/>
        <v>0</v>
      </c>
      <c r="G1047" s="8">
        <f t="shared" si="213"/>
        <v>0</v>
      </c>
      <c r="H1047" s="8">
        <f t="shared" si="214"/>
        <v>0</v>
      </c>
      <c r="I1047" s="8">
        <f t="shared" si="215"/>
        <v>0</v>
      </c>
      <c r="J1047" s="8">
        <f t="shared" si="216"/>
        <v>0</v>
      </c>
      <c r="K1047" s="8">
        <f t="shared" si="217"/>
        <v>0</v>
      </c>
      <c r="L1047" s="8">
        <f t="shared" si="218"/>
        <v>0</v>
      </c>
      <c r="M1047" s="8">
        <f t="shared" ca="1" si="223"/>
        <v>-7.0542380437790805E-2</v>
      </c>
      <c r="N1047" s="8">
        <f t="shared" ca="1" si="219"/>
        <v>0</v>
      </c>
      <c r="O1047" s="57">
        <f t="shared" ca="1" si="220"/>
        <v>0</v>
      </c>
      <c r="P1047" s="8">
        <f t="shared" ca="1" si="221"/>
        <v>0</v>
      </c>
      <c r="Q1047" s="8">
        <f t="shared" ca="1" si="222"/>
        <v>0</v>
      </c>
      <c r="R1047" s="5">
        <f t="shared" ca="1" si="224"/>
        <v>7.0542380437790805E-2</v>
      </c>
    </row>
    <row r="1048" spans="3:18" x14ac:dyDescent="0.2">
      <c r="C1048" s="54"/>
      <c r="D1048" s="56">
        <f t="shared" si="212"/>
        <v>0</v>
      </c>
      <c r="E1048" s="56">
        <f t="shared" si="212"/>
        <v>0</v>
      </c>
      <c r="F1048" s="8">
        <f t="shared" si="213"/>
        <v>0</v>
      </c>
      <c r="G1048" s="8">
        <f t="shared" si="213"/>
        <v>0</v>
      </c>
      <c r="H1048" s="8">
        <f t="shared" si="214"/>
        <v>0</v>
      </c>
      <c r="I1048" s="8">
        <f t="shared" si="215"/>
        <v>0</v>
      </c>
      <c r="J1048" s="8">
        <f t="shared" si="216"/>
        <v>0</v>
      </c>
      <c r="K1048" s="8">
        <f t="shared" si="217"/>
        <v>0</v>
      </c>
      <c r="L1048" s="8">
        <f t="shared" si="218"/>
        <v>0</v>
      </c>
      <c r="M1048" s="8">
        <f t="shared" ca="1" si="223"/>
        <v>-7.0542380437790805E-2</v>
      </c>
      <c r="N1048" s="8">
        <f t="shared" ca="1" si="219"/>
        <v>0</v>
      </c>
      <c r="O1048" s="57">
        <f t="shared" ca="1" si="220"/>
        <v>0</v>
      </c>
      <c r="P1048" s="8">
        <f t="shared" ca="1" si="221"/>
        <v>0</v>
      </c>
      <c r="Q1048" s="8">
        <f t="shared" ca="1" si="222"/>
        <v>0</v>
      </c>
      <c r="R1048" s="5">
        <f t="shared" ca="1" si="224"/>
        <v>7.0542380437790805E-2</v>
      </c>
    </row>
    <row r="1049" spans="3:18" x14ac:dyDescent="0.2">
      <c r="C1049" s="54"/>
      <c r="D1049" s="56">
        <f t="shared" si="212"/>
        <v>0</v>
      </c>
      <c r="E1049" s="56">
        <f t="shared" si="212"/>
        <v>0</v>
      </c>
      <c r="F1049" s="8">
        <f t="shared" si="213"/>
        <v>0</v>
      </c>
      <c r="G1049" s="8">
        <f t="shared" si="213"/>
        <v>0</v>
      </c>
      <c r="H1049" s="8">
        <f t="shared" si="214"/>
        <v>0</v>
      </c>
      <c r="I1049" s="8">
        <f t="shared" si="215"/>
        <v>0</v>
      </c>
      <c r="J1049" s="8">
        <f t="shared" si="216"/>
        <v>0</v>
      </c>
      <c r="K1049" s="8">
        <f t="shared" si="217"/>
        <v>0</v>
      </c>
      <c r="L1049" s="8">
        <f t="shared" si="218"/>
        <v>0</v>
      </c>
      <c r="M1049" s="8">
        <f t="shared" ca="1" si="223"/>
        <v>-7.0542380437790805E-2</v>
      </c>
      <c r="N1049" s="8">
        <f t="shared" ca="1" si="219"/>
        <v>0</v>
      </c>
      <c r="O1049" s="57">
        <f t="shared" ca="1" si="220"/>
        <v>0</v>
      </c>
      <c r="P1049" s="8">
        <f t="shared" ca="1" si="221"/>
        <v>0</v>
      </c>
      <c r="Q1049" s="8">
        <f t="shared" ca="1" si="222"/>
        <v>0</v>
      </c>
      <c r="R1049" s="5">
        <f t="shared" ca="1" si="224"/>
        <v>7.0542380437790805E-2</v>
      </c>
    </row>
    <row r="1050" spans="3:18" x14ac:dyDescent="0.2">
      <c r="C1050" s="54"/>
      <c r="D1050" s="56">
        <f t="shared" si="212"/>
        <v>0</v>
      </c>
      <c r="E1050" s="56">
        <f t="shared" si="212"/>
        <v>0</v>
      </c>
      <c r="F1050" s="8">
        <f t="shared" si="213"/>
        <v>0</v>
      </c>
      <c r="G1050" s="8">
        <f t="shared" si="213"/>
        <v>0</v>
      </c>
      <c r="H1050" s="8">
        <f t="shared" si="214"/>
        <v>0</v>
      </c>
      <c r="I1050" s="8">
        <f t="shared" si="215"/>
        <v>0</v>
      </c>
      <c r="J1050" s="8">
        <f t="shared" si="216"/>
        <v>0</v>
      </c>
      <c r="K1050" s="8">
        <f t="shared" si="217"/>
        <v>0</v>
      </c>
      <c r="L1050" s="8">
        <f t="shared" si="218"/>
        <v>0</v>
      </c>
      <c r="M1050" s="8">
        <f t="shared" ca="1" si="223"/>
        <v>-7.0542380437790805E-2</v>
      </c>
      <c r="N1050" s="8">
        <f t="shared" ca="1" si="219"/>
        <v>0</v>
      </c>
      <c r="O1050" s="57">
        <f t="shared" ca="1" si="220"/>
        <v>0</v>
      </c>
      <c r="P1050" s="8">
        <f t="shared" ca="1" si="221"/>
        <v>0</v>
      </c>
      <c r="Q1050" s="8">
        <f t="shared" ca="1" si="222"/>
        <v>0</v>
      </c>
      <c r="R1050" s="5">
        <f t="shared" ca="1" si="224"/>
        <v>7.0542380437790805E-2</v>
      </c>
    </row>
    <row r="1051" spans="3:18" x14ac:dyDescent="0.2">
      <c r="C1051" s="54"/>
      <c r="D1051" s="56">
        <f t="shared" si="212"/>
        <v>0</v>
      </c>
      <c r="E1051" s="56">
        <f t="shared" si="212"/>
        <v>0</v>
      </c>
      <c r="F1051" s="8">
        <f t="shared" si="213"/>
        <v>0</v>
      </c>
      <c r="G1051" s="8">
        <f t="shared" si="213"/>
        <v>0</v>
      </c>
      <c r="H1051" s="8">
        <f t="shared" si="214"/>
        <v>0</v>
      </c>
      <c r="I1051" s="8">
        <f t="shared" si="215"/>
        <v>0</v>
      </c>
      <c r="J1051" s="8">
        <f t="shared" si="216"/>
        <v>0</v>
      </c>
      <c r="K1051" s="8">
        <f t="shared" si="217"/>
        <v>0</v>
      </c>
      <c r="L1051" s="8">
        <f t="shared" si="218"/>
        <v>0</v>
      </c>
      <c r="M1051" s="8">
        <f t="shared" ca="1" si="223"/>
        <v>-7.0542380437790805E-2</v>
      </c>
      <c r="N1051" s="8">
        <f t="shared" ca="1" si="219"/>
        <v>0</v>
      </c>
      <c r="O1051" s="57">
        <f t="shared" ca="1" si="220"/>
        <v>0</v>
      </c>
      <c r="P1051" s="8">
        <f t="shared" ca="1" si="221"/>
        <v>0</v>
      </c>
      <c r="Q1051" s="8">
        <f t="shared" ca="1" si="222"/>
        <v>0</v>
      </c>
      <c r="R1051" s="5">
        <f t="shared" ca="1" si="224"/>
        <v>7.0542380437790805E-2</v>
      </c>
    </row>
    <row r="1052" spans="3:18" x14ac:dyDescent="0.2">
      <c r="C1052" s="54"/>
      <c r="D1052" s="56">
        <f t="shared" si="212"/>
        <v>0</v>
      </c>
      <c r="E1052" s="56">
        <f t="shared" si="212"/>
        <v>0</v>
      </c>
      <c r="F1052" s="8">
        <f t="shared" si="213"/>
        <v>0</v>
      </c>
      <c r="G1052" s="8">
        <f t="shared" si="213"/>
        <v>0</v>
      </c>
      <c r="H1052" s="8">
        <f t="shared" si="214"/>
        <v>0</v>
      </c>
      <c r="I1052" s="8">
        <f t="shared" si="215"/>
        <v>0</v>
      </c>
      <c r="J1052" s="8">
        <f t="shared" si="216"/>
        <v>0</v>
      </c>
      <c r="K1052" s="8">
        <f t="shared" si="217"/>
        <v>0</v>
      </c>
      <c r="L1052" s="8">
        <f t="shared" si="218"/>
        <v>0</v>
      </c>
      <c r="M1052" s="8">
        <f t="shared" ca="1" si="223"/>
        <v>-7.0542380437790805E-2</v>
      </c>
      <c r="N1052" s="8">
        <f t="shared" ca="1" si="219"/>
        <v>0</v>
      </c>
      <c r="O1052" s="57">
        <f t="shared" ca="1" si="220"/>
        <v>0</v>
      </c>
      <c r="P1052" s="8">
        <f t="shared" ca="1" si="221"/>
        <v>0</v>
      </c>
      <c r="Q1052" s="8">
        <f t="shared" ca="1" si="222"/>
        <v>0</v>
      </c>
      <c r="R1052" s="5">
        <f t="shared" ca="1" si="224"/>
        <v>7.0542380437790805E-2</v>
      </c>
    </row>
    <row r="1053" spans="3:18" x14ac:dyDescent="0.2">
      <c r="C1053" s="54"/>
      <c r="D1053" s="56">
        <f t="shared" si="212"/>
        <v>0</v>
      </c>
      <c r="E1053" s="56">
        <f t="shared" si="212"/>
        <v>0</v>
      </c>
      <c r="F1053" s="8">
        <f t="shared" si="213"/>
        <v>0</v>
      </c>
      <c r="G1053" s="8">
        <f t="shared" si="213"/>
        <v>0</v>
      </c>
      <c r="H1053" s="8">
        <f t="shared" si="214"/>
        <v>0</v>
      </c>
      <c r="I1053" s="8">
        <f t="shared" si="215"/>
        <v>0</v>
      </c>
      <c r="J1053" s="8">
        <f t="shared" si="216"/>
        <v>0</v>
      </c>
      <c r="K1053" s="8">
        <f t="shared" si="217"/>
        <v>0</v>
      </c>
      <c r="L1053" s="8">
        <f t="shared" si="218"/>
        <v>0</v>
      </c>
      <c r="M1053" s="8">
        <f t="shared" ca="1" si="223"/>
        <v>-7.0542380437790805E-2</v>
      </c>
      <c r="N1053" s="8">
        <f t="shared" ca="1" si="219"/>
        <v>0</v>
      </c>
      <c r="O1053" s="57">
        <f t="shared" ca="1" si="220"/>
        <v>0</v>
      </c>
      <c r="P1053" s="8">
        <f t="shared" ca="1" si="221"/>
        <v>0</v>
      </c>
      <c r="Q1053" s="8">
        <f t="shared" ca="1" si="222"/>
        <v>0</v>
      </c>
      <c r="R1053" s="5">
        <f t="shared" ca="1" si="224"/>
        <v>7.0542380437790805E-2</v>
      </c>
    </row>
    <row r="1054" spans="3:18" x14ac:dyDescent="0.2">
      <c r="C1054" s="54"/>
      <c r="D1054" s="56">
        <f t="shared" si="212"/>
        <v>0</v>
      </c>
      <c r="E1054" s="56">
        <f t="shared" si="212"/>
        <v>0</v>
      </c>
      <c r="F1054" s="8">
        <f t="shared" si="213"/>
        <v>0</v>
      </c>
      <c r="G1054" s="8">
        <f t="shared" si="213"/>
        <v>0</v>
      </c>
      <c r="H1054" s="8">
        <f t="shared" si="214"/>
        <v>0</v>
      </c>
      <c r="I1054" s="8">
        <f t="shared" si="215"/>
        <v>0</v>
      </c>
      <c r="J1054" s="8">
        <f t="shared" si="216"/>
        <v>0</v>
      </c>
      <c r="K1054" s="8">
        <f t="shared" si="217"/>
        <v>0</v>
      </c>
      <c r="L1054" s="8">
        <f t="shared" si="218"/>
        <v>0</v>
      </c>
      <c r="M1054" s="8">
        <f t="shared" ca="1" si="223"/>
        <v>-7.0542380437790805E-2</v>
      </c>
      <c r="N1054" s="8">
        <f t="shared" ca="1" si="219"/>
        <v>0</v>
      </c>
      <c r="O1054" s="57">
        <f t="shared" ca="1" si="220"/>
        <v>0</v>
      </c>
      <c r="P1054" s="8">
        <f t="shared" ca="1" si="221"/>
        <v>0</v>
      </c>
      <c r="Q1054" s="8">
        <f t="shared" ca="1" si="222"/>
        <v>0</v>
      </c>
      <c r="R1054" s="5">
        <f t="shared" ca="1" si="224"/>
        <v>7.0542380437790805E-2</v>
      </c>
    </row>
    <row r="1055" spans="3:18" x14ac:dyDescent="0.2">
      <c r="C1055" s="54"/>
      <c r="D1055" s="56">
        <f t="shared" si="212"/>
        <v>0</v>
      </c>
      <c r="E1055" s="56">
        <f t="shared" si="212"/>
        <v>0</v>
      </c>
      <c r="F1055" s="8">
        <f t="shared" si="213"/>
        <v>0</v>
      </c>
      <c r="G1055" s="8">
        <f t="shared" si="213"/>
        <v>0</v>
      </c>
      <c r="H1055" s="8">
        <f t="shared" si="214"/>
        <v>0</v>
      </c>
      <c r="I1055" s="8">
        <f t="shared" si="215"/>
        <v>0</v>
      </c>
      <c r="J1055" s="8">
        <f t="shared" si="216"/>
        <v>0</v>
      </c>
      <c r="K1055" s="8">
        <f t="shared" si="217"/>
        <v>0</v>
      </c>
      <c r="L1055" s="8">
        <f t="shared" si="218"/>
        <v>0</v>
      </c>
      <c r="M1055" s="8">
        <f t="shared" ca="1" si="223"/>
        <v>-7.0542380437790805E-2</v>
      </c>
      <c r="N1055" s="8">
        <f t="shared" ca="1" si="219"/>
        <v>0</v>
      </c>
      <c r="O1055" s="57">
        <f t="shared" ca="1" si="220"/>
        <v>0</v>
      </c>
      <c r="P1055" s="8">
        <f t="shared" ca="1" si="221"/>
        <v>0</v>
      </c>
      <c r="Q1055" s="8">
        <f t="shared" ca="1" si="222"/>
        <v>0</v>
      </c>
      <c r="R1055" s="5">
        <f t="shared" ca="1" si="224"/>
        <v>7.0542380437790805E-2</v>
      </c>
    </row>
    <row r="1056" spans="3:18" x14ac:dyDescent="0.2">
      <c r="C1056" s="54"/>
      <c r="D1056" s="56">
        <f t="shared" si="212"/>
        <v>0</v>
      </c>
      <c r="E1056" s="56">
        <f t="shared" si="212"/>
        <v>0</v>
      </c>
      <c r="F1056" s="8">
        <f t="shared" si="213"/>
        <v>0</v>
      </c>
      <c r="G1056" s="8">
        <f t="shared" si="213"/>
        <v>0</v>
      </c>
      <c r="H1056" s="8">
        <f t="shared" si="214"/>
        <v>0</v>
      </c>
      <c r="I1056" s="8">
        <f t="shared" si="215"/>
        <v>0</v>
      </c>
      <c r="J1056" s="8">
        <f t="shared" si="216"/>
        <v>0</v>
      </c>
      <c r="K1056" s="8">
        <f t="shared" si="217"/>
        <v>0</v>
      </c>
      <c r="L1056" s="8">
        <f t="shared" si="218"/>
        <v>0</v>
      </c>
      <c r="M1056" s="8">
        <f t="shared" ca="1" si="223"/>
        <v>-7.0542380437790805E-2</v>
      </c>
      <c r="N1056" s="8">
        <f t="shared" ca="1" si="219"/>
        <v>0</v>
      </c>
      <c r="O1056" s="57">
        <f t="shared" ca="1" si="220"/>
        <v>0</v>
      </c>
      <c r="P1056" s="8">
        <f t="shared" ca="1" si="221"/>
        <v>0</v>
      </c>
      <c r="Q1056" s="8">
        <f t="shared" ca="1" si="222"/>
        <v>0</v>
      </c>
      <c r="R1056" s="5">
        <f t="shared" ca="1" si="224"/>
        <v>7.0542380437790805E-2</v>
      </c>
    </row>
    <row r="1057" spans="3:18" x14ac:dyDescent="0.2">
      <c r="C1057" s="54"/>
      <c r="D1057" s="56">
        <f t="shared" si="212"/>
        <v>0</v>
      </c>
      <c r="E1057" s="56">
        <f t="shared" si="212"/>
        <v>0</v>
      </c>
      <c r="F1057" s="8">
        <f t="shared" si="213"/>
        <v>0</v>
      </c>
      <c r="G1057" s="8">
        <f t="shared" si="213"/>
        <v>0</v>
      </c>
      <c r="H1057" s="8">
        <f t="shared" si="214"/>
        <v>0</v>
      </c>
      <c r="I1057" s="8">
        <f t="shared" si="215"/>
        <v>0</v>
      </c>
      <c r="J1057" s="8">
        <f t="shared" si="216"/>
        <v>0</v>
      </c>
      <c r="K1057" s="8">
        <f t="shared" si="217"/>
        <v>0</v>
      </c>
      <c r="L1057" s="8">
        <f t="shared" si="218"/>
        <v>0</v>
      </c>
      <c r="M1057" s="8">
        <f t="shared" ca="1" si="223"/>
        <v>-7.0542380437790805E-2</v>
      </c>
      <c r="N1057" s="8">
        <f t="shared" ca="1" si="219"/>
        <v>0</v>
      </c>
      <c r="O1057" s="57">
        <f t="shared" ca="1" si="220"/>
        <v>0</v>
      </c>
      <c r="P1057" s="8">
        <f t="shared" ca="1" si="221"/>
        <v>0</v>
      </c>
      <c r="Q1057" s="8">
        <f t="shared" ca="1" si="222"/>
        <v>0</v>
      </c>
      <c r="R1057" s="5">
        <f t="shared" ca="1" si="224"/>
        <v>7.0542380437790805E-2</v>
      </c>
    </row>
    <row r="1058" spans="3:18" x14ac:dyDescent="0.2">
      <c r="C1058" s="54"/>
      <c r="D1058" s="56">
        <f t="shared" si="212"/>
        <v>0</v>
      </c>
      <c r="E1058" s="56">
        <f t="shared" si="212"/>
        <v>0</v>
      </c>
      <c r="F1058" s="8">
        <f t="shared" si="213"/>
        <v>0</v>
      </c>
      <c r="G1058" s="8">
        <f t="shared" si="213"/>
        <v>0</v>
      </c>
      <c r="H1058" s="8">
        <f t="shared" si="214"/>
        <v>0</v>
      </c>
      <c r="I1058" s="8">
        <f t="shared" si="215"/>
        <v>0</v>
      </c>
      <c r="J1058" s="8">
        <f t="shared" si="216"/>
        <v>0</v>
      </c>
      <c r="K1058" s="8">
        <f t="shared" si="217"/>
        <v>0</v>
      </c>
      <c r="L1058" s="8">
        <f t="shared" si="218"/>
        <v>0</v>
      </c>
      <c r="M1058" s="8">
        <f t="shared" ca="1" si="223"/>
        <v>-7.0542380437790805E-2</v>
      </c>
      <c r="N1058" s="8">
        <f t="shared" ca="1" si="219"/>
        <v>0</v>
      </c>
      <c r="O1058" s="57">
        <f t="shared" ca="1" si="220"/>
        <v>0</v>
      </c>
      <c r="P1058" s="8">
        <f t="shared" ca="1" si="221"/>
        <v>0</v>
      </c>
      <c r="Q1058" s="8">
        <f t="shared" ca="1" si="222"/>
        <v>0</v>
      </c>
      <c r="R1058" s="5">
        <f t="shared" ca="1" si="224"/>
        <v>7.0542380437790805E-2</v>
      </c>
    </row>
    <row r="1059" spans="3:18" x14ac:dyDescent="0.2">
      <c r="C1059" s="54"/>
      <c r="D1059" s="56">
        <f t="shared" si="212"/>
        <v>0</v>
      </c>
      <c r="E1059" s="56">
        <f t="shared" si="212"/>
        <v>0</v>
      </c>
      <c r="F1059" s="8">
        <f t="shared" si="213"/>
        <v>0</v>
      </c>
      <c r="G1059" s="8">
        <f t="shared" si="213"/>
        <v>0</v>
      </c>
      <c r="H1059" s="8">
        <f t="shared" si="214"/>
        <v>0</v>
      </c>
      <c r="I1059" s="8">
        <f t="shared" si="215"/>
        <v>0</v>
      </c>
      <c r="J1059" s="8">
        <f t="shared" si="216"/>
        <v>0</v>
      </c>
      <c r="K1059" s="8">
        <f t="shared" si="217"/>
        <v>0</v>
      </c>
      <c r="L1059" s="8">
        <f t="shared" si="218"/>
        <v>0</v>
      </c>
      <c r="M1059" s="8">
        <f t="shared" ca="1" si="223"/>
        <v>-7.0542380437790805E-2</v>
      </c>
      <c r="N1059" s="8">
        <f t="shared" ca="1" si="219"/>
        <v>0</v>
      </c>
      <c r="O1059" s="57">
        <f t="shared" ca="1" si="220"/>
        <v>0</v>
      </c>
      <c r="P1059" s="8">
        <f t="shared" ca="1" si="221"/>
        <v>0</v>
      </c>
      <c r="Q1059" s="8">
        <f t="shared" ca="1" si="222"/>
        <v>0</v>
      </c>
      <c r="R1059" s="5">
        <f t="shared" ca="1" si="224"/>
        <v>7.0542380437790805E-2</v>
      </c>
    </row>
    <row r="1060" spans="3:18" x14ac:dyDescent="0.2">
      <c r="C1060" s="54"/>
      <c r="D1060" s="56">
        <f t="shared" si="212"/>
        <v>0</v>
      </c>
      <c r="E1060" s="56">
        <f t="shared" si="212"/>
        <v>0</v>
      </c>
      <c r="F1060" s="8">
        <f t="shared" si="213"/>
        <v>0</v>
      </c>
      <c r="G1060" s="8">
        <f t="shared" si="213"/>
        <v>0</v>
      </c>
      <c r="H1060" s="8">
        <f t="shared" si="214"/>
        <v>0</v>
      </c>
      <c r="I1060" s="8">
        <f t="shared" si="215"/>
        <v>0</v>
      </c>
      <c r="J1060" s="8">
        <f t="shared" si="216"/>
        <v>0</v>
      </c>
      <c r="K1060" s="8">
        <f t="shared" si="217"/>
        <v>0</v>
      </c>
      <c r="L1060" s="8">
        <f t="shared" si="218"/>
        <v>0</v>
      </c>
      <c r="M1060" s="8">
        <f t="shared" ca="1" si="223"/>
        <v>-7.0542380437790805E-2</v>
      </c>
      <c r="N1060" s="8">
        <f t="shared" ca="1" si="219"/>
        <v>0</v>
      </c>
      <c r="O1060" s="57">
        <f t="shared" ca="1" si="220"/>
        <v>0</v>
      </c>
      <c r="P1060" s="8">
        <f t="shared" ca="1" si="221"/>
        <v>0</v>
      </c>
      <c r="Q1060" s="8">
        <f t="shared" ca="1" si="222"/>
        <v>0</v>
      </c>
      <c r="R1060" s="5">
        <f t="shared" ca="1" si="224"/>
        <v>7.0542380437790805E-2</v>
      </c>
    </row>
    <row r="1061" spans="3:18" x14ac:dyDescent="0.2">
      <c r="C1061" s="54"/>
      <c r="D1061" s="56">
        <f t="shared" si="212"/>
        <v>0</v>
      </c>
      <c r="E1061" s="56">
        <f t="shared" si="212"/>
        <v>0</v>
      </c>
      <c r="F1061" s="8">
        <f t="shared" si="213"/>
        <v>0</v>
      </c>
      <c r="G1061" s="8">
        <f t="shared" si="213"/>
        <v>0</v>
      </c>
      <c r="H1061" s="8">
        <f t="shared" si="214"/>
        <v>0</v>
      </c>
      <c r="I1061" s="8">
        <f t="shared" si="215"/>
        <v>0</v>
      </c>
      <c r="J1061" s="8">
        <f t="shared" si="216"/>
        <v>0</v>
      </c>
      <c r="K1061" s="8">
        <f t="shared" si="217"/>
        <v>0</v>
      </c>
      <c r="L1061" s="8">
        <f t="shared" si="218"/>
        <v>0</v>
      </c>
      <c r="M1061" s="8">
        <f t="shared" ca="1" si="223"/>
        <v>-7.0542380437790805E-2</v>
      </c>
      <c r="N1061" s="8">
        <f t="shared" ca="1" si="219"/>
        <v>0</v>
      </c>
      <c r="O1061" s="57">
        <f t="shared" ca="1" si="220"/>
        <v>0</v>
      </c>
      <c r="P1061" s="8">
        <f t="shared" ca="1" si="221"/>
        <v>0</v>
      </c>
      <c r="Q1061" s="8">
        <f t="shared" ca="1" si="222"/>
        <v>0</v>
      </c>
      <c r="R1061" s="5">
        <f t="shared" ca="1" si="224"/>
        <v>7.0542380437790805E-2</v>
      </c>
    </row>
    <row r="1062" spans="3:18" x14ac:dyDescent="0.2">
      <c r="C1062" s="54"/>
      <c r="D1062" s="56">
        <f t="shared" si="212"/>
        <v>0</v>
      </c>
      <c r="E1062" s="56">
        <f t="shared" si="212"/>
        <v>0</v>
      </c>
      <c r="F1062" s="8">
        <f t="shared" si="213"/>
        <v>0</v>
      </c>
      <c r="G1062" s="8">
        <f t="shared" si="213"/>
        <v>0</v>
      </c>
      <c r="H1062" s="8">
        <f t="shared" si="214"/>
        <v>0</v>
      </c>
      <c r="I1062" s="8">
        <f t="shared" si="215"/>
        <v>0</v>
      </c>
      <c r="J1062" s="8">
        <f t="shared" si="216"/>
        <v>0</v>
      </c>
      <c r="K1062" s="8">
        <f t="shared" si="217"/>
        <v>0</v>
      </c>
      <c r="L1062" s="8">
        <f t="shared" si="218"/>
        <v>0</v>
      </c>
      <c r="M1062" s="8">
        <f t="shared" ca="1" si="223"/>
        <v>-7.0542380437790805E-2</v>
      </c>
      <c r="N1062" s="8">
        <f t="shared" ca="1" si="219"/>
        <v>0</v>
      </c>
      <c r="O1062" s="57">
        <f t="shared" ca="1" si="220"/>
        <v>0</v>
      </c>
      <c r="P1062" s="8">
        <f t="shared" ca="1" si="221"/>
        <v>0</v>
      </c>
      <c r="Q1062" s="8">
        <f t="shared" ca="1" si="222"/>
        <v>0</v>
      </c>
      <c r="R1062" s="5">
        <f t="shared" ca="1" si="224"/>
        <v>7.0542380437790805E-2</v>
      </c>
    </row>
    <row r="1063" spans="3:18" x14ac:dyDescent="0.2">
      <c r="C1063" s="54"/>
      <c r="D1063" s="56">
        <f t="shared" si="212"/>
        <v>0</v>
      </c>
      <c r="E1063" s="56">
        <f t="shared" si="212"/>
        <v>0</v>
      </c>
      <c r="F1063" s="8">
        <f t="shared" si="213"/>
        <v>0</v>
      </c>
      <c r="G1063" s="8">
        <f t="shared" si="213"/>
        <v>0</v>
      </c>
      <c r="H1063" s="8">
        <f t="shared" si="214"/>
        <v>0</v>
      </c>
      <c r="I1063" s="8">
        <f t="shared" si="215"/>
        <v>0</v>
      </c>
      <c r="J1063" s="8">
        <f t="shared" si="216"/>
        <v>0</v>
      </c>
      <c r="K1063" s="8">
        <f t="shared" si="217"/>
        <v>0</v>
      </c>
      <c r="L1063" s="8">
        <f t="shared" si="218"/>
        <v>0</v>
      </c>
      <c r="M1063" s="8">
        <f t="shared" ca="1" si="223"/>
        <v>-7.0542380437790805E-2</v>
      </c>
      <c r="N1063" s="8">
        <f t="shared" ca="1" si="219"/>
        <v>0</v>
      </c>
      <c r="O1063" s="57">
        <f t="shared" ca="1" si="220"/>
        <v>0</v>
      </c>
      <c r="P1063" s="8">
        <f t="shared" ca="1" si="221"/>
        <v>0</v>
      </c>
      <c r="Q1063" s="8">
        <f t="shared" ca="1" si="222"/>
        <v>0</v>
      </c>
      <c r="R1063" s="5">
        <f t="shared" ca="1" si="224"/>
        <v>7.0542380437790805E-2</v>
      </c>
    </row>
    <row r="1064" spans="3:18" x14ac:dyDescent="0.2">
      <c r="C1064" s="54"/>
      <c r="D1064" s="56">
        <f t="shared" si="212"/>
        <v>0</v>
      </c>
      <c r="E1064" s="56">
        <f t="shared" si="212"/>
        <v>0</v>
      </c>
      <c r="F1064" s="8">
        <f t="shared" si="213"/>
        <v>0</v>
      </c>
      <c r="G1064" s="8">
        <f t="shared" si="213"/>
        <v>0</v>
      </c>
      <c r="H1064" s="8">
        <f t="shared" si="214"/>
        <v>0</v>
      </c>
      <c r="I1064" s="8">
        <f t="shared" si="215"/>
        <v>0</v>
      </c>
      <c r="J1064" s="8">
        <f t="shared" si="216"/>
        <v>0</v>
      </c>
      <c r="K1064" s="8">
        <f t="shared" si="217"/>
        <v>0</v>
      </c>
      <c r="L1064" s="8">
        <f t="shared" si="218"/>
        <v>0</v>
      </c>
      <c r="M1064" s="8">
        <f t="shared" ca="1" si="223"/>
        <v>-7.0542380437790805E-2</v>
      </c>
      <c r="N1064" s="8">
        <f t="shared" ca="1" si="219"/>
        <v>0</v>
      </c>
      <c r="O1064" s="57">
        <f t="shared" ca="1" si="220"/>
        <v>0</v>
      </c>
      <c r="P1064" s="8">
        <f t="shared" ca="1" si="221"/>
        <v>0</v>
      </c>
      <c r="Q1064" s="8">
        <f t="shared" ca="1" si="222"/>
        <v>0</v>
      </c>
      <c r="R1064" s="5">
        <f t="shared" ca="1" si="224"/>
        <v>7.0542380437790805E-2</v>
      </c>
    </row>
    <row r="1065" spans="3:18" x14ac:dyDescent="0.2">
      <c r="C1065" s="54"/>
      <c r="D1065" s="56">
        <f t="shared" si="212"/>
        <v>0</v>
      </c>
      <c r="E1065" s="56">
        <f t="shared" si="212"/>
        <v>0</v>
      </c>
      <c r="F1065" s="8">
        <f t="shared" si="213"/>
        <v>0</v>
      </c>
      <c r="G1065" s="8">
        <f t="shared" si="213"/>
        <v>0</v>
      </c>
      <c r="H1065" s="8">
        <f t="shared" si="214"/>
        <v>0</v>
      </c>
      <c r="I1065" s="8">
        <f t="shared" si="215"/>
        <v>0</v>
      </c>
      <c r="J1065" s="8">
        <f t="shared" si="216"/>
        <v>0</v>
      </c>
      <c r="K1065" s="8">
        <f t="shared" si="217"/>
        <v>0</v>
      </c>
      <c r="L1065" s="8">
        <f t="shared" si="218"/>
        <v>0</v>
      </c>
      <c r="M1065" s="8">
        <f t="shared" ca="1" si="223"/>
        <v>-7.0542380437790805E-2</v>
      </c>
      <c r="N1065" s="8">
        <f t="shared" ca="1" si="219"/>
        <v>0</v>
      </c>
      <c r="O1065" s="57">
        <f t="shared" ca="1" si="220"/>
        <v>0</v>
      </c>
      <c r="P1065" s="8">
        <f t="shared" ca="1" si="221"/>
        <v>0</v>
      </c>
      <c r="Q1065" s="8">
        <f t="shared" ca="1" si="222"/>
        <v>0</v>
      </c>
      <c r="R1065" s="5">
        <f t="shared" ca="1" si="224"/>
        <v>7.0542380437790805E-2</v>
      </c>
    </row>
    <row r="1066" spans="3:18" x14ac:dyDescent="0.2">
      <c r="C1066" s="54"/>
      <c r="D1066" s="56">
        <f t="shared" si="212"/>
        <v>0</v>
      </c>
      <c r="E1066" s="56">
        <f t="shared" si="212"/>
        <v>0</v>
      </c>
      <c r="F1066" s="8">
        <f t="shared" si="213"/>
        <v>0</v>
      </c>
      <c r="G1066" s="8">
        <f t="shared" si="213"/>
        <v>0</v>
      </c>
      <c r="H1066" s="8">
        <f t="shared" si="214"/>
        <v>0</v>
      </c>
      <c r="I1066" s="8">
        <f t="shared" si="215"/>
        <v>0</v>
      </c>
      <c r="J1066" s="8">
        <f t="shared" si="216"/>
        <v>0</v>
      </c>
      <c r="K1066" s="8">
        <f t="shared" si="217"/>
        <v>0</v>
      </c>
      <c r="L1066" s="8">
        <f t="shared" si="218"/>
        <v>0</v>
      </c>
      <c r="M1066" s="8">
        <f t="shared" ca="1" si="223"/>
        <v>-7.0542380437790805E-2</v>
      </c>
      <c r="N1066" s="8">
        <f t="shared" ca="1" si="219"/>
        <v>0</v>
      </c>
      <c r="O1066" s="57">
        <f t="shared" ca="1" si="220"/>
        <v>0</v>
      </c>
      <c r="P1066" s="8">
        <f t="shared" ca="1" si="221"/>
        <v>0</v>
      </c>
      <c r="Q1066" s="8">
        <f t="shared" ca="1" si="222"/>
        <v>0</v>
      </c>
      <c r="R1066" s="5">
        <f t="shared" ca="1" si="224"/>
        <v>7.0542380437790805E-2</v>
      </c>
    </row>
    <row r="1067" spans="3:18" x14ac:dyDescent="0.2">
      <c r="C1067" s="54"/>
      <c r="D1067" s="56">
        <f t="shared" si="212"/>
        <v>0</v>
      </c>
      <c r="E1067" s="56">
        <f t="shared" si="212"/>
        <v>0</v>
      </c>
      <c r="F1067" s="8">
        <f t="shared" si="213"/>
        <v>0</v>
      </c>
      <c r="G1067" s="8">
        <f t="shared" si="213"/>
        <v>0</v>
      </c>
      <c r="H1067" s="8">
        <f t="shared" si="214"/>
        <v>0</v>
      </c>
      <c r="I1067" s="8">
        <f t="shared" si="215"/>
        <v>0</v>
      </c>
      <c r="J1067" s="8">
        <f t="shared" si="216"/>
        <v>0</v>
      </c>
      <c r="K1067" s="8">
        <f t="shared" si="217"/>
        <v>0</v>
      </c>
      <c r="L1067" s="8">
        <f t="shared" si="218"/>
        <v>0</v>
      </c>
      <c r="M1067" s="8">
        <f t="shared" ca="1" si="223"/>
        <v>-7.0542380437790805E-2</v>
      </c>
      <c r="N1067" s="8">
        <f t="shared" ca="1" si="219"/>
        <v>0</v>
      </c>
      <c r="O1067" s="57">
        <f t="shared" ca="1" si="220"/>
        <v>0</v>
      </c>
      <c r="P1067" s="8">
        <f t="shared" ca="1" si="221"/>
        <v>0</v>
      </c>
      <c r="Q1067" s="8">
        <f t="shared" ca="1" si="222"/>
        <v>0</v>
      </c>
      <c r="R1067" s="5">
        <f t="shared" ca="1" si="224"/>
        <v>7.0542380437790805E-2</v>
      </c>
    </row>
    <row r="1068" spans="3:18" x14ac:dyDescent="0.2">
      <c r="C1068" s="54"/>
      <c r="D1068" s="56">
        <f t="shared" si="212"/>
        <v>0</v>
      </c>
      <c r="E1068" s="56">
        <f t="shared" si="212"/>
        <v>0</v>
      </c>
      <c r="F1068" s="8">
        <f t="shared" si="213"/>
        <v>0</v>
      </c>
      <c r="G1068" s="8">
        <f t="shared" si="213"/>
        <v>0</v>
      </c>
      <c r="H1068" s="8">
        <f t="shared" si="214"/>
        <v>0</v>
      </c>
      <c r="I1068" s="8">
        <f t="shared" si="215"/>
        <v>0</v>
      </c>
      <c r="J1068" s="8">
        <f t="shared" si="216"/>
        <v>0</v>
      </c>
      <c r="K1068" s="8">
        <f t="shared" si="217"/>
        <v>0</v>
      </c>
      <c r="L1068" s="8">
        <f t="shared" si="218"/>
        <v>0</v>
      </c>
      <c r="M1068" s="8">
        <f t="shared" ca="1" si="223"/>
        <v>-7.0542380437790805E-2</v>
      </c>
      <c r="N1068" s="8">
        <f t="shared" ca="1" si="219"/>
        <v>0</v>
      </c>
      <c r="O1068" s="57">
        <f t="shared" ca="1" si="220"/>
        <v>0</v>
      </c>
      <c r="P1068" s="8">
        <f t="shared" ca="1" si="221"/>
        <v>0</v>
      </c>
      <c r="Q1068" s="8">
        <f t="shared" ca="1" si="222"/>
        <v>0</v>
      </c>
      <c r="R1068" s="5">
        <f t="shared" ca="1" si="224"/>
        <v>7.0542380437790805E-2</v>
      </c>
    </row>
    <row r="1069" spans="3:18" x14ac:dyDescent="0.2">
      <c r="C1069" s="54"/>
      <c r="D1069" s="56">
        <f t="shared" si="212"/>
        <v>0</v>
      </c>
      <c r="E1069" s="56">
        <f t="shared" si="212"/>
        <v>0</v>
      </c>
      <c r="F1069" s="8">
        <f t="shared" si="213"/>
        <v>0</v>
      </c>
      <c r="G1069" s="8">
        <f t="shared" si="213"/>
        <v>0</v>
      </c>
      <c r="H1069" s="8">
        <f t="shared" si="214"/>
        <v>0</v>
      </c>
      <c r="I1069" s="8">
        <f t="shared" si="215"/>
        <v>0</v>
      </c>
      <c r="J1069" s="8">
        <f t="shared" si="216"/>
        <v>0</v>
      </c>
      <c r="K1069" s="8">
        <f t="shared" si="217"/>
        <v>0</v>
      </c>
      <c r="L1069" s="8">
        <f t="shared" si="218"/>
        <v>0</v>
      </c>
      <c r="M1069" s="8">
        <f t="shared" ca="1" si="223"/>
        <v>-7.0542380437790805E-2</v>
      </c>
      <c r="N1069" s="8">
        <f t="shared" ca="1" si="219"/>
        <v>0</v>
      </c>
      <c r="O1069" s="57">
        <f t="shared" ca="1" si="220"/>
        <v>0</v>
      </c>
      <c r="P1069" s="8">
        <f t="shared" ca="1" si="221"/>
        <v>0</v>
      </c>
      <c r="Q1069" s="8">
        <f t="shared" ca="1" si="222"/>
        <v>0</v>
      </c>
      <c r="R1069" s="5">
        <f t="shared" ca="1" si="224"/>
        <v>7.0542380437790805E-2</v>
      </c>
    </row>
    <row r="1070" spans="3:18" x14ac:dyDescent="0.2">
      <c r="C1070" s="54"/>
      <c r="D1070" s="56">
        <f t="shared" si="212"/>
        <v>0</v>
      </c>
      <c r="E1070" s="56">
        <f t="shared" si="212"/>
        <v>0</v>
      </c>
      <c r="F1070" s="8">
        <f t="shared" si="213"/>
        <v>0</v>
      </c>
      <c r="G1070" s="8">
        <f t="shared" si="213"/>
        <v>0</v>
      </c>
      <c r="H1070" s="8">
        <f t="shared" si="214"/>
        <v>0</v>
      </c>
      <c r="I1070" s="8">
        <f t="shared" si="215"/>
        <v>0</v>
      </c>
      <c r="J1070" s="8">
        <f t="shared" si="216"/>
        <v>0</v>
      </c>
      <c r="K1070" s="8">
        <f t="shared" si="217"/>
        <v>0</v>
      </c>
      <c r="L1070" s="8">
        <f t="shared" si="218"/>
        <v>0</v>
      </c>
      <c r="M1070" s="8">
        <f t="shared" ca="1" si="223"/>
        <v>-7.0542380437790805E-2</v>
      </c>
      <c r="N1070" s="8">
        <f t="shared" ca="1" si="219"/>
        <v>0</v>
      </c>
      <c r="O1070" s="57">
        <f t="shared" ca="1" si="220"/>
        <v>0</v>
      </c>
      <c r="P1070" s="8">
        <f t="shared" ca="1" si="221"/>
        <v>0</v>
      </c>
      <c r="Q1070" s="8">
        <f t="shared" ca="1" si="222"/>
        <v>0</v>
      </c>
      <c r="R1070" s="5">
        <f t="shared" ca="1" si="224"/>
        <v>7.0542380437790805E-2</v>
      </c>
    </row>
    <row r="1071" spans="3:18" x14ac:dyDescent="0.2">
      <c r="C1071" s="54"/>
      <c r="D1071" s="56">
        <f t="shared" si="212"/>
        <v>0</v>
      </c>
      <c r="E1071" s="56">
        <f t="shared" si="212"/>
        <v>0</v>
      </c>
      <c r="F1071" s="8">
        <f t="shared" si="213"/>
        <v>0</v>
      </c>
      <c r="G1071" s="8">
        <f t="shared" si="213"/>
        <v>0</v>
      </c>
      <c r="H1071" s="8">
        <f t="shared" si="214"/>
        <v>0</v>
      </c>
      <c r="I1071" s="8">
        <f t="shared" si="215"/>
        <v>0</v>
      </c>
      <c r="J1071" s="8">
        <f t="shared" si="216"/>
        <v>0</v>
      </c>
      <c r="K1071" s="8">
        <f t="shared" si="217"/>
        <v>0</v>
      </c>
      <c r="L1071" s="8">
        <f t="shared" si="218"/>
        <v>0</v>
      </c>
      <c r="M1071" s="8">
        <f t="shared" ca="1" si="223"/>
        <v>-7.0542380437790805E-2</v>
      </c>
      <c r="N1071" s="8">
        <f t="shared" ca="1" si="219"/>
        <v>0</v>
      </c>
      <c r="O1071" s="57">
        <f t="shared" ca="1" si="220"/>
        <v>0</v>
      </c>
      <c r="P1071" s="8">
        <f t="shared" ca="1" si="221"/>
        <v>0</v>
      </c>
      <c r="Q1071" s="8">
        <f t="shared" ca="1" si="222"/>
        <v>0</v>
      </c>
      <c r="R1071" s="5">
        <f t="shared" ca="1" si="224"/>
        <v>7.0542380437790805E-2</v>
      </c>
    </row>
    <row r="1072" spans="3:18" x14ac:dyDescent="0.2">
      <c r="C1072" s="54"/>
      <c r="D1072" s="56">
        <f t="shared" si="212"/>
        <v>0</v>
      </c>
      <c r="E1072" s="56">
        <f t="shared" si="212"/>
        <v>0</v>
      </c>
      <c r="F1072" s="8">
        <f t="shared" si="213"/>
        <v>0</v>
      </c>
      <c r="G1072" s="8">
        <f t="shared" si="213"/>
        <v>0</v>
      </c>
      <c r="H1072" s="8">
        <f t="shared" si="214"/>
        <v>0</v>
      </c>
      <c r="I1072" s="8">
        <f t="shared" si="215"/>
        <v>0</v>
      </c>
      <c r="J1072" s="8">
        <f t="shared" si="216"/>
        <v>0</v>
      </c>
      <c r="K1072" s="8">
        <f t="shared" si="217"/>
        <v>0</v>
      </c>
      <c r="L1072" s="8">
        <f t="shared" si="218"/>
        <v>0</v>
      </c>
      <c r="M1072" s="8">
        <f t="shared" ca="1" si="223"/>
        <v>-7.0542380437790805E-2</v>
      </c>
      <c r="N1072" s="8">
        <f t="shared" ca="1" si="219"/>
        <v>0</v>
      </c>
      <c r="O1072" s="57">
        <f t="shared" ca="1" si="220"/>
        <v>0</v>
      </c>
      <c r="P1072" s="8">
        <f t="shared" ca="1" si="221"/>
        <v>0</v>
      </c>
      <c r="Q1072" s="8">
        <f t="shared" ca="1" si="222"/>
        <v>0</v>
      </c>
      <c r="R1072" s="5">
        <f t="shared" ca="1" si="224"/>
        <v>7.0542380437790805E-2</v>
      </c>
    </row>
    <row r="1073" spans="3:18" x14ac:dyDescent="0.2">
      <c r="C1073" s="54"/>
      <c r="D1073" s="56">
        <f t="shared" si="212"/>
        <v>0</v>
      </c>
      <c r="E1073" s="56">
        <f t="shared" si="212"/>
        <v>0</v>
      </c>
      <c r="F1073" s="8">
        <f t="shared" si="213"/>
        <v>0</v>
      </c>
      <c r="G1073" s="8">
        <f t="shared" si="213"/>
        <v>0</v>
      </c>
      <c r="H1073" s="8">
        <f t="shared" si="214"/>
        <v>0</v>
      </c>
      <c r="I1073" s="8">
        <f t="shared" si="215"/>
        <v>0</v>
      </c>
      <c r="J1073" s="8">
        <f t="shared" si="216"/>
        <v>0</v>
      </c>
      <c r="K1073" s="8">
        <f t="shared" si="217"/>
        <v>0</v>
      </c>
      <c r="L1073" s="8">
        <f t="shared" si="218"/>
        <v>0</v>
      </c>
      <c r="M1073" s="8">
        <f t="shared" ca="1" si="223"/>
        <v>-7.0542380437790805E-2</v>
      </c>
      <c r="N1073" s="8">
        <f t="shared" ca="1" si="219"/>
        <v>0</v>
      </c>
      <c r="O1073" s="57">
        <f t="shared" ca="1" si="220"/>
        <v>0</v>
      </c>
      <c r="P1073" s="8">
        <f t="shared" ca="1" si="221"/>
        <v>0</v>
      </c>
      <c r="Q1073" s="8">
        <f t="shared" ca="1" si="222"/>
        <v>0</v>
      </c>
      <c r="R1073" s="5">
        <f t="shared" ca="1" si="224"/>
        <v>7.0542380437790805E-2</v>
      </c>
    </row>
    <row r="1074" spans="3:18" x14ac:dyDescent="0.2">
      <c r="C1074" s="54"/>
      <c r="D1074" s="56">
        <f t="shared" si="212"/>
        <v>0</v>
      </c>
      <c r="E1074" s="56">
        <f t="shared" si="212"/>
        <v>0</v>
      </c>
      <c r="F1074" s="8">
        <f t="shared" si="213"/>
        <v>0</v>
      </c>
      <c r="G1074" s="8">
        <f t="shared" si="213"/>
        <v>0</v>
      </c>
      <c r="H1074" s="8">
        <f t="shared" si="214"/>
        <v>0</v>
      </c>
      <c r="I1074" s="8">
        <f t="shared" si="215"/>
        <v>0</v>
      </c>
      <c r="J1074" s="8">
        <f t="shared" si="216"/>
        <v>0</v>
      </c>
      <c r="K1074" s="8">
        <f t="shared" si="217"/>
        <v>0</v>
      </c>
      <c r="L1074" s="8">
        <f t="shared" si="218"/>
        <v>0</v>
      </c>
      <c r="M1074" s="8">
        <f t="shared" ca="1" si="223"/>
        <v>-7.0542380437790805E-2</v>
      </c>
      <c r="N1074" s="8">
        <f t="shared" ca="1" si="219"/>
        <v>0</v>
      </c>
      <c r="O1074" s="57">
        <f t="shared" ca="1" si="220"/>
        <v>0</v>
      </c>
      <c r="P1074" s="8">
        <f t="shared" ca="1" si="221"/>
        <v>0</v>
      </c>
      <c r="Q1074" s="8">
        <f t="shared" ca="1" si="222"/>
        <v>0</v>
      </c>
      <c r="R1074" s="5">
        <f t="shared" ca="1" si="224"/>
        <v>7.0542380437790805E-2</v>
      </c>
    </row>
    <row r="1075" spans="3:18" x14ac:dyDescent="0.2">
      <c r="C1075" s="54"/>
      <c r="D1075" s="56">
        <f t="shared" si="212"/>
        <v>0</v>
      </c>
      <c r="E1075" s="56">
        <f t="shared" si="212"/>
        <v>0</v>
      </c>
      <c r="F1075" s="8">
        <f t="shared" si="213"/>
        <v>0</v>
      </c>
      <c r="G1075" s="8">
        <f t="shared" si="213"/>
        <v>0</v>
      </c>
      <c r="H1075" s="8">
        <f t="shared" si="214"/>
        <v>0</v>
      </c>
      <c r="I1075" s="8">
        <f t="shared" si="215"/>
        <v>0</v>
      </c>
      <c r="J1075" s="8">
        <f t="shared" si="216"/>
        <v>0</v>
      </c>
      <c r="K1075" s="8">
        <f t="shared" si="217"/>
        <v>0</v>
      </c>
      <c r="L1075" s="8">
        <f t="shared" si="218"/>
        <v>0</v>
      </c>
      <c r="M1075" s="8">
        <f t="shared" ca="1" si="223"/>
        <v>-7.0542380437790805E-2</v>
      </c>
      <c r="N1075" s="8">
        <f t="shared" ca="1" si="219"/>
        <v>0</v>
      </c>
      <c r="O1075" s="57">
        <f t="shared" ca="1" si="220"/>
        <v>0</v>
      </c>
      <c r="P1075" s="8">
        <f t="shared" ca="1" si="221"/>
        <v>0</v>
      </c>
      <c r="Q1075" s="8">
        <f t="shared" ca="1" si="222"/>
        <v>0</v>
      </c>
      <c r="R1075" s="5">
        <f t="shared" ca="1" si="224"/>
        <v>7.0542380437790805E-2</v>
      </c>
    </row>
    <row r="1076" spans="3:18" x14ac:dyDescent="0.2">
      <c r="C1076" s="54"/>
      <c r="D1076" s="56">
        <f t="shared" si="212"/>
        <v>0</v>
      </c>
      <c r="E1076" s="56">
        <f t="shared" si="212"/>
        <v>0</v>
      </c>
      <c r="F1076" s="8">
        <f t="shared" si="213"/>
        <v>0</v>
      </c>
      <c r="G1076" s="8">
        <f t="shared" si="213"/>
        <v>0</v>
      </c>
      <c r="H1076" s="8">
        <f t="shared" si="214"/>
        <v>0</v>
      </c>
      <c r="I1076" s="8">
        <f t="shared" si="215"/>
        <v>0</v>
      </c>
      <c r="J1076" s="8">
        <f t="shared" si="216"/>
        <v>0</v>
      </c>
      <c r="K1076" s="8">
        <f t="shared" si="217"/>
        <v>0</v>
      </c>
      <c r="L1076" s="8">
        <f t="shared" si="218"/>
        <v>0</v>
      </c>
      <c r="M1076" s="8">
        <f t="shared" ca="1" si="223"/>
        <v>-7.0542380437790805E-2</v>
      </c>
      <c r="N1076" s="8">
        <f t="shared" ca="1" si="219"/>
        <v>0</v>
      </c>
      <c r="O1076" s="57">
        <f t="shared" ca="1" si="220"/>
        <v>0</v>
      </c>
      <c r="P1076" s="8">
        <f t="shared" ca="1" si="221"/>
        <v>0</v>
      </c>
      <c r="Q1076" s="8">
        <f t="shared" ca="1" si="222"/>
        <v>0</v>
      </c>
      <c r="R1076" s="5">
        <f t="shared" ca="1" si="224"/>
        <v>7.0542380437790805E-2</v>
      </c>
    </row>
    <row r="1077" spans="3:18" x14ac:dyDescent="0.2">
      <c r="C1077" s="54"/>
      <c r="D1077" s="56">
        <f t="shared" si="212"/>
        <v>0</v>
      </c>
      <c r="E1077" s="56">
        <f t="shared" si="212"/>
        <v>0</v>
      </c>
      <c r="F1077" s="8">
        <f t="shared" si="213"/>
        <v>0</v>
      </c>
      <c r="G1077" s="8">
        <f t="shared" si="213"/>
        <v>0</v>
      </c>
      <c r="H1077" s="8">
        <f t="shared" si="214"/>
        <v>0</v>
      </c>
      <c r="I1077" s="8">
        <f t="shared" si="215"/>
        <v>0</v>
      </c>
      <c r="J1077" s="8">
        <f t="shared" si="216"/>
        <v>0</v>
      </c>
      <c r="K1077" s="8">
        <f t="shared" si="217"/>
        <v>0</v>
      </c>
      <c r="L1077" s="8">
        <f t="shared" si="218"/>
        <v>0</v>
      </c>
      <c r="M1077" s="8">
        <f t="shared" ca="1" si="223"/>
        <v>-7.0542380437790805E-2</v>
      </c>
      <c r="N1077" s="8">
        <f t="shared" ca="1" si="219"/>
        <v>0</v>
      </c>
      <c r="O1077" s="57">
        <f t="shared" ca="1" si="220"/>
        <v>0</v>
      </c>
      <c r="P1077" s="8">
        <f t="shared" ca="1" si="221"/>
        <v>0</v>
      </c>
      <c r="Q1077" s="8">
        <f t="shared" ca="1" si="222"/>
        <v>0</v>
      </c>
      <c r="R1077" s="5">
        <f t="shared" ca="1" si="224"/>
        <v>7.0542380437790805E-2</v>
      </c>
    </row>
    <row r="1078" spans="3:18" x14ac:dyDescent="0.2">
      <c r="C1078" s="54"/>
      <c r="D1078" s="56">
        <f t="shared" si="212"/>
        <v>0</v>
      </c>
      <c r="E1078" s="56">
        <f t="shared" si="212"/>
        <v>0</v>
      </c>
      <c r="F1078" s="8">
        <f t="shared" si="213"/>
        <v>0</v>
      </c>
      <c r="G1078" s="8">
        <f t="shared" si="213"/>
        <v>0</v>
      </c>
      <c r="H1078" s="8">
        <f t="shared" si="214"/>
        <v>0</v>
      </c>
      <c r="I1078" s="8">
        <f t="shared" si="215"/>
        <v>0</v>
      </c>
      <c r="J1078" s="8">
        <f t="shared" si="216"/>
        <v>0</v>
      </c>
      <c r="K1078" s="8">
        <f t="shared" si="217"/>
        <v>0</v>
      </c>
      <c r="L1078" s="8">
        <f t="shared" si="218"/>
        <v>0</v>
      </c>
      <c r="M1078" s="8">
        <f t="shared" ca="1" si="223"/>
        <v>-7.0542380437790805E-2</v>
      </c>
      <c r="N1078" s="8">
        <f t="shared" ca="1" si="219"/>
        <v>0</v>
      </c>
      <c r="O1078" s="57">
        <f t="shared" ca="1" si="220"/>
        <v>0</v>
      </c>
      <c r="P1078" s="8">
        <f t="shared" ca="1" si="221"/>
        <v>0</v>
      </c>
      <c r="Q1078" s="8">
        <f t="shared" ca="1" si="222"/>
        <v>0</v>
      </c>
      <c r="R1078" s="5">
        <f t="shared" ca="1" si="224"/>
        <v>7.0542380437790805E-2</v>
      </c>
    </row>
    <row r="1079" spans="3:18" x14ac:dyDescent="0.2">
      <c r="C1079" s="54"/>
      <c r="D1079" s="56">
        <f t="shared" si="212"/>
        <v>0</v>
      </c>
      <c r="E1079" s="56">
        <f t="shared" si="212"/>
        <v>0</v>
      </c>
      <c r="F1079" s="8">
        <f t="shared" si="213"/>
        <v>0</v>
      </c>
      <c r="G1079" s="8">
        <f t="shared" si="213"/>
        <v>0</v>
      </c>
      <c r="H1079" s="8">
        <f t="shared" si="214"/>
        <v>0</v>
      </c>
      <c r="I1079" s="8">
        <f t="shared" si="215"/>
        <v>0</v>
      </c>
      <c r="J1079" s="8">
        <f t="shared" si="216"/>
        <v>0</v>
      </c>
      <c r="K1079" s="8">
        <f t="shared" si="217"/>
        <v>0</v>
      </c>
      <c r="L1079" s="8">
        <f t="shared" si="218"/>
        <v>0</v>
      </c>
      <c r="M1079" s="8">
        <f t="shared" ca="1" si="223"/>
        <v>-7.0542380437790805E-2</v>
      </c>
      <c r="N1079" s="8">
        <f t="shared" ca="1" si="219"/>
        <v>0</v>
      </c>
      <c r="O1079" s="57">
        <f t="shared" ca="1" si="220"/>
        <v>0</v>
      </c>
      <c r="P1079" s="8">
        <f t="shared" ca="1" si="221"/>
        <v>0</v>
      </c>
      <c r="Q1079" s="8">
        <f t="shared" ca="1" si="222"/>
        <v>0</v>
      </c>
      <c r="R1079" s="5">
        <f t="shared" ca="1" si="224"/>
        <v>7.0542380437790805E-2</v>
      </c>
    </row>
    <row r="1080" spans="3:18" x14ac:dyDescent="0.2">
      <c r="C1080" s="54"/>
      <c r="D1080" s="56">
        <f t="shared" si="212"/>
        <v>0</v>
      </c>
      <c r="E1080" s="56">
        <f t="shared" si="212"/>
        <v>0</v>
      </c>
      <c r="F1080" s="8">
        <f t="shared" si="213"/>
        <v>0</v>
      </c>
      <c r="G1080" s="8">
        <f t="shared" si="213"/>
        <v>0</v>
      </c>
      <c r="H1080" s="8">
        <f t="shared" si="214"/>
        <v>0</v>
      </c>
      <c r="I1080" s="8">
        <f t="shared" si="215"/>
        <v>0</v>
      </c>
      <c r="J1080" s="8">
        <f t="shared" si="216"/>
        <v>0</v>
      </c>
      <c r="K1080" s="8">
        <f t="shared" si="217"/>
        <v>0</v>
      </c>
      <c r="L1080" s="8">
        <f t="shared" si="218"/>
        <v>0</v>
      </c>
      <c r="M1080" s="8">
        <f t="shared" ca="1" si="223"/>
        <v>-7.0542380437790805E-2</v>
      </c>
      <c r="N1080" s="8">
        <f t="shared" ca="1" si="219"/>
        <v>0</v>
      </c>
      <c r="O1080" s="57">
        <f t="shared" ca="1" si="220"/>
        <v>0</v>
      </c>
      <c r="P1080" s="8">
        <f t="shared" ca="1" si="221"/>
        <v>0</v>
      </c>
      <c r="Q1080" s="8">
        <f t="shared" ca="1" si="222"/>
        <v>0</v>
      </c>
      <c r="R1080" s="5">
        <f t="shared" ca="1" si="224"/>
        <v>7.0542380437790805E-2</v>
      </c>
    </row>
    <row r="1081" spans="3:18" x14ac:dyDescent="0.2">
      <c r="C1081" s="54"/>
      <c r="D1081" s="56">
        <f t="shared" si="212"/>
        <v>0</v>
      </c>
      <c r="E1081" s="56">
        <f t="shared" si="212"/>
        <v>0</v>
      </c>
      <c r="F1081" s="8">
        <f t="shared" si="213"/>
        <v>0</v>
      </c>
      <c r="G1081" s="8">
        <f t="shared" si="213"/>
        <v>0</v>
      </c>
      <c r="H1081" s="8">
        <f t="shared" si="214"/>
        <v>0</v>
      </c>
      <c r="I1081" s="8">
        <f t="shared" si="215"/>
        <v>0</v>
      </c>
      <c r="J1081" s="8">
        <f t="shared" si="216"/>
        <v>0</v>
      </c>
      <c r="K1081" s="8">
        <f t="shared" si="217"/>
        <v>0</v>
      </c>
      <c r="L1081" s="8">
        <f t="shared" si="218"/>
        <v>0</v>
      </c>
      <c r="M1081" s="8">
        <f t="shared" ca="1" si="223"/>
        <v>-7.0542380437790805E-2</v>
      </c>
      <c r="N1081" s="8">
        <f t="shared" ca="1" si="219"/>
        <v>0</v>
      </c>
      <c r="O1081" s="57">
        <f t="shared" ca="1" si="220"/>
        <v>0</v>
      </c>
      <c r="P1081" s="8">
        <f t="shared" ca="1" si="221"/>
        <v>0</v>
      </c>
      <c r="Q1081" s="8">
        <f t="shared" ca="1" si="222"/>
        <v>0</v>
      </c>
      <c r="R1081" s="5">
        <f t="shared" ca="1" si="224"/>
        <v>7.0542380437790805E-2</v>
      </c>
    </row>
    <row r="1082" spans="3:18" x14ac:dyDescent="0.2">
      <c r="C1082" s="54"/>
      <c r="D1082" s="56">
        <f t="shared" si="212"/>
        <v>0</v>
      </c>
      <c r="E1082" s="56">
        <f t="shared" si="212"/>
        <v>0</v>
      </c>
      <c r="F1082" s="8">
        <f t="shared" si="213"/>
        <v>0</v>
      </c>
      <c r="G1082" s="8">
        <f t="shared" si="213"/>
        <v>0</v>
      </c>
      <c r="H1082" s="8">
        <f t="shared" si="214"/>
        <v>0</v>
      </c>
      <c r="I1082" s="8">
        <f t="shared" si="215"/>
        <v>0</v>
      </c>
      <c r="J1082" s="8">
        <f t="shared" si="216"/>
        <v>0</v>
      </c>
      <c r="K1082" s="8">
        <f t="shared" si="217"/>
        <v>0</v>
      </c>
      <c r="L1082" s="8">
        <f t="shared" si="218"/>
        <v>0</v>
      </c>
      <c r="M1082" s="8">
        <f t="shared" ca="1" si="223"/>
        <v>-7.0542380437790805E-2</v>
      </c>
      <c r="N1082" s="8">
        <f t="shared" ca="1" si="219"/>
        <v>0</v>
      </c>
      <c r="O1082" s="57">
        <f t="shared" ca="1" si="220"/>
        <v>0</v>
      </c>
      <c r="P1082" s="8">
        <f t="shared" ca="1" si="221"/>
        <v>0</v>
      </c>
      <c r="Q1082" s="8">
        <f t="shared" ca="1" si="222"/>
        <v>0</v>
      </c>
      <c r="R1082" s="5">
        <f t="shared" ca="1" si="224"/>
        <v>7.0542380437790805E-2</v>
      </c>
    </row>
    <row r="1083" spans="3:18" x14ac:dyDescent="0.2">
      <c r="C1083" s="54"/>
      <c r="D1083" s="56">
        <f t="shared" si="212"/>
        <v>0</v>
      </c>
      <c r="E1083" s="56">
        <f t="shared" si="212"/>
        <v>0</v>
      </c>
      <c r="F1083" s="8">
        <f t="shared" si="213"/>
        <v>0</v>
      </c>
      <c r="G1083" s="8">
        <f t="shared" si="213"/>
        <v>0</v>
      </c>
      <c r="H1083" s="8">
        <f t="shared" si="214"/>
        <v>0</v>
      </c>
      <c r="I1083" s="8">
        <f t="shared" si="215"/>
        <v>0</v>
      </c>
      <c r="J1083" s="8">
        <f t="shared" si="216"/>
        <v>0</v>
      </c>
      <c r="K1083" s="8">
        <f t="shared" si="217"/>
        <v>0</v>
      </c>
      <c r="L1083" s="8">
        <f t="shared" si="218"/>
        <v>0</v>
      </c>
      <c r="M1083" s="8">
        <f t="shared" ca="1" si="223"/>
        <v>-7.0542380437790805E-2</v>
      </c>
      <c r="N1083" s="8">
        <f t="shared" ca="1" si="219"/>
        <v>0</v>
      </c>
      <c r="O1083" s="57">
        <f t="shared" ca="1" si="220"/>
        <v>0</v>
      </c>
      <c r="P1083" s="8">
        <f t="shared" ca="1" si="221"/>
        <v>0</v>
      </c>
      <c r="Q1083" s="8">
        <f t="shared" ca="1" si="222"/>
        <v>0</v>
      </c>
      <c r="R1083" s="5">
        <f t="shared" ca="1" si="224"/>
        <v>7.0542380437790805E-2</v>
      </c>
    </row>
    <row r="1084" spans="3:18" x14ac:dyDescent="0.2">
      <c r="C1084" s="54"/>
      <c r="D1084" s="56">
        <f t="shared" si="212"/>
        <v>0</v>
      </c>
      <c r="E1084" s="56">
        <f t="shared" si="212"/>
        <v>0</v>
      </c>
      <c r="F1084" s="8">
        <f t="shared" si="213"/>
        <v>0</v>
      </c>
      <c r="G1084" s="8">
        <f t="shared" si="213"/>
        <v>0</v>
      </c>
      <c r="H1084" s="8">
        <f t="shared" si="214"/>
        <v>0</v>
      </c>
      <c r="I1084" s="8">
        <f t="shared" si="215"/>
        <v>0</v>
      </c>
      <c r="J1084" s="8">
        <f t="shared" si="216"/>
        <v>0</v>
      </c>
      <c r="K1084" s="8">
        <f t="shared" si="217"/>
        <v>0</v>
      </c>
      <c r="L1084" s="8">
        <f t="shared" si="218"/>
        <v>0</v>
      </c>
      <c r="M1084" s="8">
        <f t="shared" ca="1" si="223"/>
        <v>-7.0542380437790805E-2</v>
      </c>
      <c r="N1084" s="8">
        <f t="shared" ca="1" si="219"/>
        <v>0</v>
      </c>
      <c r="O1084" s="57">
        <f t="shared" ca="1" si="220"/>
        <v>0</v>
      </c>
      <c r="P1084" s="8">
        <f t="shared" ca="1" si="221"/>
        <v>0</v>
      </c>
      <c r="Q1084" s="8">
        <f t="shared" ca="1" si="222"/>
        <v>0</v>
      </c>
      <c r="R1084" s="5">
        <f t="shared" ca="1" si="224"/>
        <v>7.0542380437790805E-2</v>
      </c>
    </row>
    <row r="1085" spans="3:18" x14ac:dyDescent="0.2">
      <c r="C1085" s="54"/>
      <c r="D1085" s="56">
        <f t="shared" si="212"/>
        <v>0</v>
      </c>
      <c r="E1085" s="56">
        <f t="shared" si="212"/>
        <v>0</v>
      </c>
      <c r="F1085" s="8">
        <f t="shared" si="213"/>
        <v>0</v>
      </c>
      <c r="G1085" s="8">
        <f t="shared" si="213"/>
        <v>0</v>
      </c>
      <c r="H1085" s="8">
        <f t="shared" si="214"/>
        <v>0</v>
      </c>
      <c r="I1085" s="8">
        <f t="shared" si="215"/>
        <v>0</v>
      </c>
      <c r="J1085" s="8">
        <f t="shared" si="216"/>
        <v>0</v>
      </c>
      <c r="K1085" s="8">
        <f t="shared" si="217"/>
        <v>0</v>
      </c>
      <c r="L1085" s="8">
        <f t="shared" si="218"/>
        <v>0</v>
      </c>
      <c r="M1085" s="8">
        <f t="shared" ca="1" si="223"/>
        <v>-7.0542380437790805E-2</v>
      </c>
      <c r="N1085" s="8">
        <f t="shared" ca="1" si="219"/>
        <v>0</v>
      </c>
      <c r="O1085" s="57">
        <f t="shared" ca="1" si="220"/>
        <v>0</v>
      </c>
      <c r="P1085" s="8">
        <f t="shared" ca="1" si="221"/>
        <v>0</v>
      </c>
      <c r="Q1085" s="8">
        <f t="shared" ca="1" si="222"/>
        <v>0</v>
      </c>
      <c r="R1085" s="5">
        <f t="shared" ca="1" si="224"/>
        <v>7.0542380437790805E-2</v>
      </c>
    </row>
    <row r="1086" spans="3:18" x14ac:dyDescent="0.2">
      <c r="C1086" s="54"/>
      <c r="D1086" s="56">
        <f t="shared" si="212"/>
        <v>0</v>
      </c>
      <c r="E1086" s="56">
        <f t="shared" si="212"/>
        <v>0</v>
      </c>
      <c r="F1086" s="8">
        <f t="shared" si="213"/>
        <v>0</v>
      </c>
      <c r="G1086" s="8">
        <f t="shared" si="213"/>
        <v>0</v>
      </c>
      <c r="H1086" s="8">
        <f t="shared" si="214"/>
        <v>0</v>
      </c>
      <c r="I1086" s="8">
        <f t="shared" si="215"/>
        <v>0</v>
      </c>
      <c r="J1086" s="8">
        <f t="shared" si="216"/>
        <v>0</v>
      </c>
      <c r="K1086" s="8">
        <f t="shared" si="217"/>
        <v>0</v>
      </c>
      <c r="L1086" s="8">
        <f t="shared" si="218"/>
        <v>0</v>
      </c>
      <c r="M1086" s="8">
        <f t="shared" ca="1" si="223"/>
        <v>-7.0542380437790805E-2</v>
      </c>
      <c r="N1086" s="8">
        <f t="shared" ca="1" si="219"/>
        <v>0</v>
      </c>
      <c r="O1086" s="57">
        <f t="shared" ca="1" si="220"/>
        <v>0</v>
      </c>
      <c r="P1086" s="8">
        <f t="shared" ca="1" si="221"/>
        <v>0</v>
      </c>
      <c r="Q1086" s="8">
        <f t="shared" ca="1" si="222"/>
        <v>0</v>
      </c>
      <c r="R1086" s="5">
        <f t="shared" ca="1" si="224"/>
        <v>7.0542380437790805E-2</v>
      </c>
    </row>
    <row r="1087" spans="3:18" x14ac:dyDescent="0.2">
      <c r="C1087" s="54"/>
      <c r="D1087" s="56">
        <f t="shared" si="212"/>
        <v>0</v>
      </c>
      <c r="E1087" s="56">
        <f t="shared" si="212"/>
        <v>0</v>
      </c>
      <c r="F1087" s="8">
        <f t="shared" si="213"/>
        <v>0</v>
      </c>
      <c r="G1087" s="8">
        <f t="shared" si="213"/>
        <v>0</v>
      </c>
      <c r="H1087" s="8">
        <f t="shared" si="214"/>
        <v>0</v>
      </c>
      <c r="I1087" s="8">
        <f t="shared" si="215"/>
        <v>0</v>
      </c>
      <c r="J1087" s="8">
        <f t="shared" si="216"/>
        <v>0</v>
      </c>
      <c r="K1087" s="8">
        <f t="shared" si="217"/>
        <v>0</v>
      </c>
      <c r="L1087" s="8">
        <f t="shared" si="218"/>
        <v>0</v>
      </c>
      <c r="M1087" s="8">
        <f t="shared" ca="1" si="223"/>
        <v>-7.0542380437790805E-2</v>
      </c>
      <c r="N1087" s="8">
        <f t="shared" ca="1" si="219"/>
        <v>0</v>
      </c>
      <c r="O1087" s="57">
        <f t="shared" ca="1" si="220"/>
        <v>0</v>
      </c>
      <c r="P1087" s="8">
        <f t="shared" ca="1" si="221"/>
        <v>0</v>
      </c>
      <c r="Q1087" s="8">
        <f t="shared" ca="1" si="222"/>
        <v>0</v>
      </c>
      <c r="R1087" s="5">
        <f t="shared" ca="1" si="224"/>
        <v>7.0542380437790805E-2</v>
      </c>
    </row>
    <row r="1088" spans="3:18" x14ac:dyDescent="0.2">
      <c r="C1088" s="54"/>
      <c r="D1088" s="56">
        <f t="shared" si="212"/>
        <v>0</v>
      </c>
      <c r="E1088" s="56">
        <f t="shared" si="212"/>
        <v>0</v>
      </c>
      <c r="F1088" s="8">
        <f t="shared" si="213"/>
        <v>0</v>
      </c>
      <c r="G1088" s="8">
        <f t="shared" si="213"/>
        <v>0</v>
      </c>
      <c r="H1088" s="8">
        <f t="shared" si="214"/>
        <v>0</v>
      </c>
      <c r="I1088" s="8">
        <f t="shared" si="215"/>
        <v>0</v>
      </c>
      <c r="J1088" s="8">
        <f t="shared" si="216"/>
        <v>0</v>
      </c>
      <c r="K1088" s="8">
        <f t="shared" si="217"/>
        <v>0</v>
      </c>
      <c r="L1088" s="8">
        <f t="shared" si="218"/>
        <v>0</v>
      </c>
      <c r="M1088" s="8">
        <f t="shared" ca="1" si="223"/>
        <v>-7.0542380437790805E-2</v>
      </c>
      <c r="N1088" s="8">
        <f t="shared" ca="1" si="219"/>
        <v>0</v>
      </c>
      <c r="O1088" s="57">
        <f t="shared" ca="1" si="220"/>
        <v>0</v>
      </c>
      <c r="P1088" s="8">
        <f t="shared" ca="1" si="221"/>
        <v>0</v>
      </c>
      <c r="Q1088" s="8">
        <f t="shared" ca="1" si="222"/>
        <v>0</v>
      </c>
      <c r="R1088" s="5">
        <f t="shared" ca="1" si="224"/>
        <v>7.0542380437790805E-2</v>
      </c>
    </row>
    <row r="1089" spans="3:18" x14ac:dyDescent="0.2">
      <c r="C1089" s="54"/>
      <c r="D1089" s="56">
        <f t="shared" si="212"/>
        <v>0</v>
      </c>
      <c r="E1089" s="56">
        <f t="shared" si="212"/>
        <v>0</v>
      </c>
      <c r="F1089" s="8">
        <f t="shared" si="213"/>
        <v>0</v>
      </c>
      <c r="G1089" s="8">
        <f t="shared" si="213"/>
        <v>0</v>
      </c>
      <c r="H1089" s="8">
        <f t="shared" si="214"/>
        <v>0</v>
      </c>
      <c r="I1089" s="8">
        <f t="shared" si="215"/>
        <v>0</v>
      </c>
      <c r="J1089" s="8">
        <f t="shared" si="216"/>
        <v>0</v>
      </c>
      <c r="K1089" s="8">
        <f t="shared" si="217"/>
        <v>0</v>
      </c>
      <c r="L1089" s="8">
        <f t="shared" si="218"/>
        <v>0</v>
      </c>
      <c r="M1089" s="8">
        <f t="shared" ca="1" si="223"/>
        <v>-7.0542380437790805E-2</v>
      </c>
      <c r="N1089" s="8">
        <f t="shared" ca="1" si="219"/>
        <v>0</v>
      </c>
      <c r="O1089" s="57">
        <f t="shared" ca="1" si="220"/>
        <v>0</v>
      </c>
      <c r="P1089" s="8">
        <f t="shared" ca="1" si="221"/>
        <v>0</v>
      </c>
      <c r="Q1089" s="8">
        <f t="shared" ca="1" si="222"/>
        <v>0</v>
      </c>
      <c r="R1089" s="5">
        <f t="shared" ca="1" si="224"/>
        <v>7.0542380437790805E-2</v>
      </c>
    </row>
    <row r="1090" spans="3:18" x14ac:dyDescent="0.2">
      <c r="C1090" s="54"/>
      <c r="D1090" s="56">
        <f t="shared" si="212"/>
        <v>0</v>
      </c>
      <c r="E1090" s="56">
        <f t="shared" si="212"/>
        <v>0</v>
      </c>
      <c r="F1090" s="8">
        <f t="shared" si="213"/>
        <v>0</v>
      </c>
      <c r="G1090" s="8">
        <f t="shared" si="213"/>
        <v>0</v>
      </c>
      <c r="H1090" s="8">
        <f t="shared" si="214"/>
        <v>0</v>
      </c>
      <c r="I1090" s="8">
        <f t="shared" si="215"/>
        <v>0</v>
      </c>
      <c r="J1090" s="8">
        <f t="shared" si="216"/>
        <v>0</v>
      </c>
      <c r="K1090" s="8">
        <f t="shared" si="217"/>
        <v>0</v>
      </c>
      <c r="L1090" s="8">
        <f t="shared" si="218"/>
        <v>0</v>
      </c>
      <c r="M1090" s="8">
        <f t="shared" ca="1" si="223"/>
        <v>-7.0542380437790805E-2</v>
      </c>
      <c r="N1090" s="8">
        <f t="shared" ca="1" si="219"/>
        <v>0</v>
      </c>
      <c r="O1090" s="57">
        <f t="shared" ca="1" si="220"/>
        <v>0</v>
      </c>
      <c r="P1090" s="8">
        <f t="shared" ca="1" si="221"/>
        <v>0</v>
      </c>
      <c r="Q1090" s="8">
        <f t="shared" ca="1" si="222"/>
        <v>0</v>
      </c>
      <c r="R1090" s="5">
        <f t="shared" ca="1" si="224"/>
        <v>7.0542380437790805E-2</v>
      </c>
    </row>
    <row r="1091" spans="3:18" x14ac:dyDescent="0.2">
      <c r="C1091" s="54"/>
      <c r="D1091" s="56">
        <f t="shared" si="212"/>
        <v>0</v>
      </c>
      <c r="E1091" s="56">
        <f t="shared" si="212"/>
        <v>0</v>
      </c>
      <c r="F1091" s="8">
        <f t="shared" si="213"/>
        <v>0</v>
      </c>
      <c r="G1091" s="8">
        <f t="shared" si="213"/>
        <v>0</v>
      </c>
      <c r="H1091" s="8">
        <f t="shared" si="214"/>
        <v>0</v>
      </c>
      <c r="I1091" s="8">
        <f t="shared" si="215"/>
        <v>0</v>
      </c>
      <c r="J1091" s="8">
        <f t="shared" si="216"/>
        <v>0</v>
      </c>
      <c r="K1091" s="8">
        <f t="shared" si="217"/>
        <v>0</v>
      </c>
      <c r="L1091" s="8">
        <f t="shared" si="218"/>
        <v>0</v>
      </c>
      <c r="M1091" s="8">
        <f t="shared" ca="1" si="223"/>
        <v>-7.0542380437790805E-2</v>
      </c>
      <c r="N1091" s="8">
        <f t="shared" ca="1" si="219"/>
        <v>0</v>
      </c>
      <c r="O1091" s="57">
        <f t="shared" ca="1" si="220"/>
        <v>0</v>
      </c>
      <c r="P1091" s="8">
        <f t="shared" ca="1" si="221"/>
        <v>0</v>
      </c>
      <c r="Q1091" s="8">
        <f t="shared" ca="1" si="222"/>
        <v>0</v>
      </c>
      <c r="R1091" s="5">
        <f t="shared" ca="1" si="224"/>
        <v>7.0542380437790805E-2</v>
      </c>
    </row>
    <row r="1092" spans="3:18" x14ac:dyDescent="0.2">
      <c r="C1092" s="54"/>
      <c r="D1092" s="56">
        <f t="shared" si="212"/>
        <v>0</v>
      </c>
      <c r="E1092" s="56">
        <f t="shared" si="212"/>
        <v>0</v>
      </c>
      <c r="F1092" s="8">
        <f t="shared" si="213"/>
        <v>0</v>
      </c>
      <c r="G1092" s="8">
        <f t="shared" si="213"/>
        <v>0</v>
      </c>
      <c r="H1092" s="8">
        <f t="shared" si="214"/>
        <v>0</v>
      </c>
      <c r="I1092" s="8">
        <f t="shared" si="215"/>
        <v>0</v>
      </c>
      <c r="J1092" s="8">
        <f t="shared" si="216"/>
        <v>0</v>
      </c>
      <c r="K1092" s="8">
        <f t="shared" si="217"/>
        <v>0</v>
      </c>
      <c r="L1092" s="8">
        <f t="shared" si="218"/>
        <v>0</v>
      </c>
      <c r="M1092" s="8">
        <f t="shared" ca="1" si="223"/>
        <v>-7.0542380437790805E-2</v>
      </c>
      <c r="N1092" s="8">
        <f t="shared" ca="1" si="219"/>
        <v>0</v>
      </c>
      <c r="O1092" s="57">
        <f t="shared" ca="1" si="220"/>
        <v>0</v>
      </c>
      <c r="P1092" s="8">
        <f t="shared" ca="1" si="221"/>
        <v>0</v>
      </c>
      <c r="Q1092" s="8">
        <f t="shared" ca="1" si="222"/>
        <v>0</v>
      </c>
      <c r="R1092" s="5">
        <f t="shared" ca="1" si="224"/>
        <v>7.0542380437790805E-2</v>
      </c>
    </row>
    <row r="1093" spans="3:18" x14ac:dyDescent="0.2">
      <c r="C1093" s="54"/>
      <c r="D1093" s="56">
        <f t="shared" si="212"/>
        <v>0</v>
      </c>
      <c r="E1093" s="56">
        <f t="shared" si="212"/>
        <v>0</v>
      </c>
      <c r="F1093" s="8">
        <f t="shared" si="213"/>
        <v>0</v>
      </c>
      <c r="G1093" s="8">
        <f t="shared" si="213"/>
        <v>0</v>
      </c>
      <c r="H1093" s="8">
        <f t="shared" si="214"/>
        <v>0</v>
      </c>
      <c r="I1093" s="8">
        <f t="shared" si="215"/>
        <v>0</v>
      </c>
      <c r="J1093" s="8">
        <f t="shared" si="216"/>
        <v>0</v>
      </c>
      <c r="K1093" s="8">
        <f t="shared" si="217"/>
        <v>0</v>
      </c>
      <c r="L1093" s="8">
        <f t="shared" si="218"/>
        <v>0</v>
      </c>
      <c r="M1093" s="8">
        <f t="shared" ca="1" si="223"/>
        <v>-7.0542380437790805E-2</v>
      </c>
      <c r="N1093" s="8">
        <f t="shared" ca="1" si="219"/>
        <v>0</v>
      </c>
      <c r="O1093" s="57">
        <f t="shared" ca="1" si="220"/>
        <v>0</v>
      </c>
      <c r="P1093" s="8">
        <f t="shared" ca="1" si="221"/>
        <v>0</v>
      </c>
      <c r="Q1093" s="8">
        <f t="shared" ca="1" si="222"/>
        <v>0</v>
      </c>
      <c r="R1093" s="5">
        <f t="shared" ca="1" si="224"/>
        <v>7.0542380437790805E-2</v>
      </c>
    </row>
    <row r="1094" spans="3:18" x14ac:dyDescent="0.2">
      <c r="C1094" s="54"/>
      <c r="D1094" s="56">
        <f t="shared" si="212"/>
        <v>0</v>
      </c>
      <c r="E1094" s="56">
        <f t="shared" si="212"/>
        <v>0</v>
      </c>
      <c r="F1094" s="8">
        <f t="shared" si="213"/>
        <v>0</v>
      </c>
      <c r="G1094" s="8">
        <f t="shared" si="213"/>
        <v>0</v>
      </c>
      <c r="H1094" s="8">
        <f t="shared" si="214"/>
        <v>0</v>
      </c>
      <c r="I1094" s="8">
        <f t="shared" si="215"/>
        <v>0</v>
      </c>
      <c r="J1094" s="8">
        <f t="shared" si="216"/>
        <v>0</v>
      </c>
      <c r="K1094" s="8">
        <f t="shared" si="217"/>
        <v>0</v>
      </c>
      <c r="L1094" s="8">
        <f t="shared" si="218"/>
        <v>0</v>
      </c>
      <c r="M1094" s="8">
        <f t="shared" ca="1" si="223"/>
        <v>-7.0542380437790805E-2</v>
      </c>
      <c r="N1094" s="8">
        <f t="shared" ca="1" si="219"/>
        <v>0</v>
      </c>
      <c r="O1094" s="57">
        <f t="shared" ca="1" si="220"/>
        <v>0</v>
      </c>
      <c r="P1094" s="8">
        <f t="shared" ca="1" si="221"/>
        <v>0</v>
      </c>
      <c r="Q1094" s="8">
        <f t="shared" ca="1" si="222"/>
        <v>0</v>
      </c>
      <c r="R1094" s="5">
        <f t="shared" ca="1" si="224"/>
        <v>7.0542380437790805E-2</v>
      </c>
    </row>
    <row r="1095" spans="3:18" x14ac:dyDescent="0.2">
      <c r="C1095" s="54"/>
      <c r="D1095" s="56">
        <f t="shared" si="212"/>
        <v>0</v>
      </c>
      <c r="E1095" s="56">
        <f t="shared" si="212"/>
        <v>0</v>
      </c>
      <c r="F1095" s="8">
        <f t="shared" si="213"/>
        <v>0</v>
      </c>
      <c r="G1095" s="8">
        <f t="shared" si="213"/>
        <v>0</v>
      </c>
      <c r="H1095" s="8">
        <f t="shared" si="214"/>
        <v>0</v>
      </c>
      <c r="I1095" s="8">
        <f t="shared" si="215"/>
        <v>0</v>
      </c>
      <c r="J1095" s="8">
        <f t="shared" si="216"/>
        <v>0</v>
      </c>
      <c r="K1095" s="8">
        <f t="shared" si="217"/>
        <v>0</v>
      </c>
      <c r="L1095" s="8">
        <f t="shared" si="218"/>
        <v>0</v>
      </c>
      <c r="M1095" s="8">
        <f t="shared" ca="1" si="223"/>
        <v>-7.0542380437790805E-2</v>
      </c>
      <c r="N1095" s="8">
        <f t="shared" ca="1" si="219"/>
        <v>0</v>
      </c>
      <c r="O1095" s="57">
        <f t="shared" ca="1" si="220"/>
        <v>0</v>
      </c>
      <c r="P1095" s="8">
        <f t="shared" ca="1" si="221"/>
        <v>0</v>
      </c>
      <c r="Q1095" s="8">
        <f t="shared" ca="1" si="222"/>
        <v>0</v>
      </c>
      <c r="R1095" s="5">
        <f t="shared" ca="1" si="224"/>
        <v>7.0542380437790805E-2</v>
      </c>
    </row>
    <row r="1096" spans="3:18" x14ac:dyDescent="0.2">
      <c r="C1096" s="54"/>
      <c r="D1096" s="56">
        <f t="shared" si="212"/>
        <v>0</v>
      </c>
      <c r="E1096" s="56">
        <f t="shared" si="212"/>
        <v>0</v>
      </c>
      <c r="F1096" s="8">
        <f t="shared" si="213"/>
        <v>0</v>
      </c>
      <c r="G1096" s="8">
        <f t="shared" si="213"/>
        <v>0</v>
      </c>
      <c r="H1096" s="8">
        <f t="shared" si="214"/>
        <v>0</v>
      </c>
      <c r="I1096" s="8">
        <f t="shared" si="215"/>
        <v>0</v>
      </c>
      <c r="J1096" s="8">
        <f t="shared" si="216"/>
        <v>0</v>
      </c>
      <c r="K1096" s="8">
        <f t="shared" si="217"/>
        <v>0</v>
      </c>
      <c r="L1096" s="8">
        <f t="shared" si="218"/>
        <v>0</v>
      </c>
      <c r="M1096" s="8">
        <f t="shared" ca="1" si="223"/>
        <v>-7.0542380437790805E-2</v>
      </c>
      <c r="N1096" s="8">
        <f t="shared" ca="1" si="219"/>
        <v>0</v>
      </c>
      <c r="O1096" s="57">
        <f t="shared" ca="1" si="220"/>
        <v>0</v>
      </c>
      <c r="P1096" s="8">
        <f t="shared" ca="1" si="221"/>
        <v>0</v>
      </c>
      <c r="Q1096" s="8">
        <f t="shared" ca="1" si="222"/>
        <v>0</v>
      </c>
      <c r="R1096" s="5">
        <f t="shared" ca="1" si="224"/>
        <v>7.0542380437790805E-2</v>
      </c>
    </row>
    <row r="1097" spans="3:18" x14ac:dyDescent="0.2">
      <c r="C1097" s="54"/>
      <c r="D1097" s="56">
        <f t="shared" si="212"/>
        <v>0</v>
      </c>
      <c r="E1097" s="56">
        <f t="shared" si="212"/>
        <v>0</v>
      </c>
      <c r="F1097" s="8">
        <f t="shared" si="213"/>
        <v>0</v>
      </c>
      <c r="G1097" s="8">
        <f t="shared" si="213"/>
        <v>0</v>
      </c>
      <c r="H1097" s="8">
        <f t="shared" si="214"/>
        <v>0</v>
      </c>
      <c r="I1097" s="8">
        <f t="shared" si="215"/>
        <v>0</v>
      </c>
      <c r="J1097" s="8">
        <f t="shared" si="216"/>
        <v>0</v>
      </c>
      <c r="K1097" s="8">
        <f t="shared" si="217"/>
        <v>0</v>
      </c>
      <c r="L1097" s="8">
        <f t="shared" si="218"/>
        <v>0</v>
      </c>
      <c r="M1097" s="8">
        <f t="shared" ca="1" si="223"/>
        <v>-7.0542380437790805E-2</v>
      </c>
      <c r="N1097" s="8">
        <f t="shared" ca="1" si="219"/>
        <v>0</v>
      </c>
      <c r="O1097" s="57">
        <f t="shared" ca="1" si="220"/>
        <v>0</v>
      </c>
      <c r="P1097" s="8">
        <f t="shared" ca="1" si="221"/>
        <v>0</v>
      </c>
      <c r="Q1097" s="8">
        <f t="shared" ca="1" si="222"/>
        <v>0</v>
      </c>
      <c r="R1097" s="5">
        <f t="shared" ca="1" si="224"/>
        <v>7.0542380437790805E-2</v>
      </c>
    </row>
    <row r="1098" spans="3:18" x14ac:dyDescent="0.2">
      <c r="C1098" s="54"/>
      <c r="D1098" s="56">
        <f t="shared" si="212"/>
        <v>0</v>
      </c>
      <c r="E1098" s="56">
        <f t="shared" si="212"/>
        <v>0</v>
      </c>
      <c r="F1098" s="8">
        <f t="shared" si="213"/>
        <v>0</v>
      </c>
      <c r="G1098" s="8">
        <f t="shared" si="213"/>
        <v>0</v>
      </c>
      <c r="H1098" s="8">
        <f t="shared" si="214"/>
        <v>0</v>
      </c>
      <c r="I1098" s="8">
        <f t="shared" si="215"/>
        <v>0</v>
      </c>
      <c r="J1098" s="8">
        <f t="shared" si="216"/>
        <v>0</v>
      </c>
      <c r="K1098" s="8">
        <f t="shared" si="217"/>
        <v>0</v>
      </c>
      <c r="L1098" s="8">
        <f t="shared" si="218"/>
        <v>0</v>
      </c>
      <c r="M1098" s="8">
        <f t="shared" ca="1" si="223"/>
        <v>-7.0542380437790805E-2</v>
      </c>
      <c r="N1098" s="8">
        <f t="shared" ca="1" si="219"/>
        <v>0</v>
      </c>
      <c r="O1098" s="57">
        <f t="shared" ca="1" si="220"/>
        <v>0</v>
      </c>
      <c r="P1098" s="8">
        <f t="shared" ca="1" si="221"/>
        <v>0</v>
      </c>
      <c r="Q1098" s="8">
        <f t="shared" ca="1" si="222"/>
        <v>0</v>
      </c>
      <c r="R1098" s="5">
        <f t="shared" ca="1" si="224"/>
        <v>7.0542380437790805E-2</v>
      </c>
    </row>
    <row r="1099" spans="3:18" x14ac:dyDescent="0.2">
      <c r="C1099" s="54"/>
      <c r="D1099" s="56">
        <f t="shared" si="212"/>
        <v>0</v>
      </c>
      <c r="E1099" s="56">
        <f t="shared" si="212"/>
        <v>0</v>
      </c>
      <c r="F1099" s="8">
        <f t="shared" si="213"/>
        <v>0</v>
      </c>
      <c r="G1099" s="8">
        <f t="shared" si="213"/>
        <v>0</v>
      </c>
      <c r="H1099" s="8">
        <f t="shared" si="214"/>
        <v>0</v>
      </c>
      <c r="I1099" s="8">
        <f t="shared" si="215"/>
        <v>0</v>
      </c>
      <c r="J1099" s="8">
        <f t="shared" si="216"/>
        <v>0</v>
      </c>
      <c r="K1099" s="8">
        <f t="shared" si="217"/>
        <v>0</v>
      </c>
      <c r="L1099" s="8">
        <f t="shared" si="218"/>
        <v>0</v>
      </c>
      <c r="M1099" s="8">
        <f t="shared" ca="1" si="223"/>
        <v>-7.0542380437790805E-2</v>
      </c>
      <c r="N1099" s="8">
        <f t="shared" ca="1" si="219"/>
        <v>0</v>
      </c>
      <c r="O1099" s="57">
        <f t="shared" ca="1" si="220"/>
        <v>0</v>
      </c>
      <c r="P1099" s="8">
        <f t="shared" ca="1" si="221"/>
        <v>0</v>
      </c>
      <c r="Q1099" s="8">
        <f t="shared" ca="1" si="222"/>
        <v>0</v>
      </c>
      <c r="R1099" s="5">
        <f t="shared" ca="1" si="224"/>
        <v>7.0542380437790805E-2</v>
      </c>
    </row>
    <row r="1100" spans="3:18" x14ac:dyDescent="0.2">
      <c r="C1100" s="54"/>
      <c r="D1100" s="56">
        <f t="shared" si="212"/>
        <v>0</v>
      </c>
      <c r="E1100" s="56">
        <f t="shared" si="212"/>
        <v>0</v>
      </c>
      <c r="F1100" s="8">
        <f t="shared" si="213"/>
        <v>0</v>
      </c>
      <c r="G1100" s="8">
        <f t="shared" si="213"/>
        <v>0</v>
      </c>
      <c r="H1100" s="8">
        <f t="shared" si="214"/>
        <v>0</v>
      </c>
      <c r="I1100" s="8">
        <f t="shared" si="215"/>
        <v>0</v>
      </c>
      <c r="J1100" s="8">
        <f t="shared" si="216"/>
        <v>0</v>
      </c>
      <c r="K1100" s="8">
        <f t="shared" si="217"/>
        <v>0</v>
      </c>
      <c r="L1100" s="8">
        <f t="shared" si="218"/>
        <v>0</v>
      </c>
      <c r="M1100" s="8">
        <f t="shared" ca="1" si="223"/>
        <v>-7.0542380437790805E-2</v>
      </c>
      <c r="N1100" s="8">
        <f t="shared" ca="1" si="219"/>
        <v>0</v>
      </c>
      <c r="O1100" s="57">
        <f t="shared" ca="1" si="220"/>
        <v>0</v>
      </c>
      <c r="P1100" s="8">
        <f t="shared" ca="1" si="221"/>
        <v>0</v>
      </c>
      <c r="Q1100" s="8">
        <f t="shared" ca="1" si="222"/>
        <v>0</v>
      </c>
      <c r="R1100" s="5">
        <f t="shared" ca="1" si="224"/>
        <v>7.0542380437790805E-2</v>
      </c>
    </row>
    <row r="1101" spans="3:18" x14ac:dyDescent="0.2">
      <c r="C1101" s="54"/>
      <c r="D1101" s="56">
        <f t="shared" si="212"/>
        <v>0</v>
      </c>
      <c r="E1101" s="56">
        <f t="shared" si="212"/>
        <v>0</v>
      </c>
      <c r="F1101" s="8">
        <f t="shared" si="213"/>
        <v>0</v>
      </c>
      <c r="G1101" s="8">
        <f t="shared" si="213"/>
        <v>0</v>
      </c>
      <c r="H1101" s="8">
        <f t="shared" si="214"/>
        <v>0</v>
      </c>
      <c r="I1101" s="8">
        <f t="shared" si="215"/>
        <v>0</v>
      </c>
      <c r="J1101" s="8">
        <f t="shared" si="216"/>
        <v>0</v>
      </c>
      <c r="K1101" s="8">
        <f t="shared" si="217"/>
        <v>0</v>
      </c>
      <c r="L1101" s="8">
        <f t="shared" si="218"/>
        <v>0</v>
      </c>
      <c r="M1101" s="8">
        <f t="shared" ca="1" si="223"/>
        <v>-7.0542380437790805E-2</v>
      </c>
      <c r="N1101" s="8">
        <f t="shared" ca="1" si="219"/>
        <v>0</v>
      </c>
      <c r="O1101" s="57">
        <f t="shared" ca="1" si="220"/>
        <v>0</v>
      </c>
      <c r="P1101" s="8">
        <f t="shared" ca="1" si="221"/>
        <v>0</v>
      </c>
      <c r="Q1101" s="8">
        <f t="shared" ca="1" si="222"/>
        <v>0</v>
      </c>
      <c r="R1101" s="5">
        <f t="shared" ca="1" si="224"/>
        <v>7.0542380437790805E-2</v>
      </c>
    </row>
    <row r="1102" spans="3:18" x14ac:dyDescent="0.2">
      <c r="C1102" s="54"/>
      <c r="D1102" s="56">
        <f t="shared" si="212"/>
        <v>0</v>
      </c>
      <c r="E1102" s="56">
        <f t="shared" si="212"/>
        <v>0</v>
      </c>
      <c r="F1102" s="8">
        <f t="shared" si="213"/>
        <v>0</v>
      </c>
      <c r="G1102" s="8">
        <f t="shared" si="213"/>
        <v>0</v>
      </c>
      <c r="H1102" s="8">
        <f t="shared" si="214"/>
        <v>0</v>
      </c>
      <c r="I1102" s="8">
        <f t="shared" si="215"/>
        <v>0</v>
      </c>
      <c r="J1102" s="8">
        <f t="shared" si="216"/>
        <v>0</v>
      </c>
      <c r="K1102" s="8">
        <f t="shared" si="217"/>
        <v>0</v>
      </c>
      <c r="L1102" s="8">
        <f t="shared" si="218"/>
        <v>0</v>
      </c>
      <c r="M1102" s="8">
        <f t="shared" ca="1" si="223"/>
        <v>-7.0542380437790805E-2</v>
      </c>
      <c r="N1102" s="8">
        <f t="shared" ca="1" si="219"/>
        <v>0</v>
      </c>
      <c r="O1102" s="57">
        <f t="shared" ca="1" si="220"/>
        <v>0</v>
      </c>
      <c r="P1102" s="8">
        <f t="shared" ca="1" si="221"/>
        <v>0</v>
      </c>
      <c r="Q1102" s="8">
        <f t="shared" ca="1" si="222"/>
        <v>0</v>
      </c>
      <c r="R1102" s="5">
        <f t="shared" ca="1" si="224"/>
        <v>7.0542380437790805E-2</v>
      </c>
    </row>
    <row r="1103" spans="3:18" x14ac:dyDescent="0.2">
      <c r="C1103" s="54"/>
      <c r="D1103" s="56">
        <f t="shared" ref="D1103:E1166" si="225">A1103/A$18</f>
        <v>0</v>
      </c>
      <c r="E1103" s="56">
        <f t="shared" si="225"/>
        <v>0</v>
      </c>
      <c r="F1103" s="8">
        <f t="shared" ref="F1103:G1166" si="226">$C1103*D1103</f>
        <v>0</v>
      </c>
      <c r="G1103" s="8">
        <f t="shared" si="226"/>
        <v>0</v>
      </c>
      <c r="H1103" s="8">
        <f t="shared" si="214"/>
        <v>0</v>
      </c>
      <c r="I1103" s="8">
        <f t="shared" si="215"/>
        <v>0</v>
      </c>
      <c r="J1103" s="8">
        <f t="shared" si="216"/>
        <v>0</v>
      </c>
      <c r="K1103" s="8">
        <f t="shared" si="217"/>
        <v>0</v>
      </c>
      <c r="L1103" s="8">
        <f t="shared" si="218"/>
        <v>0</v>
      </c>
      <c r="M1103" s="8">
        <f t="shared" ca="1" si="223"/>
        <v>-7.0542380437790805E-2</v>
      </c>
      <c r="N1103" s="8">
        <f t="shared" ca="1" si="219"/>
        <v>0</v>
      </c>
      <c r="O1103" s="57">
        <f t="shared" ca="1" si="220"/>
        <v>0</v>
      </c>
      <c r="P1103" s="8">
        <f t="shared" ca="1" si="221"/>
        <v>0</v>
      </c>
      <c r="Q1103" s="8">
        <f t="shared" ca="1" si="222"/>
        <v>0</v>
      </c>
      <c r="R1103" s="5">
        <f t="shared" ca="1" si="224"/>
        <v>7.0542380437790805E-2</v>
      </c>
    </row>
    <row r="1104" spans="3:18" x14ac:dyDescent="0.2">
      <c r="C1104" s="54"/>
      <c r="D1104" s="56">
        <f t="shared" si="225"/>
        <v>0</v>
      </c>
      <c r="E1104" s="56">
        <f t="shared" si="225"/>
        <v>0</v>
      </c>
      <c r="F1104" s="8">
        <f t="shared" si="226"/>
        <v>0</v>
      </c>
      <c r="G1104" s="8">
        <f t="shared" si="226"/>
        <v>0</v>
      </c>
      <c r="H1104" s="8">
        <f t="shared" ref="H1104:H1167" si="227">C1104*D1104*D1104</f>
        <v>0</v>
      </c>
      <c r="I1104" s="8">
        <f t="shared" ref="I1104:I1167" si="228">C1104*D1104*D1104*D1104</f>
        <v>0</v>
      </c>
      <c r="J1104" s="8">
        <f t="shared" ref="J1104:J1167" si="229">C1104*D1104*D1104*D1104*D1104</f>
        <v>0</v>
      </c>
      <c r="K1104" s="8">
        <f t="shared" ref="K1104:K1167" si="230">C1104*E1104*D1104</f>
        <v>0</v>
      </c>
      <c r="L1104" s="8">
        <f t="shared" ref="L1104:L1167" si="231">C1104*E1104*D1104*D1104</f>
        <v>0</v>
      </c>
      <c r="M1104" s="8">
        <f t="shared" ca="1" si="223"/>
        <v>-7.0542380437790805E-2</v>
      </c>
      <c r="N1104" s="8">
        <f t="shared" ref="N1104:N1167" ca="1" si="232">C1104*(M1104-E1104)^2</f>
        <v>0</v>
      </c>
      <c r="O1104" s="57">
        <f t="shared" ref="O1104:O1167" ca="1" si="233">(C1104*O$1-O$2*F1104+O$3*H1104)^2</f>
        <v>0</v>
      </c>
      <c r="P1104" s="8">
        <f t="shared" ref="P1104:P1167" ca="1" si="234">(-C1104*O$2+O$4*F1104-O$5*H1104)^2</f>
        <v>0</v>
      </c>
      <c r="Q1104" s="8">
        <f t="shared" ref="Q1104:Q1167" ca="1" si="235">+(C1104*O$3-F1104*O$5+H1104*O$6)^2</f>
        <v>0</v>
      </c>
      <c r="R1104" s="5">
        <f t="shared" ca="1" si="224"/>
        <v>7.0542380437790805E-2</v>
      </c>
    </row>
    <row r="1105" spans="3:18" x14ac:dyDescent="0.2">
      <c r="C1105" s="54"/>
      <c r="D1105" s="56">
        <f t="shared" si="225"/>
        <v>0</v>
      </c>
      <c r="E1105" s="56">
        <f t="shared" si="225"/>
        <v>0</v>
      </c>
      <c r="F1105" s="8">
        <f t="shared" si="226"/>
        <v>0</v>
      </c>
      <c r="G1105" s="8">
        <f t="shared" si="226"/>
        <v>0</v>
      </c>
      <c r="H1105" s="8">
        <f t="shared" si="227"/>
        <v>0</v>
      </c>
      <c r="I1105" s="8">
        <f t="shared" si="228"/>
        <v>0</v>
      </c>
      <c r="J1105" s="8">
        <f t="shared" si="229"/>
        <v>0</v>
      </c>
      <c r="K1105" s="8">
        <f t="shared" si="230"/>
        <v>0</v>
      </c>
      <c r="L1105" s="8">
        <f t="shared" si="231"/>
        <v>0</v>
      </c>
      <c r="M1105" s="8">
        <f t="shared" ca="1" si="223"/>
        <v>-7.0542380437790805E-2</v>
      </c>
      <c r="N1105" s="8">
        <f t="shared" ca="1" si="232"/>
        <v>0</v>
      </c>
      <c r="O1105" s="57">
        <f t="shared" ca="1" si="233"/>
        <v>0</v>
      </c>
      <c r="P1105" s="8">
        <f t="shared" ca="1" si="234"/>
        <v>0</v>
      </c>
      <c r="Q1105" s="8">
        <f t="shared" ca="1" si="235"/>
        <v>0</v>
      </c>
      <c r="R1105" s="5">
        <f t="shared" ca="1" si="224"/>
        <v>7.0542380437790805E-2</v>
      </c>
    </row>
    <row r="1106" spans="3:18" x14ac:dyDescent="0.2">
      <c r="C1106" s="54"/>
      <c r="D1106" s="56">
        <f t="shared" si="225"/>
        <v>0</v>
      </c>
      <c r="E1106" s="56">
        <f t="shared" si="225"/>
        <v>0</v>
      </c>
      <c r="F1106" s="8">
        <f t="shared" si="226"/>
        <v>0</v>
      </c>
      <c r="G1106" s="8">
        <f t="shared" si="226"/>
        <v>0</v>
      </c>
      <c r="H1106" s="8">
        <f t="shared" si="227"/>
        <v>0</v>
      </c>
      <c r="I1106" s="8">
        <f t="shared" si="228"/>
        <v>0</v>
      </c>
      <c r="J1106" s="8">
        <f t="shared" si="229"/>
        <v>0</v>
      </c>
      <c r="K1106" s="8">
        <f t="shared" si="230"/>
        <v>0</v>
      </c>
      <c r="L1106" s="8">
        <f t="shared" si="231"/>
        <v>0</v>
      </c>
      <c r="M1106" s="8">
        <f t="shared" ca="1" si="223"/>
        <v>-7.0542380437790805E-2</v>
      </c>
      <c r="N1106" s="8">
        <f t="shared" ca="1" si="232"/>
        <v>0</v>
      </c>
      <c r="O1106" s="57">
        <f t="shared" ca="1" si="233"/>
        <v>0</v>
      </c>
      <c r="P1106" s="8">
        <f t="shared" ca="1" si="234"/>
        <v>0</v>
      </c>
      <c r="Q1106" s="8">
        <f t="shared" ca="1" si="235"/>
        <v>0</v>
      </c>
      <c r="R1106" s="5">
        <f t="shared" ca="1" si="224"/>
        <v>7.0542380437790805E-2</v>
      </c>
    </row>
    <row r="1107" spans="3:18" x14ac:dyDescent="0.2">
      <c r="C1107" s="54"/>
      <c r="D1107" s="56">
        <f t="shared" si="225"/>
        <v>0</v>
      </c>
      <c r="E1107" s="56">
        <f t="shared" si="225"/>
        <v>0</v>
      </c>
      <c r="F1107" s="8">
        <f t="shared" si="226"/>
        <v>0</v>
      </c>
      <c r="G1107" s="8">
        <f t="shared" si="226"/>
        <v>0</v>
      </c>
      <c r="H1107" s="8">
        <f t="shared" si="227"/>
        <v>0</v>
      </c>
      <c r="I1107" s="8">
        <f t="shared" si="228"/>
        <v>0</v>
      </c>
      <c r="J1107" s="8">
        <f t="shared" si="229"/>
        <v>0</v>
      </c>
      <c r="K1107" s="8">
        <f t="shared" si="230"/>
        <v>0</v>
      </c>
      <c r="L1107" s="8">
        <f t="shared" si="231"/>
        <v>0</v>
      </c>
      <c r="M1107" s="8">
        <f t="shared" ca="1" si="223"/>
        <v>-7.0542380437790805E-2</v>
      </c>
      <c r="N1107" s="8">
        <f t="shared" ca="1" si="232"/>
        <v>0</v>
      </c>
      <c r="O1107" s="57">
        <f t="shared" ca="1" si="233"/>
        <v>0</v>
      </c>
      <c r="P1107" s="8">
        <f t="shared" ca="1" si="234"/>
        <v>0</v>
      </c>
      <c r="Q1107" s="8">
        <f t="shared" ca="1" si="235"/>
        <v>0</v>
      </c>
      <c r="R1107" s="5">
        <f t="shared" ca="1" si="224"/>
        <v>7.0542380437790805E-2</v>
      </c>
    </row>
    <row r="1108" spans="3:18" x14ac:dyDescent="0.2">
      <c r="C1108" s="54"/>
      <c r="D1108" s="56">
        <f t="shared" si="225"/>
        <v>0</v>
      </c>
      <c r="E1108" s="56">
        <f t="shared" si="225"/>
        <v>0</v>
      </c>
      <c r="F1108" s="8">
        <f t="shared" si="226"/>
        <v>0</v>
      </c>
      <c r="G1108" s="8">
        <f t="shared" si="226"/>
        <v>0</v>
      </c>
      <c r="H1108" s="8">
        <f t="shared" si="227"/>
        <v>0</v>
      </c>
      <c r="I1108" s="8">
        <f t="shared" si="228"/>
        <v>0</v>
      </c>
      <c r="J1108" s="8">
        <f t="shared" si="229"/>
        <v>0</v>
      </c>
      <c r="K1108" s="8">
        <f t="shared" si="230"/>
        <v>0</v>
      </c>
      <c r="L1108" s="8">
        <f t="shared" si="231"/>
        <v>0</v>
      </c>
      <c r="M1108" s="8">
        <f t="shared" ca="1" si="223"/>
        <v>-7.0542380437790805E-2</v>
      </c>
      <c r="N1108" s="8">
        <f t="shared" ca="1" si="232"/>
        <v>0</v>
      </c>
      <c r="O1108" s="57">
        <f t="shared" ca="1" si="233"/>
        <v>0</v>
      </c>
      <c r="P1108" s="8">
        <f t="shared" ca="1" si="234"/>
        <v>0</v>
      </c>
      <c r="Q1108" s="8">
        <f t="shared" ca="1" si="235"/>
        <v>0</v>
      </c>
      <c r="R1108" s="5">
        <f t="shared" ca="1" si="224"/>
        <v>7.0542380437790805E-2</v>
      </c>
    </row>
    <row r="1109" spans="3:18" x14ac:dyDescent="0.2">
      <c r="C1109" s="54"/>
      <c r="D1109" s="56">
        <f t="shared" si="225"/>
        <v>0</v>
      </c>
      <c r="E1109" s="56">
        <f t="shared" si="225"/>
        <v>0</v>
      </c>
      <c r="F1109" s="8">
        <f t="shared" si="226"/>
        <v>0</v>
      </c>
      <c r="G1109" s="8">
        <f t="shared" si="226"/>
        <v>0</v>
      </c>
      <c r="H1109" s="8">
        <f t="shared" si="227"/>
        <v>0</v>
      </c>
      <c r="I1109" s="8">
        <f t="shared" si="228"/>
        <v>0</v>
      </c>
      <c r="J1109" s="8">
        <f t="shared" si="229"/>
        <v>0</v>
      </c>
      <c r="K1109" s="8">
        <f t="shared" si="230"/>
        <v>0</v>
      </c>
      <c r="L1109" s="8">
        <f t="shared" si="231"/>
        <v>0</v>
      </c>
      <c r="M1109" s="8">
        <f t="shared" ref="M1109:M1172" ca="1" si="236">+E$4+E$5*D1109+E$6*D1109^2</f>
        <v>-7.0542380437790805E-2</v>
      </c>
      <c r="N1109" s="8">
        <f t="shared" ca="1" si="232"/>
        <v>0</v>
      </c>
      <c r="O1109" s="57">
        <f t="shared" ca="1" si="233"/>
        <v>0</v>
      </c>
      <c r="P1109" s="8">
        <f t="shared" ca="1" si="234"/>
        <v>0</v>
      </c>
      <c r="Q1109" s="8">
        <f t="shared" ca="1" si="235"/>
        <v>0</v>
      </c>
      <c r="R1109" s="5">
        <f t="shared" ref="R1109:R1172" ca="1" si="237">+E1109-M1109</f>
        <v>7.0542380437790805E-2</v>
      </c>
    </row>
    <row r="1110" spans="3:18" x14ac:dyDescent="0.2">
      <c r="C1110" s="54"/>
      <c r="D1110" s="56">
        <f t="shared" si="225"/>
        <v>0</v>
      </c>
      <c r="E1110" s="56">
        <f t="shared" si="225"/>
        <v>0</v>
      </c>
      <c r="F1110" s="8">
        <f t="shared" si="226"/>
        <v>0</v>
      </c>
      <c r="G1110" s="8">
        <f t="shared" si="226"/>
        <v>0</v>
      </c>
      <c r="H1110" s="8">
        <f t="shared" si="227"/>
        <v>0</v>
      </c>
      <c r="I1110" s="8">
        <f t="shared" si="228"/>
        <v>0</v>
      </c>
      <c r="J1110" s="8">
        <f t="shared" si="229"/>
        <v>0</v>
      </c>
      <c r="K1110" s="8">
        <f t="shared" si="230"/>
        <v>0</v>
      </c>
      <c r="L1110" s="8">
        <f t="shared" si="231"/>
        <v>0</v>
      </c>
      <c r="M1110" s="8">
        <f t="shared" ca="1" si="236"/>
        <v>-7.0542380437790805E-2</v>
      </c>
      <c r="N1110" s="8">
        <f t="shared" ca="1" si="232"/>
        <v>0</v>
      </c>
      <c r="O1110" s="57">
        <f t="shared" ca="1" si="233"/>
        <v>0</v>
      </c>
      <c r="P1110" s="8">
        <f t="shared" ca="1" si="234"/>
        <v>0</v>
      </c>
      <c r="Q1110" s="8">
        <f t="shared" ca="1" si="235"/>
        <v>0</v>
      </c>
      <c r="R1110" s="5">
        <f t="shared" ca="1" si="237"/>
        <v>7.0542380437790805E-2</v>
      </c>
    </row>
    <row r="1111" spans="3:18" x14ac:dyDescent="0.2">
      <c r="C1111" s="54"/>
      <c r="D1111" s="56">
        <f t="shared" si="225"/>
        <v>0</v>
      </c>
      <c r="E1111" s="56">
        <f t="shared" si="225"/>
        <v>0</v>
      </c>
      <c r="F1111" s="8">
        <f t="shared" si="226"/>
        <v>0</v>
      </c>
      <c r="G1111" s="8">
        <f t="shared" si="226"/>
        <v>0</v>
      </c>
      <c r="H1111" s="8">
        <f t="shared" si="227"/>
        <v>0</v>
      </c>
      <c r="I1111" s="8">
        <f t="shared" si="228"/>
        <v>0</v>
      </c>
      <c r="J1111" s="8">
        <f t="shared" si="229"/>
        <v>0</v>
      </c>
      <c r="K1111" s="8">
        <f t="shared" si="230"/>
        <v>0</v>
      </c>
      <c r="L1111" s="8">
        <f t="shared" si="231"/>
        <v>0</v>
      </c>
      <c r="M1111" s="8">
        <f t="shared" ca="1" si="236"/>
        <v>-7.0542380437790805E-2</v>
      </c>
      <c r="N1111" s="8">
        <f t="shared" ca="1" si="232"/>
        <v>0</v>
      </c>
      <c r="O1111" s="57">
        <f t="shared" ca="1" si="233"/>
        <v>0</v>
      </c>
      <c r="P1111" s="8">
        <f t="shared" ca="1" si="234"/>
        <v>0</v>
      </c>
      <c r="Q1111" s="8">
        <f t="shared" ca="1" si="235"/>
        <v>0</v>
      </c>
      <c r="R1111" s="5">
        <f t="shared" ca="1" si="237"/>
        <v>7.0542380437790805E-2</v>
      </c>
    </row>
    <row r="1112" spans="3:18" x14ac:dyDescent="0.2">
      <c r="C1112" s="54"/>
      <c r="D1112" s="56">
        <f t="shared" si="225"/>
        <v>0</v>
      </c>
      <c r="E1112" s="56">
        <f t="shared" si="225"/>
        <v>0</v>
      </c>
      <c r="F1112" s="8">
        <f t="shared" si="226"/>
        <v>0</v>
      </c>
      <c r="G1112" s="8">
        <f t="shared" si="226"/>
        <v>0</v>
      </c>
      <c r="H1112" s="8">
        <f t="shared" si="227"/>
        <v>0</v>
      </c>
      <c r="I1112" s="8">
        <f t="shared" si="228"/>
        <v>0</v>
      </c>
      <c r="J1112" s="8">
        <f t="shared" si="229"/>
        <v>0</v>
      </c>
      <c r="K1112" s="8">
        <f t="shared" si="230"/>
        <v>0</v>
      </c>
      <c r="L1112" s="8">
        <f t="shared" si="231"/>
        <v>0</v>
      </c>
      <c r="M1112" s="8">
        <f t="shared" ca="1" si="236"/>
        <v>-7.0542380437790805E-2</v>
      </c>
      <c r="N1112" s="8">
        <f t="shared" ca="1" si="232"/>
        <v>0</v>
      </c>
      <c r="O1112" s="57">
        <f t="shared" ca="1" si="233"/>
        <v>0</v>
      </c>
      <c r="P1112" s="8">
        <f t="shared" ca="1" si="234"/>
        <v>0</v>
      </c>
      <c r="Q1112" s="8">
        <f t="shared" ca="1" si="235"/>
        <v>0</v>
      </c>
      <c r="R1112" s="5">
        <f t="shared" ca="1" si="237"/>
        <v>7.0542380437790805E-2</v>
      </c>
    </row>
    <row r="1113" spans="3:18" x14ac:dyDescent="0.2">
      <c r="C1113" s="54"/>
      <c r="D1113" s="56">
        <f t="shared" si="225"/>
        <v>0</v>
      </c>
      <c r="E1113" s="56">
        <f t="shared" si="225"/>
        <v>0</v>
      </c>
      <c r="F1113" s="8">
        <f t="shared" si="226"/>
        <v>0</v>
      </c>
      <c r="G1113" s="8">
        <f t="shared" si="226"/>
        <v>0</v>
      </c>
      <c r="H1113" s="8">
        <f t="shared" si="227"/>
        <v>0</v>
      </c>
      <c r="I1113" s="8">
        <f t="shared" si="228"/>
        <v>0</v>
      </c>
      <c r="J1113" s="8">
        <f t="shared" si="229"/>
        <v>0</v>
      </c>
      <c r="K1113" s="8">
        <f t="shared" si="230"/>
        <v>0</v>
      </c>
      <c r="L1113" s="8">
        <f t="shared" si="231"/>
        <v>0</v>
      </c>
      <c r="M1113" s="8">
        <f t="shared" ca="1" si="236"/>
        <v>-7.0542380437790805E-2</v>
      </c>
      <c r="N1113" s="8">
        <f t="shared" ca="1" si="232"/>
        <v>0</v>
      </c>
      <c r="O1113" s="57">
        <f t="shared" ca="1" si="233"/>
        <v>0</v>
      </c>
      <c r="P1113" s="8">
        <f t="shared" ca="1" si="234"/>
        <v>0</v>
      </c>
      <c r="Q1113" s="8">
        <f t="shared" ca="1" si="235"/>
        <v>0</v>
      </c>
      <c r="R1113" s="5">
        <f t="shared" ca="1" si="237"/>
        <v>7.0542380437790805E-2</v>
      </c>
    </row>
    <row r="1114" spans="3:18" x14ac:dyDescent="0.2">
      <c r="C1114" s="54"/>
      <c r="D1114" s="56">
        <f t="shared" si="225"/>
        <v>0</v>
      </c>
      <c r="E1114" s="56">
        <f t="shared" si="225"/>
        <v>0</v>
      </c>
      <c r="F1114" s="8">
        <f t="shared" si="226"/>
        <v>0</v>
      </c>
      <c r="G1114" s="8">
        <f t="shared" si="226"/>
        <v>0</v>
      </c>
      <c r="H1114" s="8">
        <f t="shared" si="227"/>
        <v>0</v>
      </c>
      <c r="I1114" s="8">
        <f t="shared" si="228"/>
        <v>0</v>
      </c>
      <c r="J1114" s="8">
        <f t="shared" si="229"/>
        <v>0</v>
      </c>
      <c r="K1114" s="8">
        <f t="shared" si="230"/>
        <v>0</v>
      </c>
      <c r="L1114" s="8">
        <f t="shared" si="231"/>
        <v>0</v>
      </c>
      <c r="M1114" s="8">
        <f t="shared" ca="1" si="236"/>
        <v>-7.0542380437790805E-2</v>
      </c>
      <c r="N1114" s="8">
        <f t="shared" ca="1" si="232"/>
        <v>0</v>
      </c>
      <c r="O1114" s="57">
        <f t="shared" ca="1" si="233"/>
        <v>0</v>
      </c>
      <c r="P1114" s="8">
        <f t="shared" ca="1" si="234"/>
        <v>0</v>
      </c>
      <c r="Q1114" s="8">
        <f t="shared" ca="1" si="235"/>
        <v>0</v>
      </c>
      <c r="R1114" s="5">
        <f t="shared" ca="1" si="237"/>
        <v>7.0542380437790805E-2</v>
      </c>
    </row>
    <row r="1115" spans="3:18" x14ac:dyDescent="0.2">
      <c r="C1115" s="54"/>
      <c r="D1115" s="56">
        <f t="shared" si="225"/>
        <v>0</v>
      </c>
      <c r="E1115" s="56">
        <f t="shared" si="225"/>
        <v>0</v>
      </c>
      <c r="F1115" s="8">
        <f t="shared" si="226"/>
        <v>0</v>
      </c>
      <c r="G1115" s="8">
        <f t="shared" si="226"/>
        <v>0</v>
      </c>
      <c r="H1115" s="8">
        <f t="shared" si="227"/>
        <v>0</v>
      </c>
      <c r="I1115" s="8">
        <f t="shared" si="228"/>
        <v>0</v>
      </c>
      <c r="J1115" s="8">
        <f t="shared" si="229"/>
        <v>0</v>
      </c>
      <c r="K1115" s="8">
        <f t="shared" si="230"/>
        <v>0</v>
      </c>
      <c r="L1115" s="8">
        <f t="shared" si="231"/>
        <v>0</v>
      </c>
      <c r="M1115" s="8">
        <f t="shared" ca="1" si="236"/>
        <v>-7.0542380437790805E-2</v>
      </c>
      <c r="N1115" s="8">
        <f t="shared" ca="1" si="232"/>
        <v>0</v>
      </c>
      <c r="O1115" s="57">
        <f t="shared" ca="1" si="233"/>
        <v>0</v>
      </c>
      <c r="P1115" s="8">
        <f t="shared" ca="1" si="234"/>
        <v>0</v>
      </c>
      <c r="Q1115" s="8">
        <f t="shared" ca="1" si="235"/>
        <v>0</v>
      </c>
      <c r="R1115" s="5">
        <f t="shared" ca="1" si="237"/>
        <v>7.0542380437790805E-2</v>
      </c>
    </row>
    <row r="1116" spans="3:18" x14ac:dyDescent="0.2">
      <c r="C1116" s="54"/>
      <c r="D1116" s="56">
        <f t="shared" si="225"/>
        <v>0</v>
      </c>
      <c r="E1116" s="56">
        <f t="shared" si="225"/>
        <v>0</v>
      </c>
      <c r="F1116" s="8">
        <f t="shared" si="226"/>
        <v>0</v>
      </c>
      <c r="G1116" s="8">
        <f t="shared" si="226"/>
        <v>0</v>
      </c>
      <c r="H1116" s="8">
        <f t="shared" si="227"/>
        <v>0</v>
      </c>
      <c r="I1116" s="8">
        <f t="shared" si="228"/>
        <v>0</v>
      </c>
      <c r="J1116" s="8">
        <f t="shared" si="229"/>
        <v>0</v>
      </c>
      <c r="K1116" s="8">
        <f t="shared" si="230"/>
        <v>0</v>
      </c>
      <c r="L1116" s="8">
        <f t="shared" si="231"/>
        <v>0</v>
      </c>
      <c r="M1116" s="8">
        <f t="shared" ca="1" si="236"/>
        <v>-7.0542380437790805E-2</v>
      </c>
      <c r="N1116" s="8">
        <f t="shared" ca="1" si="232"/>
        <v>0</v>
      </c>
      <c r="O1116" s="57">
        <f t="shared" ca="1" si="233"/>
        <v>0</v>
      </c>
      <c r="P1116" s="8">
        <f t="shared" ca="1" si="234"/>
        <v>0</v>
      </c>
      <c r="Q1116" s="8">
        <f t="shared" ca="1" si="235"/>
        <v>0</v>
      </c>
      <c r="R1116" s="5">
        <f t="shared" ca="1" si="237"/>
        <v>7.0542380437790805E-2</v>
      </c>
    </row>
    <row r="1117" spans="3:18" x14ac:dyDescent="0.2">
      <c r="C1117" s="54"/>
      <c r="D1117" s="56">
        <f t="shared" si="225"/>
        <v>0</v>
      </c>
      <c r="E1117" s="56">
        <f t="shared" si="225"/>
        <v>0</v>
      </c>
      <c r="F1117" s="8">
        <f t="shared" si="226"/>
        <v>0</v>
      </c>
      <c r="G1117" s="8">
        <f t="shared" si="226"/>
        <v>0</v>
      </c>
      <c r="H1117" s="8">
        <f t="shared" si="227"/>
        <v>0</v>
      </c>
      <c r="I1117" s="8">
        <f t="shared" si="228"/>
        <v>0</v>
      </c>
      <c r="J1117" s="8">
        <f t="shared" si="229"/>
        <v>0</v>
      </c>
      <c r="K1117" s="8">
        <f t="shared" si="230"/>
        <v>0</v>
      </c>
      <c r="L1117" s="8">
        <f t="shared" si="231"/>
        <v>0</v>
      </c>
      <c r="M1117" s="8">
        <f t="shared" ca="1" si="236"/>
        <v>-7.0542380437790805E-2</v>
      </c>
      <c r="N1117" s="8">
        <f t="shared" ca="1" si="232"/>
        <v>0</v>
      </c>
      <c r="O1117" s="57">
        <f t="shared" ca="1" si="233"/>
        <v>0</v>
      </c>
      <c r="P1117" s="8">
        <f t="shared" ca="1" si="234"/>
        <v>0</v>
      </c>
      <c r="Q1117" s="8">
        <f t="shared" ca="1" si="235"/>
        <v>0</v>
      </c>
      <c r="R1117" s="5">
        <f t="shared" ca="1" si="237"/>
        <v>7.0542380437790805E-2</v>
      </c>
    </row>
    <row r="1118" spans="3:18" x14ac:dyDescent="0.2">
      <c r="C1118" s="54"/>
      <c r="D1118" s="56">
        <f t="shared" si="225"/>
        <v>0</v>
      </c>
      <c r="E1118" s="56">
        <f t="shared" si="225"/>
        <v>0</v>
      </c>
      <c r="F1118" s="8">
        <f t="shared" si="226"/>
        <v>0</v>
      </c>
      <c r="G1118" s="8">
        <f t="shared" si="226"/>
        <v>0</v>
      </c>
      <c r="H1118" s="8">
        <f t="shared" si="227"/>
        <v>0</v>
      </c>
      <c r="I1118" s="8">
        <f t="shared" si="228"/>
        <v>0</v>
      </c>
      <c r="J1118" s="8">
        <f t="shared" si="229"/>
        <v>0</v>
      </c>
      <c r="K1118" s="8">
        <f t="shared" si="230"/>
        <v>0</v>
      </c>
      <c r="L1118" s="8">
        <f t="shared" si="231"/>
        <v>0</v>
      </c>
      <c r="M1118" s="8">
        <f t="shared" ca="1" si="236"/>
        <v>-7.0542380437790805E-2</v>
      </c>
      <c r="N1118" s="8">
        <f t="shared" ca="1" si="232"/>
        <v>0</v>
      </c>
      <c r="O1118" s="57">
        <f t="shared" ca="1" si="233"/>
        <v>0</v>
      </c>
      <c r="P1118" s="8">
        <f t="shared" ca="1" si="234"/>
        <v>0</v>
      </c>
      <c r="Q1118" s="8">
        <f t="shared" ca="1" si="235"/>
        <v>0</v>
      </c>
      <c r="R1118" s="5">
        <f t="shared" ca="1" si="237"/>
        <v>7.0542380437790805E-2</v>
      </c>
    </row>
    <row r="1119" spans="3:18" x14ac:dyDescent="0.2">
      <c r="C1119" s="54"/>
      <c r="D1119" s="56">
        <f t="shared" si="225"/>
        <v>0</v>
      </c>
      <c r="E1119" s="56">
        <f t="shared" si="225"/>
        <v>0</v>
      </c>
      <c r="F1119" s="8">
        <f t="shared" si="226"/>
        <v>0</v>
      </c>
      <c r="G1119" s="8">
        <f t="shared" si="226"/>
        <v>0</v>
      </c>
      <c r="H1119" s="8">
        <f t="shared" si="227"/>
        <v>0</v>
      </c>
      <c r="I1119" s="8">
        <f t="shared" si="228"/>
        <v>0</v>
      </c>
      <c r="J1119" s="8">
        <f t="shared" si="229"/>
        <v>0</v>
      </c>
      <c r="K1119" s="8">
        <f t="shared" si="230"/>
        <v>0</v>
      </c>
      <c r="L1119" s="8">
        <f t="shared" si="231"/>
        <v>0</v>
      </c>
      <c r="M1119" s="8">
        <f t="shared" ca="1" si="236"/>
        <v>-7.0542380437790805E-2</v>
      </c>
      <c r="N1119" s="8">
        <f t="shared" ca="1" si="232"/>
        <v>0</v>
      </c>
      <c r="O1119" s="57">
        <f t="shared" ca="1" si="233"/>
        <v>0</v>
      </c>
      <c r="P1119" s="8">
        <f t="shared" ca="1" si="234"/>
        <v>0</v>
      </c>
      <c r="Q1119" s="8">
        <f t="shared" ca="1" si="235"/>
        <v>0</v>
      </c>
      <c r="R1119" s="5">
        <f t="shared" ca="1" si="237"/>
        <v>7.0542380437790805E-2</v>
      </c>
    </row>
    <row r="1120" spans="3:18" x14ac:dyDescent="0.2">
      <c r="C1120" s="54"/>
      <c r="D1120" s="56">
        <f t="shared" si="225"/>
        <v>0</v>
      </c>
      <c r="E1120" s="56">
        <f t="shared" si="225"/>
        <v>0</v>
      </c>
      <c r="F1120" s="8">
        <f t="shared" si="226"/>
        <v>0</v>
      </c>
      <c r="G1120" s="8">
        <f t="shared" si="226"/>
        <v>0</v>
      </c>
      <c r="H1120" s="8">
        <f t="shared" si="227"/>
        <v>0</v>
      </c>
      <c r="I1120" s="8">
        <f t="shared" si="228"/>
        <v>0</v>
      </c>
      <c r="J1120" s="8">
        <f t="shared" si="229"/>
        <v>0</v>
      </c>
      <c r="K1120" s="8">
        <f t="shared" si="230"/>
        <v>0</v>
      </c>
      <c r="L1120" s="8">
        <f t="shared" si="231"/>
        <v>0</v>
      </c>
      <c r="M1120" s="8">
        <f t="shared" ca="1" si="236"/>
        <v>-7.0542380437790805E-2</v>
      </c>
      <c r="N1120" s="8">
        <f t="shared" ca="1" si="232"/>
        <v>0</v>
      </c>
      <c r="O1120" s="57">
        <f t="shared" ca="1" si="233"/>
        <v>0</v>
      </c>
      <c r="P1120" s="8">
        <f t="shared" ca="1" si="234"/>
        <v>0</v>
      </c>
      <c r="Q1120" s="8">
        <f t="shared" ca="1" si="235"/>
        <v>0</v>
      </c>
      <c r="R1120" s="5">
        <f t="shared" ca="1" si="237"/>
        <v>7.0542380437790805E-2</v>
      </c>
    </row>
    <row r="1121" spans="3:18" x14ac:dyDescent="0.2">
      <c r="C1121" s="54"/>
      <c r="D1121" s="56">
        <f t="shared" si="225"/>
        <v>0</v>
      </c>
      <c r="E1121" s="56">
        <f t="shared" si="225"/>
        <v>0</v>
      </c>
      <c r="F1121" s="8">
        <f t="shared" si="226"/>
        <v>0</v>
      </c>
      <c r="G1121" s="8">
        <f t="shared" si="226"/>
        <v>0</v>
      </c>
      <c r="H1121" s="8">
        <f t="shared" si="227"/>
        <v>0</v>
      </c>
      <c r="I1121" s="8">
        <f t="shared" si="228"/>
        <v>0</v>
      </c>
      <c r="J1121" s="8">
        <f t="shared" si="229"/>
        <v>0</v>
      </c>
      <c r="K1121" s="8">
        <f t="shared" si="230"/>
        <v>0</v>
      </c>
      <c r="L1121" s="8">
        <f t="shared" si="231"/>
        <v>0</v>
      </c>
      <c r="M1121" s="8">
        <f t="shared" ca="1" si="236"/>
        <v>-7.0542380437790805E-2</v>
      </c>
      <c r="N1121" s="8">
        <f t="shared" ca="1" si="232"/>
        <v>0</v>
      </c>
      <c r="O1121" s="57">
        <f t="shared" ca="1" si="233"/>
        <v>0</v>
      </c>
      <c r="P1121" s="8">
        <f t="shared" ca="1" si="234"/>
        <v>0</v>
      </c>
      <c r="Q1121" s="8">
        <f t="shared" ca="1" si="235"/>
        <v>0</v>
      </c>
      <c r="R1121" s="5">
        <f t="shared" ca="1" si="237"/>
        <v>7.0542380437790805E-2</v>
      </c>
    </row>
    <row r="1122" spans="3:18" x14ac:dyDescent="0.2">
      <c r="C1122" s="54"/>
      <c r="D1122" s="56">
        <f t="shared" si="225"/>
        <v>0</v>
      </c>
      <c r="E1122" s="56">
        <f t="shared" si="225"/>
        <v>0</v>
      </c>
      <c r="F1122" s="8">
        <f t="shared" si="226"/>
        <v>0</v>
      </c>
      <c r="G1122" s="8">
        <f t="shared" si="226"/>
        <v>0</v>
      </c>
      <c r="H1122" s="8">
        <f t="shared" si="227"/>
        <v>0</v>
      </c>
      <c r="I1122" s="8">
        <f t="shared" si="228"/>
        <v>0</v>
      </c>
      <c r="J1122" s="8">
        <f t="shared" si="229"/>
        <v>0</v>
      </c>
      <c r="K1122" s="8">
        <f t="shared" si="230"/>
        <v>0</v>
      </c>
      <c r="L1122" s="8">
        <f t="shared" si="231"/>
        <v>0</v>
      </c>
      <c r="M1122" s="8">
        <f t="shared" ca="1" si="236"/>
        <v>-7.0542380437790805E-2</v>
      </c>
      <c r="N1122" s="8">
        <f t="shared" ca="1" si="232"/>
        <v>0</v>
      </c>
      <c r="O1122" s="57">
        <f t="shared" ca="1" si="233"/>
        <v>0</v>
      </c>
      <c r="P1122" s="8">
        <f t="shared" ca="1" si="234"/>
        <v>0</v>
      </c>
      <c r="Q1122" s="8">
        <f t="shared" ca="1" si="235"/>
        <v>0</v>
      </c>
      <c r="R1122" s="5">
        <f t="shared" ca="1" si="237"/>
        <v>7.0542380437790805E-2</v>
      </c>
    </row>
    <row r="1123" spans="3:18" x14ac:dyDescent="0.2">
      <c r="C1123" s="54"/>
      <c r="D1123" s="56">
        <f t="shared" si="225"/>
        <v>0</v>
      </c>
      <c r="E1123" s="56">
        <f t="shared" si="225"/>
        <v>0</v>
      </c>
      <c r="F1123" s="8">
        <f t="shared" si="226"/>
        <v>0</v>
      </c>
      <c r="G1123" s="8">
        <f t="shared" si="226"/>
        <v>0</v>
      </c>
      <c r="H1123" s="8">
        <f t="shared" si="227"/>
        <v>0</v>
      </c>
      <c r="I1123" s="8">
        <f t="shared" si="228"/>
        <v>0</v>
      </c>
      <c r="J1123" s="8">
        <f t="shared" si="229"/>
        <v>0</v>
      </c>
      <c r="K1123" s="8">
        <f t="shared" si="230"/>
        <v>0</v>
      </c>
      <c r="L1123" s="8">
        <f t="shared" si="231"/>
        <v>0</v>
      </c>
      <c r="M1123" s="8">
        <f t="shared" ca="1" si="236"/>
        <v>-7.0542380437790805E-2</v>
      </c>
      <c r="N1123" s="8">
        <f t="shared" ca="1" si="232"/>
        <v>0</v>
      </c>
      <c r="O1123" s="57">
        <f t="shared" ca="1" si="233"/>
        <v>0</v>
      </c>
      <c r="P1123" s="8">
        <f t="shared" ca="1" si="234"/>
        <v>0</v>
      </c>
      <c r="Q1123" s="8">
        <f t="shared" ca="1" si="235"/>
        <v>0</v>
      </c>
      <c r="R1123" s="5">
        <f t="shared" ca="1" si="237"/>
        <v>7.0542380437790805E-2</v>
      </c>
    </row>
    <row r="1124" spans="3:18" x14ac:dyDescent="0.2">
      <c r="C1124" s="54"/>
      <c r="D1124" s="56">
        <f t="shared" si="225"/>
        <v>0</v>
      </c>
      <c r="E1124" s="56">
        <f t="shared" si="225"/>
        <v>0</v>
      </c>
      <c r="F1124" s="8">
        <f t="shared" si="226"/>
        <v>0</v>
      </c>
      <c r="G1124" s="8">
        <f t="shared" si="226"/>
        <v>0</v>
      </c>
      <c r="H1124" s="8">
        <f t="shared" si="227"/>
        <v>0</v>
      </c>
      <c r="I1124" s="8">
        <f t="shared" si="228"/>
        <v>0</v>
      </c>
      <c r="J1124" s="8">
        <f t="shared" si="229"/>
        <v>0</v>
      </c>
      <c r="K1124" s="8">
        <f t="shared" si="230"/>
        <v>0</v>
      </c>
      <c r="L1124" s="8">
        <f t="shared" si="231"/>
        <v>0</v>
      </c>
      <c r="M1124" s="8">
        <f t="shared" ca="1" si="236"/>
        <v>-7.0542380437790805E-2</v>
      </c>
      <c r="N1124" s="8">
        <f t="shared" ca="1" si="232"/>
        <v>0</v>
      </c>
      <c r="O1124" s="57">
        <f t="shared" ca="1" si="233"/>
        <v>0</v>
      </c>
      <c r="P1124" s="8">
        <f t="shared" ca="1" si="234"/>
        <v>0</v>
      </c>
      <c r="Q1124" s="8">
        <f t="shared" ca="1" si="235"/>
        <v>0</v>
      </c>
      <c r="R1124" s="5">
        <f t="shared" ca="1" si="237"/>
        <v>7.0542380437790805E-2</v>
      </c>
    </row>
    <row r="1125" spans="3:18" x14ac:dyDescent="0.2">
      <c r="C1125" s="54"/>
      <c r="D1125" s="56">
        <f t="shared" si="225"/>
        <v>0</v>
      </c>
      <c r="E1125" s="56">
        <f t="shared" si="225"/>
        <v>0</v>
      </c>
      <c r="F1125" s="8">
        <f t="shared" si="226"/>
        <v>0</v>
      </c>
      <c r="G1125" s="8">
        <f t="shared" si="226"/>
        <v>0</v>
      </c>
      <c r="H1125" s="8">
        <f t="shared" si="227"/>
        <v>0</v>
      </c>
      <c r="I1125" s="8">
        <f t="shared" si="228"/>
        <v>0</v>
      </c>
      <c r="J1125" s="8">
        <f t="shared" si="229"/>
        <v>0</v>
      </c>
      <c r="K1125" s="8">
        <f t="shared" si="230"/>
        <v>0</v>
      </c>
      <c r="L1125" s="8">
        <f t="shared" si="231"/>
        <v>0</v>
      </c>
      <c r="M1125" s="8">
        <f t="shared" ca="1" si="236"/>
        <v>-7.0542380437790805E-2</v>
      </c>
      <c r="N1125" s="8">
        <f t="shared" ca="1" si="232"/>
        <v>0</v>
      </c>
      <c r="O1125" s="57">
        <f t="shared" ca="1" si="233"/>
        <v>0</v>
      </c>
      <c r="P1125" s="8">
        <f t="shared" ca="1" si="234"/>
        <v>0</v>
      </c>
      <c r="Q1125" s="8">
        <f t="shared" ca="1" si="235"/>
        <v>0</v>
      </c>
      <c r="R1125" s="5">
        <f t="shared" ca="1" si="237"/>
        <v>7.0542380437790805E-2</v>
      </c>
    </row>
    <row r="1126" spans="3:18" x14ac:dyDescent="0.2">
      <c r="C1126" s="54"/>
      <c r="D1126" s="56">
        <f t="shared" si="225"/>
        <v>0</v>
      </c>
      <c r="E1126" s="56">
        <f t="shared" si="225"/>
        <v>0</v>
      </c>
      <c r="F1126" s="8">
        <f t="shared" si="226"/>
        <v>0</v>
      </c>
      <c r="G1126" s="8">
        <f t="shared" si="226"/>
        <v>0</v>
      </c>
      <c r="H1126" s="8">
        <f t="shared" si="227"/>
        <v>0</v>
      </c>
      <c r="I1126" s="8">
        <f t="shared" si="228"/>
        <v>0</v>
      </c>
      <c r="J1126" s="8">
        <f t="shared" si="229"/>
        <v>0</v>
      </c>
      <c r="K1126" s="8">
        <f t="shared" si="230"/>
        <v>0</v>
      </c>
      <c r="L1126" s="8">
        <f t="shared" si="231"/>
        <v>0</v>
      </c>
      <c r="M1126" s="8">
        <f t="shared" ca="1" si="236"/>
        <v>-7.0542380437790805E-2</v>
      </c>
      <c r="N1126" s="8">
        <f t="shared" ca="1" si="232"/>
        <v>0</v>
      </c>
      <c r="O1126" s="57">
        <f t="shared" ca="1" si="233"/>
        <v>0</v>
      </c>
      <c r="P1126" s="8">
        <f t="shared" ca="1" si="234"/>
        <v>0</v>
      </c>
      <c r="Q1126" s="8">
        <f t="shared" ca="1" si="235"/>
        <v>0</v>
      </c>
      <c r="R1126" s="5">
        <f t="shared" ca="1" si="237"/>
        <v>7.0542380437790805E-2</v>
      </c>
    </row>
    <row r="1127" spans="3:18" x14ac:dyDescent="0.2">
      <c r="C1127" s="54"/>
      <c r="D1127" s="56">
        <f t="shared" si="225"/>
        <v>0</v>
      </c>
      <c r="E1127" s="56">
        <f t="shared" si="225"/>
        <v>0</v>
      </c>
      <c r="F1127" s="8">
        <f t="shared" si="226"/>
        <v>0</v>
      </c>
      <c r="G1127" s="8">
        <f t="shared" si="226"/>
        <v>0</v>
      </c>
      <c r="H1127" s="8">
        <f t="shared" si="227"/>
        <v>0</v>
      </c>
      <c r="I1127" s="8">
        <f t="shared" si="228"/>
        <v>0</v>
      </c>
      <c r="J1127" s="8">
        <f t="shared" si="229"/>
        <v>0</v>
      </c>
      <c r="K1127" s="8">
        <f t="shared" si="230"/>
        <v>0</v>
      </c>
      <c r="L1127" s="8">
        <f t="shared" si="231"/>
        <v>0</v>
      </c>
      <c r="M1127" s="8">
        <f t="shared" ca="1" si="236"/>
        <v>-7.0542380437790805E-2</v>
      </c>
      <c r="N1127" s="8">
        <f t="shared" ca="1" si="232"/>
        <v>0</v>
      </c>
      <c r="O1127" s="57">
        <f t="shared" ca="1" si="233"/>
        <v>0</v>
      </c>
      <c r="P1127" s="8">
        <f t="shared" ca="1" si="234"/>
        <v>0</v>
      </c>
      <c r="Q1127" s="8">
        <f t="shared" ca="1" si="235"/>
        <v>0</v>
      </c>
      <c r="R1127" s="5">
        <f t="shared" ca="1" si="237"/>
        <v>7.0542380437790805E-2</v>
      </c>
    </row>
    <row r="1128" spans="3:18" x14ac:dyDescent="0.2">
      <c r="C1128" s="54"/>
      <c r="D1128" s="56">
        <f t="shared" si="225"/>
        <v>0</v>
      </c>
      <c r="E1128" s="56">
        <f t="shared" si="225"/>
        <v>0</v>
      </c>
      <c r="F1128" s="8">
        <f t="shared" si="226"/>
        <v>0</v>
      </c>
      <c r="G1128" s="8">
        <f t="shared" si="226"/>
        <v>0</v>
      </c>
      <c r="H1128" s="8">
        <f t="shared" si="227"/>
        <v>0</v>
      </c>
      <c r="I1128" s="8">
        <f t="shared" si="228"/>
        <v>0</v>
      </c>
      <c r="J1128" s="8">
        <f t="shared" si="229"/>
        <v>0</v>
      </c>
      <c r="K1128" s="8">
        <f t="shared" si="230"/>
        <v>0</v>
      </c>
      <c r="L1128" s="8">
        <f t="shared" si="231"/>
        <v>0</v>
      </c>
      <c r="M1128" s="8">
        <f t="shared" ca="1" si="236"/>
        <v>-7.0542380437790805E-2</v>
      </c>
      <c r="N1128" s="8">
        <f t="shared" ca="1" si="232"/>
        <v>0</v>
      </c>
      <c r="O1128" s="57">
        <f t="shared" ca="1" si="233"/>
        <v>0</v>
      </c>
      <c r="P1128" s="8">
        <f t="shared" ca="1" si="234"/>
        <v>0</v>
      </c>
      <c r="Q1128" s="8">
        <f t="shared" ca="1" si="235"/>
        <v>0</v>
      </c>
      <c r="R1128" s="5">
        <f t="shared" ca="1" si="237"/>
        <v>7.0542380437790805E-2</v>
      </c>
    </row>
    <row r="1129" spans="3:18" x14ac:dyDescent="0.2">
      <c r="C1129" s="54"/>
      <c r="D1129" s="56">
        <f t="shared" si="225"/>
        <v>0</v>
      </c>
      <c r="E1129" s="56">
        <f t="shared" si="225"/>
        <v>0</v>
      </c>
      <c r="F1129" s="8">
        <f t="shared" si="226"/>
        <v>0</v>
      </c>
      <c r="G1129" s="8">
        <f t="shared" si="226"/>
        <v>0</v>
      </c>
      <c r="H1129" s="8">
        <f t="shared" si="227"/>
        <v>0</v>
      </c>
      <c r="I1129" s="8">
        <f t="shared" si="228"/>
        <v>0</v>
      </c>
      <c r="J1129" s="8">
        <f t="shared" si="229"/>
        <v>0</v>
      </c>
      <c r="K1129" s="8">
        <f t="shared" si="230"/>
        <v>0</v>
      </c>
      <c r="L1129" s="8">
        <f t="shared" si="231"/>
        <v>0</v>
      </c>
      <c r="M1129" s="8">
        <f t="shared" ca="1" si="236"/>
        <v>-7.0542380437790805E-2</v>
      </c>
      <c r="N1129" s="8">
        <f t="shared" ca="1" si="232"/>
        <v>0</v>
      </c>
      <c r="O1129" s="57">
        <f t="shared" ca="1" si="233"/>
        <v>0</v>
      </c>
      <c r="P1129" s="8">
        <f t="shared" ca="1" si="234"/>
        <v>0</v>
      </c>
      <c r="Q1129" s="8">
        <f t="shared" ca="1" si="235"/>
        <v>0</v>
      </c>
      <c r="R1129" s="5">
        <f t="shared" ca="1" si="237"/>
        <v>7.0542380437790805E-2</v>
      </c>
    </row>
    <row r="1130" spans="3:18" x14ac:dyDescent="0.2">
      <c r="C1130" s="54"/>
      <c r="D1130" s="56">
        <f t="shared" si="225"/>
        <v>0</v>
      </c>
      <c r="E1130" s="56">
        <f t="shared" si="225"/>
        <v>0</v>
      </c>
      <c r="F1130" s="8">
        <f t="shared" si="226"/>
        <v>0</v>
      </c>
      <c r="G1130" s="8">
        <f t="shared" si="226"/>
        <v>0</v>
      </c>
      <c r="H1130" s="8">
        <f t="shared" si="227"/>
        <v>0</v>
      </c>
      <c r="I1130" s="8">
        <f t="shared" si="228"/>
        <v>0</v>
      </c>
      <c r="J1130" s="8">
        <f t="shared" si="229"/>
        <v>0</v>
      </c>
      <c r="K1130" s="8">
        <f t="shared" si="230"/>
        <v>0</v>
      </c>
      <c r="L1130" s="8">
        <f t="shared" si="231"/>
        <v>0</v>
      </c>
      <c r="M1130" s="8">
        <f t="shared" ca="1" si="236"/>
        <v>-7.0542380437790805E-2</v>
      </c>
      <c r="N1130" s="8">
        <f t="shared" ca="1" si="232"/>
        <v>0</v>
      </c>
      <c r="O1130" s="57">
        <f t="shared" ca="1" si="233"/>
        <v>0</v>
      </c>
      <c r="P1130" s="8">
        <f t="shared" ca="1" si="234"/>
        <v>0</v>
      </c>
      <c r="Q1130" s="8">
        <f t="shared" ca="1" si="235"/>
        <v>0</v>
      </c>
      <c r="R1130" s="5">
        <f t="shared" ca="1" si="237"/>
        <v>7.0542380437790805E-2</v>
      </c>
    </row>
    <row r="1131" spans="3:18" x14ac:dyDescent="0.2">
      <c r="C1131" s="54"/>
      <c r="D1131" s="56">
        <f t="shared" si="225"/>
        <v>0</v>
      </c>
      <c r="E1131" s="56">
        <f t="shared" si="225"/>
        <v>0</v>
      </c>
      <c r="F1131" s="8">
        <f t="shared" si="226"/>
        <v>0</v>
      </c>
      <c r="G1131" s="8">
        <f t="shared" si="226"/>
        <v>0</v>
      </c>
      <c r="H1131" s="8">
        <f t="shared" si="227"/>
        <v>0</v>
      </c>
      <c r="I1131" s="8">
        <f t="shared" si="228"/>
        <v>0</v>
      </c>
      <c r="J1131" s="8">
        <f t="shared" si="229"/>
        <v>0</v>
      </c>
      <c r="K1131" s="8">
        <f t="shared" si="230"/>
        <v>0</v>
      </c>
      <c r="L1131" s="8">
        <f t="shared" si="231"/>
        <v>0</v>
      </c>
      <c r="M1131" s="8">
        <f t="shared" ca="1" si="236"/>
        <v>-7.0542380437790805E-2</v>
      </c>
      <c r="N1131" s="8">
        <f t="shared" ca="1" si="232"/>
        <v>0</v>
      </c>
      <c r="O1131" s="57">
        <f t="shared" ca="1" si="233"/>
        <v>0</v>
      </c>
      <c r="P1131" s="8">
        <f t="shared" ca="1" si="234"/>
        <v>0</v>
      </c>
      <c r="Q1131" s="8">
        <f t="shared" ca="1" si="235"/>
        <v>0</v>
      </c>
      <c r="R1131" s="5">
        <f t="shared" ca="1" si="237"/>
        <v>7.0542380437790805E-2</v>
      </c>
    </row>
    <row r="1132" spans="3:18" x14ac:dyDescent="0.2">
      <c r="C1132" s="54"/>
      <c r="D1132" s="56">
        <f t="shared" si="225"/>
        <v>0</v>
      </c>
      <c r="E1132" s="56">
        <f t="shared" si="225"/>
        <v>0</v>
      </c>
      <c r="F1132" s="8">
        <f t="shared" si="226"/>
        <v>0</v>
      </c>
      <c r="G1132" s="8">
        <f t="shared" si="226"/>
        <v>0</v>
      </c>
      <c r="H1132" s="8">
        <f t="shared" si="227"/>
        <v>0</v>
      </c>
      <c r="I1132" s="8">
        <f t="shared" si="228"/>
        <v>0</v>
      </c>
      <c r="J1132" s="8">
        <f t="shared" si="229"/>
        <v>0</v>
      </c>
      <c r="K1132" s="8">
        <f t="shared" si="230"/>
        <v>0</v>
      </c>
      <c r="L1132" s="8">
        <f t="shared" si="231"/>
        <v>0</v>
      </c>
      <c r="M1132" s="8">
        <f t="shared" ca="1" si="236"/>
        <v>-7.0542380437790805E-2</v>
      </c>
      <c r="N1132" s="8">
        <f t="shared" ca="1" si="232"/>
        <v>0</v>
      </c>
      <c r="O1132" s="57">
        <f t="shared" ca="1" si="233"/>
        <v>0</v>
      </c>
      <c r="P1132" s="8">
        <f t="shared" ca="1" si="234"/>
        <v>0</v>
      </c>
      <c r="Q1132" s="8">
        <f t="shared" ca="1" si="235"/>
        <v>0</v>
      </c>
      <c r="R1132" s="5">
        <f t="shared" ca="1" si="237"/>
        <v>7.0542380437790805E-2</v>
      </c>
    </row>
    <row r="1133" spans="3:18" x14ac:dyDescent="0.2">
      <c r="C1133" s="54"/>
      <c r="D1133" s="56">
        <f t="shared" si="225"/>
        <v>0</v>
      </c>
      <c r="E1133" s="56">
        <f t="shared" si="225"/>
        <v>0</v>
      </c>
      <c r="F1133" s="8">
        <f t="shared" si="226"/>
        <v>0</v>
      </c>
      <c r="G1133" s="8">
        <f t="shared" si="226"/>
        <v>0</v>
      </c>
      <c r="H1133" s="8">
        <f t="shared" si="227"/>
        <v>0</v>
      </c>
      <c r="I1133" s="8">
        <f t="shared" si="228"/>
        <v>0</v>
      </c>
      <c r="J1133" s="8">
        <f t="shared" si="229"/>
        <v>0</v>
      </c>
      <c r="K1133" s="8">
        <f t="shared" si="230"/>
        <v>0</v>
      </c>
      <c r="L1133" s="8">
        <f t="shared" si="231"/>
        <v>0</v>
      </c>
      <c r="M1133" s="8">
        <f t="shared" ca="1" si="236"/>
        <v>-7.0542380437790805E-2</v>
      </c>
      <c r="N1133" s="8">
        <f t="shared" ca="1" si="232"/>
        <v>0</v>
      </c>
      <c r="O1133" s="57">
        <f t="shared" ca="1" si="233"/>
        <v>0</v>
      </c>
      <c r="P1133" s="8">
        <f t="shared" ca="1" si="234"/>
        <v>0</v>
      </c>
      <c r="Q1133" s="8">
        <f t="shared" ca="1" si="235"/>
        <v>0</v>
      </c>
      <c r="R1133" s="5">
        <f t="shared" ca="1" si="237"/>
        <v>7.0542380437790805E-2</v>
      </c>
    </row>
    <row r="1134" spans="3:18" x14ac:dyDescent="0.2">
      <c r="C1134" s="54"/>
      <c r="D1134" s="56">
        <f t="shared" si="225"/>
        <v>0</v>
      </c>
      <c r="E1134" s="56">
        <f t="shared" si="225"/>
        <v>0</v>
      </c>
      <c r="F1134" s="8">
        <f t="shared" si="226"/>
        <v>0</v>
      </c>
      <c r="G1134" s="8">
        <f t="shared" si="226"/>
        <v>0</v>
      </c>
      <c r="H1134" s="8">
        <f t="shared" si="227"/>
        <v>0</v>
      </c>
      <c r="I1134" s="8">
        <f t="shared" si="228"/>
        <v>0</v>
      </c>
      <c r="J1134" s="8">
        <f t="shared" si="229"/>
        <v>0</v>
      </c>
      <c r="K1134" s="8">
        <f t="shared" si="230"/>
        <v>0</v>
      </c>
      <c r="L1134" s="8">
        <f t="shared" si="231"/>
        <v>0</v>
      </c>
      <c r="M1134" s="8">
        <f t="shared" ca="1" si="236"/>
        <v>-7.0542380437790805E-2</v>
      </c>
      <c r="N1134" s="8">
        <f t="shared" ca="1" si="232"/>
        <v>0</v>
      </c>
      <c r="O1134" s="57">
        <f t="shared" ca="1" si="233"/>
        <v>0</v>
      </c>
      <c r="P1134" s="8">
        <f t="shared" ca="1" si="234"/>
        <v>0</v>
      </c>
      <c r="Q1134" s="8">
        <f t="shared" ca="1" si="235"/>
        <v>0</v>
      </c>
      <c r="R1134" s="5">
        <f t="shared" ca="1" si="237"/>
        <v>7.0542380437790805E-2</v>
      </c>
    </row>
    <row r="1135" spans="3:18" x14ac:dyDescent="0.2">
      <c r="C1135" s="54"/>
      <c r="D1135" s="56">
        <f t="shared" si="225"/>
        <v>0</v>
      </c>
      <c r="E1135" s="56">
        <f t="shared" si="225"/>
        <v>0</v>
      </c>
      <c r="F1135" s="8">
        <f t="shared" si="226"/>
        <v>0</v>
      </c>
      <c r="G1135" s="8">
        <f t="shared" si="226"/>
        <v>0</v>
      </c>
      <c r="H1135" s="8">
        <f t="shared" si="227"/>
        <v>0</v>
      </c>
      <c r="I1135" s="8">
        <f t="shared" si="228"/>
        <v>0</v>
      </c>
      <c r="J1135" s="8">
        <f t="shared" si="229"/>
        <v>0</v>
      </c>
      <c r="K1135" s="8">
        <f t="shared" si="230"/>
        <v>0</v>
      </c>
      <c r="L1135" s="8">
        <f t="shared" si="231"/>
        <v>0</v>
      </c>
      <c r="M1135" s="8">
        <f t="shared" ca="1" si="236"/>
        <v>-7.0542380437790805E-2</v>
      </c>
      <c r="N1135" s="8">
        <f t="shared" ca="1" si="232"/>
        <v>0</v>
      </c>
      <c r="O1135" s="57">
        <f t="shared" ca="1" si="233"/>
        <v>0</v>
      </c>
      <c r="P1135" s="8">
        <f t="shared" ca="1" si="234"/>
        <v>0</v>
      </c>
      <c r="Q1135" s="8">
        <f t="shared" ca="1" si="235"/>
        <v>0</v>
      </c>
      <c r="R1135" s="5">
        <f t="shared" ca="1" si="237"/>
        <v>7.0542380437790805E-2</v>
      </c>
    </row>
    <row r="1136" spans="3:18" x14ac:dyDescent="0.2">
      <c r="C1136" s="54"/>
      <c r="D1136" s="56">
        <f t="shared" si="225"/>
        <v>0</v>
      </c>
      <c r="E1136" s="56">
        <f t="shared" si="225"/>
        <v>0</v>
      </c>
      <c r="F1136" s="8">
        <f t="shared" si="226"/>
        <v>0</v>
      </c>
      <c r="G1136" s="8">
        <f t="shared" si="226"/>
        <v>0</v>
      </c>
      <c r="H1136" s="8">
        <f t="shared" si="227"/>
        <v>0</v>
      </c>
      <c r="I1136" s="8">
        <f t="shared" si="228"/>
        <v>0</v>
      </c>
      <c r="J1136" s="8">
        <f t="shared" si="229"/>
        <v>0</v>
      </c>
      <c r="K1136" s="8">
        <f t="shared" si="230"/>
        <v>0</v>
      </c>
      <c r="L1136" s="8">
        <f t="shared" si="231"/>
        <v>0</v>
      </c>
      <c r="M1136" s="8">
        <f t="shared" ca="1" si="236"/>
        <v>-7.0542380437790805E-2</v>
      </c>
      <c r="N1136" s="8">
        <f t="shared" ca="1" si="232"/>
        <v>0</v>
      </c>
      <c r="O1136" s="57">
        <f t="shared" ca="1" si="233"/>
        <v>0</v>
      </c>
      <c r="P1136" s="8">
        <f t="shared" ca="1" si="234"/>
        <v>0</v>
      </c>
      <c r="Q1136" s="8">
        <f t="shared" ca="1" si="235"/>
        <v>0</v>
      </c>
      <c r="R1136" s="5">
        <f t="shared" ca="1" si="237"/>
        <v>7.0542380437790805E-2</v>
      </c>
    </row>
    <row r="1137" spans="3:18" x14ac:dyDescent="0.2">
      <c r="C1137" s="54"/>
      <c r="D1137" s="56">
        <f t="shared" si="225"/>
        <v>0</v>
      </c>
      <c r="E1137" s="56">
        <f t="shared" si="225"/>
        <v>0</v>
      </c>
      <c r="F1137" s="8">
        <f t="shared" si="226"/>
        <v>0</v>
      </c>
      <c r="G1137" s="8">
        <f t="shared" si="226"/>
        <v>0</v>
      </c>
      <c r="H1137" s="8">
        <f t="shared" si="227"/>
        <v>0</v>
      </c>
      <c r="I1137" s="8">
        <f t="shared" si="228"/>
        <v>0</v>
      </c>
      <c r="J1137" s="8">
        <f t="shared" si="229"/>
        <v>0</v>
      </c>
      <c r="K1137" s="8">
        <f t="shared" si="230"/>
        <v>0</v>
      </c>
      <c r="L1137" s="8">
        <f t="shared" si="231"/>
        <v>0</v>
      </c>
      <c r="M1137" s="8">
        <f t="shared" ca="1" si="236"/>
        <v>-7.0542380437790805E-2</v>
      </c>
      <c r="N1137" s="8">
        <f t="shared" ca="1" si="232"/>
        <v>0</v>
      </c>
      <c r="O1137" s="57">
        <f t="shared" ca="1" si="233"/>
        <v>0</v>
      </c>
      <c r="P1137" s="8">
        <f t="shared" ca="1" si="234"/>
        <v>0</v>
      </c>
      <c r="Q1137" s="8">
        <f t="shared" ca="1" si="235"/>
        <v>0</v>
      </c>
      <c r="R1137" s="5">
        <f t="shared" ca="1" si="237"/>
        <v>7.0542380437790805E-2</v>
      </c>
    </row>
    <row r="1138" spans="3:18" x14ac:dyDescent="0.2">
      <c r="C1138" s="54"/>
      <c r="D1138" s="56">
        <f t="shared" si="225"/>
        <v>0</v>
      </c>
      <c r="E1138" s="56">
        <f t="shared" si="225"/>
        <v>0</v>
      </c>
      <c r="F1138" s="8">
        <f t="shared" si="226"/>
        <v>0</v>
      </c>
      <c r="G1138" s="8">
        <f t="shared" si="226"/>
        <v>0</v>
      </c>
      <c r="H1138" s="8">
        <f t="shared" si="227"/>
        <v>0</v>
      </c>
      <c r="I1138" s="8">
        <f t="shared" si="228"/>
        <v>0</v>
      </c>
      <c r="J1138" s="8">
        <f t="shared" si="229"/>
        <v>0</v>
      </c>
      <c r="K1138" s="8">
        <f t="shared" si="230"/>
        <v>0</v>
      </c>
      <c r="L1138" s="8">
        <f t="shared" si="231"/>
        <v>0</v>
      </c>
      <c r="M1138" s="8">
        <f t="shared" ca="1" si="236"/>
        <v>-7.0542380437790805E-2</v>
      </c>
      <c r="N1138" s="8">
        <f t="shared" ca="1" si="232"/>
        <v>0</v>
      </c>
      <c r="O1138" s="57">
        <f t="shared" ca="1" si="233"/>
        <v>0</v>
      </c>
      <c r="P1138" s="8">
        <f t="shared" ca="1" si="234"/>
        <v>0</v>
      </c>
      <c r="Q1138" s="8">
        <f t="shared" ca="1" si="235"/>
        <v>0</v>
      </c>
      <c r="R1138" s="5">
        <f t="shared" ca="1" si="237"/>
        <v>7.0542380437790805E-2</v>
      </c>
    </row>
    <row r="1139" spans="3:18" x14ac:dyDescent="0.2">
      <c r="C1139" s="54"/>
      <c r="D1139" s="56">
        <f t="shared" si="225"/>
        <v>0</v>
      </c>
      <c r="E1139" s="56">
        <f t="shared" si="225"/>
        <v>0</v>
      </c>
      <c r="F1139" s="8">
        <f t="shared" si="226"/>
        <v>0</v>
      </c>
      <c r="G1139" s="8">
        <f t="shared" si="226"/>
        <v>0</v>
      </c>
      <c r="H1139" s="8">
        <f t="shared" si="227"/>
        <v>0</v>
      </c>
      <c r="I1139" s="8">
        <f t="shared" si="228"/>
        <v>0</v>
      </c>
      <c r="J1139" s="8">
        <f t="shared" si="229"/>
        <v>0</v>
      </c>
      <c r="K1139" s="8">
        <f t="shared" si="230"/>
        <v>0</v>
      </c>
      <c r="L1139" s="8">
        <f t="shared" si="231"/>
        <v>0</v>
      </c>
      <c r="M1139" s="8">
        <f t="shared" ca="1" si="236"/>
        <v>-7.0542380437790805E-2</v>
      </c>
      <c r="N1139" s="8">
        <f t="shared" ca="1" si="232"/>
        <v>0</v>
      </c>
      <c r="O1139" s="57">
        <f t="shared" ca="1" si="233"/>
        <v>0</v>
      </c>
      <c r="P1139" s="8">
        <f t="shared" ca="1" si="234"/>
        <v>0</v>
      </c>
      <c r="Q1139" s="8">
        <f t="shared" ca="1" si="235"/>
        <v>0</v>
      </c>
      <c r="R1139" s="5">
        <f t="shared" ca="1" si="237"/>
        <v>7.0542380437790805E-2</v>
      </c>
    </row>
    <row r="1140" spans="3:18" x14ac:dyDescent="0.2">
      <c r="C1140" s="54"/>
      <c r="D1140" s="56">
        <f t="shared" si="225"/>
        <v>0</v>
      </c>
      <c r="E1140" s="56">
        <f t="shared" si="225"/>
        <v>0</v>
      </c>
      <c r="F1140" s="8">
        <f t="shared" si="226"/>
        <v>0</v>
      </c>
      <c r="G1140" s="8">
        <f t="shared" si="226"/>
        <v>0</v>
      </c>
      <c r="H1140" s="8">
        <f t="shared" si="227"/>
        <v>0</v>
      </c>
      <c r="I1140" s="8">
        <f t="shared" si="228"/>
        <v>0</v>
      </c>
      <c r="J1140" s="8">
        <f t="shared" si="229"/>
        <v>0</v>
      </c>
      <c r="K1140" s="8">
        <f t="shared" si="230"/>
        <v>0</v>
      </c>
      <c r="L1140" s="8">
        <f t="shared" si="231"/>
        <v>0</v>
      </c>
      <c r="M1140" s="8">
        <f t="shared" ca="1" si="236"/>
        <v>-7.0542380437790805E-2</v>
      </c>
      <c r="N1140" s="8">
        <f t="shared" ca="1" si="232"/>
        <v>0</v>
      </c>
      <c r="O1140" s="57">
        <f t="shared" ca="1" si="233"/>
        <v>0</v>
      </c>
      <c r="P1140" s="8">
        <f t="shared" ca="1" si="234"/>
        <v>0</v>
      </c>
      <c r="Q1140" s="8">
        <f t="shared" ca="1" si="235"/>
        <v>0</v>
      </c>
      <c r="R1140" s="5">
        <f t="shared" ca="1" si="237"/>
        <v>7.0542380437790805E-2</v>
      </c>
    </row>
    <row r="1141" spans="3:18" x14ac:dyDescent="0.2">
      <c r="C1141" s="54"/>
      <c r="D1141" s="56">
        <f t="shared" si="225"/>
        <v>0</v>
      </c>
      <c r="E1141" s="56">
        <f t="shared" si="225"/>
        <v>0</v>
      </c>
      <c r="F1141" s="8">
        <f t="shared" si="226"/>
        <v>0</v>
      </c>
      <c r="G1141" s="8">
        <f t="shared" si="226"/>
        <v>0</v>
      </c>
      <c r="H1141" s="8">
        <f t="shared" si="227"/>
        <v>0</v>
      </c>
      <c r="I1141" s="8">
        <f t="shared" si="228"/>
        <v>0</v>
      </c>
      <c r="J1141" s="8">
        <f t="shared" si="229"/>
        <v>0</v>
      </c>
      <c r="K1141" s="8">
        <f t="shared" si="230"/>
        <v>0</v>
      </c>
      <c r="L1141" s="8">
        <f t="shared" si="231"/>
        <v>0</v>
      </c>
      <c r="M1141" s="8">
        <f t="shared" ca="1" si="236"/>
        <v>-7.0542380437790805E-2</v>
      </c>
      <c r="N1141" s="8">
        <f t="shared" ca="1" si="232"/>
        <v>0</v>
      </c>
      <c r="O1141" s="57">
        <f t="shared" ca="1" si="233"/>
        <v>0</v>
      </c>
      <c r="P1141" s="8">
        <f t="shared" ca="1" si="234"/>
        <v>0</v>
      </c>
      <c r="Q1141" s="8">
        <f t="shared" ca="1" si="235"/>
        <v>0</v>
      </c>
      <c r="R1141" s="5">
        <f t="shared" ca="1" si="237"/>
        <v>7.0542380437790805E-2</v>
      </c>
    </row>
    <row r="1142" spans="3:18" x14ac:dyDescent="0.2">
      <c r="C1142" s="54"/>
      <c r="D1142" s="56">
        <f t="shared" si="225"/>
        <v>0</v>
      </c>
      <c r="E1142" s="56">
        <f t="shared" si="225"/>
        <v>0</v>
      </c>
      <c r="F1142" s="8">
        <f t="shared" si="226"/>
        <v>0</v>
      </c>
      <c r="G1142" s="8">
        <f t="shared" si="226"/>
        <v>0</v>
      </c>
      <c r="H1142" s="8">
        <f t="shared" si="227"/>
        <v>0</v>
      </c>
      <c r="I1142" s="8">
        <f t="shared" si="228"/>
        <v>0</v>
      </c>
      <c r="J1142" s="8">
        <f t="shared" si="229"/>
        <v>0</v>
      </c>
      <c r="K1142" s="8">
        <f t="shared" si="230"/>
        <v>0</v>
      </c>
      <c r="L1142" s="8">
        <f t="shared" si="231"/>
        <v>0</v>
      </c>
      <c r="M1142" s="8">
        <f t="shared" ca="1" si="236"/>
        <v>-7.0542380437790805E-2</v>
      </c>
      <c r="N1142" s="8">
        <f t="shared" ca="1" si="232"/>
        <v>0</v>
      </c>
      <c r="O1142" s="57">
        <f t="shared" ca="1" si="233"/>
        <v>0</v>
      </c>
      <c r="P1142" s="8">
        <f t="shared" ca="1" si="234"/>
        <v>0</v>
      </c>
      <c r="Q1142" s="8">
        <f t="shared" ca="1" si="235"/>
        <v>0</v>
      </c>
      <c r="R1142" s="5">
        <f t="shared" ca="1" si="237"/>
        <v>7.0542380437790805E-2</v>
      </c>
    </row>
    <row r="1143" spans="3:18" x14ac:dyDescent="0.2">
      <c r="C1143" s="54"/>
      <c r="D1143" s="56">
        <f t="shared" si="225"/>
        <v>0</v>
      </c>
      <c r="E1143" s="56">
        <f t="shared" si="225"/>
        <v>0</v>
      </c>
      <c r="F1143" s="8">
        <f t="shared" si="226"/>
        <v>0</v>
      </c>
      <c r="G1143" s="8">
        <f t="shared" si="226"/>
        <v>0</v>
      </c>
      <c r="H1143" s="8">
        <f t="shared" si="227"/>
        <v>0</v>
      </c>
      <c r="I1143" s="8">
        <f t="shared" si="228"/>
        <v>0</v>
      </c>
      <c r="J1143" s="8">
        <f t="shared" si="229"/>
        <v>0</v>
      </c>
      <c r="K1143" s="8">
        <f t="shared" si="230"/>
        <v>0</v>
      </c>
      <c r="L1143" s="8">
        <f t="shared" si="231"/>
        <v>0</v>
      </c>
      <c r="M1143" s="8">
        <f t="shared" ca="1" si="236"/>
        <v>-7.0542380437790805E-2</v>
      </c>
      <c r="N1143" s="8">
        <f t="shared" ca="1" si="232"/>
        <v>0</v>
      </c>
      <c r="O1143" s="57">
        <f t="shared" ca="1" si="233"/>
        <v>0</v>
      </c>
      <c r="P1143" s="8">
        <f t="shared" ca="1" si="234"/>
        <v>0</v>
      </c>
      <c r="Q1143" s="8">
        <f t="shared" ca="1" si="235"/>
        <v>0</v>
      </c>
      <c r="R1143" s="5">
        <f t="shared" ca="1" si="237"/>
        <v>7.0542380437790805E-2</v>
      </c>
    </row>
    <row r="1144" spans="3:18" x14ac:dyDescent="0.2">
      <c r="C1144" s="54"/>
      <c r="D1144" s="56">
        <f t="shared" si="225"/>
        <v>0</v>
      </c>
      <c r="E1144" s="56">
        <f t="shared" si="225"/>
        <v>0</v>
      </c>
      <c r="F1144" s="8">
        <f t="shared" si="226"/>
        <v>0</v>
      </c>
      <c r="G1144" s="8">
        <f t="shared" si="226"/>
        <v>0</v>
      </c>
      <c r="H1144" s="8">
        <f t="shared" si="227"/>
        <v>0</v>
      </c>
      <c r="I1144" s="8">
        <f t="shared" si="228"/>
        <v>0</v>
      </c>
      <c r="J1144" s="8">
        <f t="shared" si="229"/>
        <v>0</v>
      </c>
      <c r="K1144" s="8">
        <f t="shared" si="230"/>
        <v>0</v>
      </c>
      <c r="L1144" s="8">
        <f t="shared" si="231"/>
        <v>0</v>
      </c>
      <c r="M1144" s="8">
        <f t="shared" ca="1" si="236"/>
        <v>-7.0542380437790805E-2</v>
      </c>
      <c r="N1144" s="8">
        <f t="shared" ca="1" si="232"/>
        <v>0</v>
      </c>
      <c r="O1144" s="57">
        <f t="shared" ca="1" si="233"/>
        <v>0</v>
      </c>
      <c r="P1144" s="8">
        <f t="shared" ca="1" si="234"/>
        <v>0</v>
      </c>
      <c r="Q1144" s="8">
        <f t="shared" ca="1" si="235"/>
        <v>0</v>
      </c>
      <c r="R1144" s="5">
        <f t="shared" ca="1" si="237"/>
        <v>7.0542380437790805E-2</v>
      </c>
    </row>
    <row r="1145" spans="3:18" x14ac:dyDescent="0.2">
      <c r="C1145" s="54"/>
      <c r="D1145" s="56">
        <f t="shared" si="225"/>
        <v>0</v>
      </c>
      <c r="E1145" s="56">
        <f t="shared" si="225"/>
        <v>0</v>
      </c>
      <c r="F1145" s="8">
        <f t="shared" si="226"/>
        <v>0</v>
      </c>
      <c r="G1145" s="8">
        <f t="shared" si="226"/>
        <v>0</v>
      </c>
      <c r="H1145" s="8">
        <f t="shared" si="227"/>
        <v>0</v>
      </c>
      <c r="I1145" s="8">
        <f t="shared" si="228"/>
        <v>0</v>
      </c>
      <c r="J1145" s="8">
        <f t="shared" si="229"/>
        <v>0</v>
      </c>
      <c r="K1145" s="8">
        <f t="shared" si="230"/>
        <v>0</v>
      </c>
      <c r="L1145" s="8">
        <f t="shared" si="231"/>
        <v>0</v>
      </c>
      <c r="M1145" s="8">
        <f t="shared" ca="1" si="236"/>
        <v>-7.0542380437790805E-2</v>
      </c>
      <c r="N1145" s="8">
        <f t="shared" ca="1" si="232"/>
        <v>0</v>
      </c>
      <c r="O1145" s="57">
        <f t="shared" ca="1" si="233"/>
        <v>0</v>
      </c>
      <c r="P1145" s="8">
        <f t="shared" ca="1" si="234"/>
        <v>0</v>
      </c>
      <c r="Q1145" s="8">
        <f t="shared" ca="1" si="235"/>
        <v>0</v>
      </c>
      <c r="R1145" s="5">
        <f t="shared" ca="1" si="237"/>
        <v>7.0542380437790805E-2</v>
      </c>
    </row>
    <row r="1146" spans="3:18" x14ac:dyDescent="0.2">
      <c r="C1146" s="54"/>
      <c r="D1146" s="56">
        <f t="shared" si="225"/>
        <v>0</v>
      </c>
      <c r="E1146" s="56">
        <f t="shared" si="225"/>
        <v>0</v>
      </c>
      <c r="F1146" s="8">
        <f t="shared" si="226"/>
        <v>0</v>
      </c>
      <c r="G1146" s="8">
        <f t="shared" si="226"/>
        <v>0</v>
      </c>
      <c r="H1146" s="8">
        <f t="shared" si="227"/>
        <v>0</v>
      </c>
      <c r="I1146" s="8">
        <f t="shared" si="228"/>
        <v>0</v>
      </c>
      <c r="J1146" s="8">
        <f t="shared" si="229"/>
        <v>0</v>
      </c>
      <c r="K1146" s="8">
        <f t="shared" si="230"/>
        <v>0</v>
      </c>
      <c r="L1146" s="8">
        <f t="shared" si="231"/>
        <v>0</v>
      </c>
      <c r="M1146" s="8">
        <f t="shared" ca="1" si="236"/>
        <v>-7.0542380437790805E-2</v>
      </c>
      <c r="N1146" s="8">
        <f t="shared" ca="1" si="232"/>
        <v>0</v>
      </c>
      <c r="O1146" s="57">
        <f t="shared" ca="1" si="233"/>
        <v>0</v>
      </c>
      <c r="P1146" s="8">
        <f t="shared" ca="1" si="234"/>
        <v>0</v>
      </c>
      <c r="Q1146" s="8">
        <f t="shared" ca="1" si="235"/>
        <v>0</v>
      </c>
      <c r="R1146" s="5">
        <f t="shared" ca="1" si="237"/>
        <v>7.0542380437790805E-2</v>
      </c>
    </row>
    <row r="1147" spans="3:18" x14ac:dyDescent="0.2">
      <c r="C1147" s="54"/>
      <c r="D1147" s="56">
        <f t="shared" si="225"/>
        <v>0</v>
      </c>
      <c r="E1147" s="56">
        <f t="shared" si="225"/>
        <v>0</v>
      </c>
      <c r="F1147" s="8">
        <f t="shared" si="226"/>
        <v>0</v>
      </c>
      <c r="G1147" s="8">
        <f t="shared" si="226"/>
        <v>0</v>
      </c>
      <c r="H1147" s="8">
        <f t="shared" si="227"/>
        <v>0</v>
      </c>
      <c r="I1147" s="8">
        <f t="shared" si="228"/>
        <v>0</v>
      </c>
      <c r="J1147" s="8">
        <f t="shared" si="229"/>
        <v>0</v>
      </c>
      <c r="K1147" s="8">
        <f t="shared" si="230"/>
        <v>0</v>
      </c>
      <c r="L1147" s="8">
        <f t="shared" si="231"/>
        <v>0</v>
      </c>
      <c r="M1147" s="8">
        <f t="shared" ca="1" si="236"/>
        <v>-7.0542380437790805E-2</v>
      </c>
      <c r="N1147" s="8">
        <f t="shared" ca="1" si="232"/>
        <v>0</v>
      </c>
      <c r="O1147" s="57">
        <f t="shared" ca="1" si="233"/>
        <v>0</v>
      </c>
      <c r="P1147" s="8">
        <f t="shared" ca="1" si="234"/>
        <v>0</v>
      </c>
      <c r="Q1147" s="8">
        <f t="shared" ca="1" si="235"/>
        <v>0</v>
      </c>
      <c r="R1147" s="5">
        <f t="shared" ca="1" si="237"/>
        <v>7.0542380437790805E-2</v>
      </c>
    </row>
    <row r="1148" spans="3:18" x14ac:dyDescent="0.2">
      <c r="C1148" s="54"/>
      <c r="D1148" s="56">
        <f t="shared" si="225"/>
        <v>0</v>
      </c>
      <c r="E1148" s="56">
        <f t="shared" si="225"/>
        <v>0</v>
      </c>
      <c r="F1148" s="8">
        <f t="shared" si="226"/>
        <v>0</v>
      </c>
      <c r="G1148" s="8">
        <f t="shared" si="226"/>
        <v>0</v>
      </c>
      <c r="H1148" s="8">
        <f t="shared" si="227"/>
        <v>0</v>
      </c>
      <c r="I1148" s="8">
        <f t="shared" si="228"/>
        <v>0</v>
      </c>
      <c r="J1148" s="8">
        <f t="shared" si="229"/>
        <v>0</v>
      </c>
      <c r="K1148" s="8">
        <f t="shared" si="230"/>
        <v>0</v>
      </c>
      <c r="L1148" s="8">
        <f t="shared" si="231"/>
        <v>0</v>
      </c>
      <c r="M1148" s="8">
        <f t="shared" ca="1" si="236"/>
        <v>-7.0542380437790805E-2</v>
      </c>
      <c r="N1148" s="8">
        <f t="shared" ca="1" si="232"/>
        <v>0</v>
      </c>
      <c r="O1148" s="57">
        <f t="shared" ca="1" si="233"/>
        <v>0</v>
      </c>
      <c r="P1148" s="8">
        <f t="shared" ca="1" si="234"/>
        <v>0</v>
      </c>
      <c r="Q1148" s="8">
        <f t="shared" ca="1" si="235"/>
        <v>0</v>
      </c>
      <c r="R1148" s="5">
        <f t="shared" ca="1" si="237"/>
        <v>7.0542380437790805E-2</v>
      </c>
    </row>
    <row r="1149" spans="3:18" x14ac:dyDescent="0.2">
      <c r="C1149" s="54"/>
      <c r="D1149" s="56">
        <f t="shared" si="225"/>
        <v>0</v>
      </c>
      <c r="E1149" s="56">
        <f t="shared" si="225"/>
        <v>0</v>
      </c>
      <c r="F1149" s="8">
        <f t="shared" si="226"/>
        <v>0</v>
      </c>
      <c r="G1149" s="8">
        <f t="shared" si="226"/>
        <v>0</v>
      </c>
      <c r="H1149" s="8">
        <f t="shared" si="227"/>
        <v>0</v>
      </c>
      <c r="I1149" s="8">
        <f t="shared" si="228"/>
        <v>0</v>
      </c>
      <c r="J1149" s="8">
        <f t="shared" si="229"/>
        <v>0</v>
      </c>
      <c r="K1149" s="8">
        <f t="shared" si="230"/>
        <v>0</v>
      </c>
      <c r="L1149" s="8">
        <f t="shared" si="231"/>
        <v>0</v>
      </c>
      <c r="M1149" s="8">
        <f t="shared" ca="1" si="236"/>
        <v>-7.0542380437790805E-2</v>
      </c>
      <c r="N1149" s="8">
        <f t="shared" ca="1" si="232"/>
        <v>0</v>
      </c>
      <c r="O1149" s="57">
        <f t="shared" ca="1" si="233"/>
        <v>0</v>
      </c>
      <c r="P1149" s="8">
        <f t="shared" ca="1" si="234"/>
        <v>0</v>
      </c>
      <c r="Q1149" s="8">
        <f t="shared" ca="1" si="235"/>
        <v>0</v>
      </c>
      <c r="R1149" s="5">
        <f t="shared" ca="1" si="237"/>
        <v>7.0542380437790805E-2</v>
      </c>
    </row>
    <row r="1150" spans="3:18" x14ac:dyDescent="0.2">
      <c r="C1150" s="54"/>
      <c r="D1150" s="56">
        <f t="shared" si="225"/>
        <v>0</v>
      </c>
      <c r="E1150" s="56">
        <f t="shared" si="225"/>
        <v>0</v>
      </c>
      <c r="F1150" s="8">
        <f t="shared" si="226"/>
        <v>0</v>
      </c>
      <c r="G1150" s="8">
        <f t="shared" si="226"/>
        <v>0</v>
      </c>
      <c r="H1150" s="8">
        <f t="shared" si="227"/>
        <v>0</v>
      </c>
      <c r="I1150" s="8">
        <f t="shared" si="228"/>
        <v>0</v>
      </c>
      <c r="J1150" s="8">
        <f t="shared" si="229"/>
        <v>0</v>
      </c>
      <c r="K1150" s="8">
        <f t="shared" si="230"/>
        <v>0</v>
      </c>
      <c r="L1150" s="8">
        <f t="shared" si="231"/>
        <v>0</v>
      </c>
      <c r="M1150" s="8">
        <f t="shared" ca="1" si="236"/>
        <v>-7.0542380437790805E-2</v>
      </c>
      <c r="N1150" s="8">
        <f t="shared" ca="1" si="232"/>
        <v>0</v>
      </c>
      <c r="O1150" s="57">
        <f t="shared" ca="1" si="233"/>
        <v>0</v>
      </c>
      <c r="P1150" s="8">
        <f t="shared" ca="1" si="234"/>
        <v>0</v>
      </c>
      <c r="Q1150" s="8">
        <f t="shared" ca="1" si="235"/>
        <v>0</v>
      </c>
      <c r="R1150" s="5">
        <f t="shared" ca="1" si="237"/>
        <v>7.0542380437790805E-2</v>
      </c>
    </row>
    <row r="1151" spans="3:18" x14ac:dyDescent="0.2">
      <c r="C1151" s="54"/>
      <c r="D1151" s="56">
        <f t="shared" si="225"/>
        <v>0</v>
      </c>
      <c r="E1151" s="56">
        <f t="shared" si="225"/>
        <v>0</v>
      </c>
      <c r="F1151" s="8">
        <f t="shared" si="226"/>
        <v>0</v>
      </c>
      <c r="G1151" s="8">
        <f t="shared" si="226"/>
        <v>0</v>
      </c>
      <c r="H1151" s="8">
        <f t="shared" si="227"/>
        <v>0</v>
      </c>
      <c r="I1151" s="8">
        <f t="shared" si="228"/>
        <v>0</v>
      </c>
      <c r="J1151" s="8">
        <f t="shared" si="229"/>
        <v>0</v>
      </c>
      <c r="K1151" s="8">
        <f t="shared" si="230"/>
        <v>0</v>
      </c>
      <c r="L1151" s="8">
        <f t="shared" si="231"/>
        <v>0</v>
      </c>
      <c r="M1151" s="8">
        <f t="shared" ca="1" si="236"/>
        <v>-7.0542380437790805E-2</v>
      </c>
      <c r="N1151" s="8">
        <f t="shared" ca="1" si="232"/>
        <v>0</v>
      </c>
      <c r="O1151" s="57">
        <f t="shared" ca="1" si="233"/>
        <v>0</v>
      </c>
      <c r="P1151" s="8">
        <f t="shared" ca="1" si="234"/>
        <v>0</v>
      </c>
      <c r="Q1151" s="8">
        <f t="shared" ca="1" si="235"/>
        <v>0</v>
      </c>
      <c r="R1151" s="5">
        <f t="shared" ca="1" si="237"/>
        <v>7.0542380437790805E-2</v>
      </c>
    </row>
    <row r="1152" spans="3:18" x14ac:dyDescent="0.2">
      <c r="C1152" s="54"/>
      <c r="D1152" s="56">
        <f t="shared" si="225"/>
        <v>0</v>
      </c>
      <c r="E1152" s="56">
        <f t="shared" si="225"/>
        <v>0</v>
      </c>
      <c r="F1152" s="8">
        <f t="shared" si="226"/>
        <v>0</v>
      </c>
      <c r="G1152" s="8">
        <f t="shared" si="226"/>
        <v>0</v>
      </c>
      <c r="H1152" s="8">
        <f t="shared" si="227"/>
        <v>0</v>
      </c>
      <c r="I1152" s="8">
        <f t="shared" si="228"/>
        <v>0</v>
      </c>
      <c r="J1152" s="8">
        <f t="shared" si="229"/>
        <v>0</v>
      </c>
      <c r="K1152" s="8">
        <f t="shared" si="230"/>
        <v>0</v>
      </c>
      <c r="L1152" s="8">
        <f t="shared" si="231"/>
        <v>0</v>
      </c>
      <c r="M1152" s="8">
        <f t="shared" ca="1" si="236"/>
        <v>-7.0542380437790805E-2</v>
      </c>
      <c r="N1152" s="8">
        <f t="shared" ca="1" si="232"/>
        <v>0</v>
      </c>
      <c r="O1152" s="57">
        <f t="shared" ca="1" si="233"/>
        <v>0</v>
      </c>
      <c r="P1152" s="8">
        <f t="shared" ca="1" si="234"/>
        <v>0</v>
      </c>
      <c r="Q1152" s="8">
        <f t="shared" ca="1" si="235"/>
        <v>0</v>
      </c>
      <c r="R1152" s="5">
        <f t="shared" ca="1" si="237"/>
        <v>7.0542380437790805E-2</v>
      </c>
    </row>
    <row r="1153" spans="3:18" x14ac:dyDescent="0.2">
      <c r="C1153" s="54"/>
      <c r="D1153" s="56">
        <f t="shared" si="225"/>
        <v>0</v>
      </c>
      <c r="E1153" s="56">
        <f t="shared" si="225"/>
        <v>0</v>
      </c>
      <c r="F1153" s="8">
        <f t="shared" si="226"/>
        <v>0</v>
      </c>
      <c r="G1153" s="8">
        <f t="shared" si="226"/>
        <v>0</v>
      </c>
      <c r="H1153" s="8">
        <f t="shared" si="227"/>
        <v>0</v>
      </c>
      <c r="I1153" s="8">
        <f t="shared" si="228"/>
        <v>0</v>
      </c>
      <c r="J1153" s="8">
        <f t="shared" si="229"/>
        <v>0</v>
      </c>
      <c r="K1153" s="8">
        <f t="shared" si="230"/>
        <v>0</v>
      </c>
      <c r="L1153" s="8">
        <f t="shared" si="231"/>
        <v>0</v>
      </c>
      <c r="M1153" s="8">
        <f t="shared" ca="1" si="236"/>
        <v>-7.0542380437790805E-2</v>
      </c>
      <c r="N1153" s="8">
        <f t="shared" ca="1" si="232"/>
        <v>0</v>
      </c>
      <c r="O1153" s="57">
        <f t="shared" ca="1" si="233"/>
        <v>0</v>
      </c>
      <c r="P1153" s="8">
        <f t="shared" ca="1" si="234"/>
        <v>0</v>
      </c>
      <c r="Q1153" s="8">
        <f t="shared" ca="1" si="235"/>
        <v>0</v>
      </c>
      <c r="R1153" s="5">
        <f t="shared" ca="1" si="237"/>
        <v>7.0542380437790805E-2</v>
      </c>
    </row>
    <row r="1154" spans="3:18" x14ac:dyDescent="0.2">
      <c r="C1154" s="54"/>
      <c r="D1154" s="56">
        <f t="shared" si="225"/>
        <v>0</v>
      </c>
      <c r="E1154" s="56">
        <f t="shared" si="225"/>
        <v>0</v>
      </c>
      <c r="F1154" s="8">
        <f t="shared" si="226"/>
        <v>0</v>
      </c>
      <c r="G1154" s="8">
        <f t="shared" si="226"/>
        <v>0</v>
      </c>
      <c r="H1154" s="8">
        <f t="shared" si="227"/>
        <v>0</v>
      </c>
      <c r="I1154" s="8">
        <f t="shared" si="228"/>
        <v>0</v>
      </c>
      <c r="J1154" s="8">
        <f t="shared" si="229"/>
        <v>0</v>
      </c>
      <c r="K1154" s="8">
        <f t="shared" si="230"/>
        <v>0</v>
      </c>
      <c r="L1154" s="8">
        <f t="shared" si="231"/>
        <v>0</v>
      </c>
      <c r="M1154" s="8">
        <f t="shared" ca="1" si="236"/>
        <v>-7.0542380437790805E-2</v>
      </c>
      <c r="N1154" s="8">
        <f t="shared" ca="1" si="232"/>
        <v>0</v>
      </c>
      <c r="O1154" s="57">
        <f t="shared" ca="1" si="233"/>
        <v>0</v>
      </c>
      <c r="P1154" s="8">
        <f t="shared" ca="1" si="234"/>
        <v>0</v>
      </c>
      <c r="Q1154" s="8">
        <f t="shared" ca="1" si="235"/>
        <v>0</v>
      </c>
      <c r="R1154" s="5">
        <f t="shared" ca="1" si="237"/>
        <v>7.0542380437790805E-2</v>
      </c>
    </row>
    <row r="1155" spans="3:18" x14ac:dyDescent="0.2">
      <c r="C1155" s="54"/>
      <c r="D1155" s="56">
        <f t="shared" si="225"/>
        <v>0</v>
      </c>
      <c r="E1155" s="56">
        <f t="shared" si="225"/>
        <v>0</v>
      </c>
      <c r="F1155" s="8">
        <f t="shared" si="226"/>
        <v>0</v>
      </c>
      <c r="G1155" s="8">
        <f t="shared" si="226"/>
        <v>0</v>
      </c>
      <c r="H1155" s="8">
        <f t="shared" si="227"/>
        <v>0</v>
      </c>
      <c r="I1155" s="8">
        <f t="shared" si="228"/>
        <v>0</v>
      </c>
      <c r="J1155" s="8">
        <f t="shared" si="229"/>
        <v>0</v>
      </c>
      <c r="K1155" s="8">
        <f t="shared" si="230"/>
        <v>0</v>
      </c>
      <c r="L1155" s="8">
        <f t="shared" si="231"/>
        <v>0</v>
      </c>
      <c r="M1155" s="8">
        <f t="shared" ca="1" si="236"/>
        <v>-7.0542380437790805E-2</v>
      </c>
      <c r="N1155" s="8">
        <f t="shared" ca="1" si="232"/>
        <v>0</v>
      </c>
      <c r="O1155" s="57">
        <f t="shared" ca="1" si="233"/>
        <v>0</v>
      </c>
      <c r="P1155" s="8">
        <f t="shared" ca="1" si="234"/>
        <v>0</v>
      </c>
      <c r="Q1155" s="8">
        <f t="shared" ca="1" si="235"/>
        <v>0</v>
      </c>
      <c r="R1155" s="5">
        <f t="shared" ca="1" si="237"/>
        <v>7.0542380437790805E-2</v>
      </c>
    </row>
    <row r="1156" spans="3:18" x14ac:dyDescent="0.2">
      <c r="C1156" s="54"/>
      <c r="D1156" s="56">
        <f t="shared" si="225"/>
        <v>0</v>
      </c>
      <c r="E1156" s="56">
        <f t="shared" si="225"/>
        <v>0</v>
      </c>
      <c r="F1156" s="8">
        <f t="shared" si="226"/>
        <v>0</v>
      </c>
      <c r="G1156" s="8">
        <f t="shared" si="226"/>
        <v>0</v>
      </c>
      <c r="H1156" s="8">
        <f t="shared" si="227"/>
        <v>0</v>
      </c>
      <c r="I1156" s="8">
        <f t="shared" si="228"/>
        <v>0</v>
      </c>
      <c r="J1156" s="8">
        <f t="shared" si="229"/>
        <v>0</v>
      </c>
      <c r="K1156" s="8">
        <f t="shared" si="230"/>
        <v>0</v>
      </c>
      <c r="L1156" s="8">
        <f t="shared" si="231"/>
        <v>0</v>
      </c>
      <c r="M1156" s="8">
        <f t="shared" ca="1" si="236"/>
        <v>-7.0542380437790805E-2</v>
      </c>
      <c r="N1156" s="8">
        <f t="shared" ca="1" si="232"/>
        <v>0</v>
      </c>
      <c r="O1156" s="57">
        <f t="shared" ca="1" si="233"/>
        <v>0</v>
      </c>
      <c r="P1156" s="8">
        <f t="shared" ca="1" si="234"/>
        <v>0</v>
      </c>
      <c r="Q1156" s="8">
        <f t="shared" ca="1" si="235"/>
        <v>0</v>
      </c>
      <c r="R1156" s="5">
        <f t="shared" ca="1" si="237"/>
        <v>7.0542380437790805E-2</v>
      </c>
    </row>
    <row r="1157" spans="3:18" x14ac:dyDescent="0.2">
      <c r="C1157" s="54"/>
      <c r="D1157" s="56">
        <f t="shared" si="225"/>
        <v>0</v>
      </c>
      <c r="E1157" s="56">
        <f t="shared" si="225"/>
        <v>0</v>
      </c>
      <c r="F1157" s="8">
        <f t="shared" si="226"/>
        <v>0</v>
      </c>
      <c r="G1157" s="8">
        <f t="shared" si="226"/>
        <v>0</v>
      </c>
      <c r="H1157" s="8">
        <f t="shared" si="227"/>
        <v>0</v>
      </c>
      <c r="I1157" s="8">
        <f t="shared" si="228"/>
        <v>0</v>
      </c>
      <c r="J1157" s="8">
        <f t="shared" si="229"/>
        <v>0</v>
      </c>
      <c r="K1157" s="8">
        <f t="shared" si="230"/>
        <v>0</v>
      </c>
      <c r="L1157" s="8">
        <f t="shared" si="231"/>
        <v>0</v>
      </c>
      <c r="M1157" s="8">
        <f t="shared" ca="1" si="236"/>
        <v>-7.0542380437790805E-2</v>
      </c>
      <c r="N1157" s="8">
        <f t="shared" ca="1" si="232"/>
        <v>0</v>
      </c>
      <c r="O1157" s="57">
        <f t="shared" ca="1" si="233"/>
        <v>0</v>
      </c>
      <c r="P1157" s="8">
        <f t="shared" ca="1" si="234"/>
        <v>0</v>
      </c>
      <c r="Q1157" s="8">
        <f t="shared" ca="1" si="235"/>
        <v>0</v>
      </c>
      <c r="R1157" s="5">
        <f t="shared" ca="1" si="237"/>
        <v>7.0542380437790805E-2</v>
      </c>
    </row>
    <row r="1158" spans="3:18" x14ac:dyDescent="0.2">
      <c r="C1158" s="54"/>
      <c r="D1158" s="56">
        <f t="shared" si="225"/>
        <v>0</v>
      </c>
      <c r="E1158" s="56">
        <f t="shared" si="225"/>
        <v>0</v>
      </c>
      <c r="F1158" s="8">
        <f t="shared" si="226"/>
        <v>0</v>
      </c>
      <c r="G1158" s="8">
        <f t="shared" si="226"/>
        <v>0</v>
      </c>
      <c r="H1158" s="8">
        <f t="shared" si="227"/>
        <v>0</v>
      </c>
      <c r="I1158" s="8">
        <f t="shared" si="228"/>
        <v>0</v>
      </c>
      <c r="J1158" s="8">
        <f t="shared" si="229"/>
        <v>0</v>
      </c>
      <c r="K1158" s="8">
        <f t="shared" si="230"/>
        <v>0</v>
      </c>
      <c r="L1158" s="8">
        <f t="shared" si="231"/>
        <v>0</v>
      </c>
      <c r="M1158" s="8">
        <f t="shared" ca="1" si="236"/>
        <v>-7.0542380437790805E-2</v>
      </c>
      <c r="N1158" s="8">
        <f t="shared" ca="1" si="232"/>
        <v>0</v>
      </c>
      <c r="O1158" s="57">
        <f t="shared" ca="1" si="233"/>
        <v>0</v>
      </c>
      <c r="P1158" s="8">
        <f t="shared" ca="1" si="234"/>
        <v>0</v>
      </c>
      <c r="Q1158" s="8">
        <f t="shared" ca="1" si="235"/>
        <v>0</v>
      </c>
      <c r="R1158" s="5">
        <f t="shared" ca="1" si="237"/>
        <v>7.0542380437790805E-2</v>
      </c>
    </row>
    <row r="1159" spans="3:18" x14ac:dyDescent="0.2">
      <c r="C1159" s="54"/>
      <c r="D1159" s="56">
        <f t="shared" si="225"/>
        <v>0</v>
      </c>
      <c r="E1159" s="56">
        <f t="shared" si="225"/>
        <v>0</v>
      </c>
      <c r="F1159" s="8">
        <f t="shared" si="226"/>
        <v>0</v>
      </c>
      <c r="G1159" s="8">
        <f t="shared" si="226"/>
        <v>0</v>
      </c>
      <c r="H1159" s="8">
        <f t="shared" si="227"/>
        <v>0</v>
      </c>
      <c r="I1159" s="8">
        <f t="shared" si="228"/>
        <v>0</v>
      </c>
      <c r="J1159" s="8">
        <f t="shared" si="229"/>
        <v>0</v>
      </c>
      <c r="K1159" s="8">
        <f t="shared" si="230"/>
        <v>0</v>
      </c>
      <c r="L1159" s="8">
        <f t="shared" si="231"/>
        <v>0</v>
      </c>
      <c r="M1159" s="8">
        <f t="shared" ca="1" si="236"/>
        <v>-7.0542380437790805E-2</v>
      </c>
      <c r="N1159" s="8">
        <f t="shared" ca="1" si="232"/>
        <v>0</v>
      </c>
      <c r="O1159" s="57">
        <f t="shared" ca="1" si="233"/>
        <v>0</v>
      </c>
      <c r="P1159" s="8">
        <f t="shared" ca="1" si="234"/>
        <v>0</v>
      </c>
      <c r="Q1159" s="8">
        <f t="shared" ca="1" si="235"/>
        <v>0</v>
      </c>
      <c r="R1159" s="5">
        <f t="shared" ca="1" si="237"/>
        <v>7.0542380437790805E-2</v>
      </c>
    </row>
    <row r="1160" spans="3:18" x14ac:dyDescent="0.2">
      <c r="C1160" s="54"/>
      <c r="D1160" s="56">
        <f t="shared" si="225"/>
        <v>0</v>
      </c>
      <c r="E1160" s="56">
        <f t="shared" si="225"/>
        <v>0</v>
      </c>
      <c r="F1160" s="8">
        <f t="shared" si="226"/>
        <v>0</v>
      </c>
      <c r="G1160" s="8">
        <f t="shared" si="226"/>
        <v>0</v>
      </c>
      <c r="H1160" s="8">
        <f t="shared" si="227"/>
        <v>0</v>
      </c>
      <c r="I1160" s="8">
        <f t="shared" si="228"/>
        <v>0</v>
      </c>
      <c r="J1160" s="8">
        <f t="shared" si="229"/>
        <v>0</v>
      </c>
      <c r="K1160" s="8">
        <f t="shared" si="230"/>
        <v>0</v>
      </c>
      <c r="L1160" s="8">
        <f t="shared" si="231"/>
        <v>0</v>
      </c>
      <c r="M1160" s="8">
        <f t="shared" ca="1" si="236"/>
        <v>-7.0542380437790805E-2</v>
      </c>
      <c r="N1160" s="8">
        <f t="shared" ca="1" si="232"/>
        <v>0</v>
      </c>
      <c r="O1160" s="57">
        <f t="shared" ca="1" si="233"/>
        <v>0</v>
      </c>
      <c r="P1160" s="8">
        <f t="shared" ca="1" si="234"/>
        <v>0</v>
      </c>
      <c r="Q1160" s="8">
        <f t="shared" ca="1" si="235"/>
        <v>0</v>
      </c>
      <c r="R1160" s="5">
        <f t="shared" ca="1" si="237"/>
        <v>7.0542380437790805E-2</v>
      </c>
    </row>
    <row r="1161" spans="3:18" x14ac:dyDescent="0.2">
      <c r="C1161" s="54"/>
      <c r="D1161" s="56">
        <f t="shared" si="225"/>
        <v>0</v>
      </c>
      <c r="E1161" s="56">
        <f t="shared" si="225"/>
        <v>0</v>
      </c>
      <c r="F1161" s="8">
        <f t="shared" si="226"/>
        <v>0</v>
      </c>
      <c r="G1161" s="8">
        <f t="shared" si="226"/>
        <v>0</v>
      </c>
      <c r="H1161" s="8">
        <f t="shared" si="227"/>
        <v>0</v>
      </c>
      <c r="I1161" s="8">
        <f t="shared" si="228"/>
        <v>0</v>
      </c>
      <c r="J1161" s="8">
        <f t="shared" si="229"/>
        <v>0</v>
      </c>
      <c r="K1161" s="8">
        <f t="shared" si="230"/>
        <v>0</v>
      </c>
      <c r="L1161" s="8">
        <f t="shared" si="231"/>
        <v>0</v>
      </c>
      <c r="M1161" s="8">
        <f t="shared" ca="1" si="236"/>
        <v>-7.0542380437790805E-2</v>
      </c>
      <c r="N1161" s="8">
        <f t="shared" ca="1" si="232"/>
        <v>0</v>
      </c>
      <c r="O1161" s="57">
        <f t="shared" ca="1" si="233"/>
        <v>0</v>
      </c>
      <c r="P1161" s="8">
        <f t="shared" ca="1" si="234"/>
        <v>0</v>
      </c>
      <c r="Q1161" s="8">
        <f t="shared" ca="1" si="235"/>
        <v>0</v>
      </c>
      <c r="R1161" s="5">
        <f t="shared" ca="1" si="237"/>
        <v>7.0542380437790805E-2</v>
      </c>
    </row>
    <row r="1162" spans="3:18" x14ac:dyDescent="0.2">
      <c r="C1162" s="54"/>
      <c r="D1162" s="56">
        <f t="shared" si="225"/>
        <v>0</v>
      </c>
      <c r="E1162" s="56">
        <f t="shared" si="225"/>
        <v>0</v>
      </c>
      <c r="F1162" s="8">
        <f t="shared" si="226"/>
        <v>0</v>
      </c>
      <c r="G1162" s="8">
        <f t="shared" si="226"/>
        <v>0</v>
      </c>
      <c r="H1162" s="8">
        <f t="shared" si="227"/>
        <v>0</v>
      </c>
      <c r="I1162" s="8">
        <f t="shared" si="228"/>
        <v>0</v>
      </c>
      <c r="J1162" s="8">
        <f t="shared" si="229"/>
        <v>0</v>
      </c>
      <c r="K1162" s="8">
        <f t="shared" si="230"/>
        <v>0</v>
      </c>
      <c r="L1162" s="8">
        <f t="shared" si="231"/>
        <v>0</v>
      </c>
      <c r="M1162" s="8">
        <f t="shared" ca="1" si="236"/>
        <v>-7.0542380437790805E-2</v>
      </c>
      <c r="N1162" s="8">
        <f t="shared" ca="1" si="232"/>
        <v>0</v>
      </c>
      <c r="O1162" s="57">
        <f t="shared" ca="1" si="233"/>
        <v>0</v>
      </c>
      <c r="P1162" s="8">
        <f t="shared" ca="1" si="234"/>
        <v>0</v>
      </c>
      <c r="Q1162" s="8">
        <f t="shared" ca="1" si="235"/>
        <v>0</v>
      </c>
      <c r="R1162" s="5">
        <f t="shared" ca="1" si="237"/>
        <v>7.0542380437790805E-2</v>
      </c>
    </row>
    <row r="1163" spans="3:18" x14ac:dyDescent="0.2">
      <c r="C1163" s="54"/>
      <c r="D1163" s="56">
        <f t="shared" si="225"/>
        <v>0</v>
      </c>
      <c r="E1163" s="56">
        <f t="shared" si="225"/>
        <v>0</v>
      </c>
      <c r="F1163" s="8">
        <f t="shared" si="226"/>
        <v>0</v>
      </c>
      <c r="G1163" s="8">
        <f t="shared" si="226"/>
        <v>0</v>
      </c>
      <c r="H1163" s="8">
        <f t="shared" si="227"/>
        <v>0</v>
      </c>
      <c r="I1163" s="8">
        <f t="shared" si="228"/>
        <v>0</v>
      </c>
      <c r="J1163" s="8">
        <f t="shared" si="229"/>
        <v>0</v>
      </c>
      <c r="K1163" s="8">
        <f t="shared" si="230"/>
        <v>0</v>
      </c>
      <c r="L1163" s="8">
        <f t="shared" si="231"/>
        <v>0</v>
      </c>
      <c r="M1163" s="8">
        <f t="shared" ca="1" si="236"/>
        <v>-7.0542380437790805E-2</v>
      </c>
      <c r="N1163" s="8">
        <f t="shared" ca="1" si="232"/>
        <v>0</v>
      </c>
      <c r="O1163" s="57">
        <f t="shared" ca="1" si="233"/>
        <v>0</v>
      </c>
      <c r="P1163" s="8">
        <f t="shared" ca="1" si="234"/>
        <v>0</v>
      </c>
      <c r="Q1163" s="8">
        <f t="shared" ca="1" si="235"/>
        <v>0</v>
      </c>
      <c r="R1163" s="5">
        <f t="shared" ca="1" si="237"/>
        <v>7.0542380437790805E-2</v>
      </c>
    </row>
    <row r="1164" spans="3:18" x14ac:dyDescent="0.2">
      <c r="C1164" s="54"/>
      <c r="D1164" s="56">
        <f t="shared" si="225"/>
        <v>0</v>
      </c>
      <c r="E1164" s="56">
        <f t="shared" si="225"/>
        <v>0</v>
      </c>
      <c r="F1164" s="8">
        <f t="shared" si="226"/>
        <v>0</v>
      </c>
      <c r="G1164" s="8">
        <f t="shared" si="226"/>
        <v>0</v>
      </c>
      <c r="H1164" s="8">
        <f t="shared" si="227"/>
        <v>0</v>
      </c>
      <c r="I1164" s="8">
        <f t="shared" si="228"/>
        <v>0</v>
      </c>
      <c r="J1164" s="8">
        <f t="shared" si="229"/>
        <v>0</v>
      </c>
      <c r="K1164" s="8">
        <f t="shared" si="230"/>
        <v>0</v>
      </c>
      <c r="L1164" s="8">
        <f t="shared" si="231"/>
        <v>0</v>
      </c>
      <c r="M1164" s="8">
        <f t="shared" ca="1" si="236"/>
        <v>-7.0542380437790805E-2</v>
      </c>
      <c r="N1164" s="8">
        <f t="shared" ca="1" si="232"/>
        <v>0</v>
      </c>
      <c r="O1164" s="57">
        <f t="shared" ca="1" si="233"/>
        <v>0</v>
      </c>
      <c r="P1164" s="8">
        <f t="shared" ca="1" si="234"/>
        <v>0</v>
      </c>
      <c r="Q1164" s="8">
        <f t="shared" ca="1" si="235"/>
        <v>0</v>
      </c>
      <c r="R1164" s="5">
        <f t="shared" ca="1" si="237"/>
        <v>7.0542380437790805E-2</v>
      </c>
    </row>
    <row r="1165" spans="3:18" x14ac:dyDescent="0.2">
      <c r="C1165" s="54"/>
      <c r="D1165" s="56">
        <f t="shared" si="225"/>
        <v>0</v>
      </c>
      <c r="E1165" s="56">
        <f t="shared" si="225"/>
        <v>0</v>
      </c>
      <c r="F1165" s="8">
        <f t="shared" si="226"/>
        <v>0</v>
      </c>
      <c r="G1165" s="8">
        <f t="shared" si="226"/>
        <v>0</v>
      </c>
      <c r="H1165" s="8">
        <f t="shared" si="227"/>
        <v>0</v>
      </c>
      <c r="I1165" s="8">
        <f t="shared" si="228"/>
        <v>0</v>
      </c>
      <c r="J1165" s="8">
        <f t="shared" si="229"/>
        <v>0</v>
      </c>
      <c r="K1165" s="8">
        <f t="shared" si="230"/>
        <v>0</v>
      </c>
      <c r="L1165" s="8">
        <f t="shared" si="231"/>
        <v>0</v>
      </c>
      <c r="M1165" s="8">
        <f t="shared" ca="1" si="236"/>
        <v>-7.0542380437790805E-2</v>
      </c>
      <c r="N1165" s="8">
        <f t="shared" ca="1" si="232"/>
        <v>0</v>
      </c>
      <c r="O1165" s="57">
        <f t="shared" ca="1" si="233"/>
        <v>0</v>
      </c>
      <c r="P1165" s="8">
        <f t="shared" ca="1" si="234"/>
        <v>0</v>
      </c>
      <c r="Q1165" s="8">
        <f t="shared" ca="1" si="235"/>
        <v>0</v>
      </c>
      <c r="R1165" s="5">
        <f t="shared" ca="1" si="237"/>
        <v>7.0542380437790805E-2</v>
      </c>
    </row>
    <row r="1166" spans="3:18" x14ac:dyDescent="0.2">
      <c r="C1166" s="54"/>
      <c r="D1166" s="56">
        <f t="shared" si="225"/>
        <v>0</v>
      </c>
      <c r="E1166" s="56">
        <f t="shared" si="225"/>
        <v>0</v>
      </c>
      <c r="F1166" s="8">
        <f t="shared" si="226"/>
        <v>0</v>
      </c>
      <c r="G1166" s="8">
        <f t="shared" si="226"/>
        <v>0</v>
      </c>
      <c r="H1166" s="8">
        <f t="shared" si="227"/>
        <v>0</v>
      </c>
      <c r="I1166" s="8">
        <f t="shared" si="228"/>
        <v>0</v>
      </c>
      <c r="J1166" s="8">
        <f t="shared" si="229"/>
        <v>0</v>
      </c>
      <c r="K1166" s="8">
        <f t="shared" si="230"/>
        <v>0</v>
      </c>
      <c r="L1166" s="8">
        <f t="shared" si="231"/>
        <v>0</v>
      </c>
      <c r="M1166" s="8">
        <f t="shared" ca="1" si="236"/>
        <v>-7.0542380437790805E-2</v>
      </c>
      <c r="N1166" s="8">
        <f t="shared" ca="1" si="232"/>
        <v>0</v>
      </c>
      <c r="O1166" s="57">
        <f t="shared" ca="1" si="233"/>
        <v>0</v>
      </c>
      <c r="P1166" s="8">
        <f t="shared" ca="1" si="234"/>
        <v>0</v>
      </c>
      <c r="Q1166" s="8">
        <f t="shared" ca="1" si="235"/>
        <v>0</v>
      </c>
      <c r="R1166" s="5">
        <f t="shared" ca="1" si="237"/>
        <v>7.0542380437790805E-2</v>
      </c>
    </row>
    <row r="1167" spans="3:18" x14ac:dyDescent="0.2">
      <c r="C1167" s="54"/>
      <c r="D1167" s="56">
        <f t="shared" ref="D1167:E1205" si="238">A1167/A$18</f>
        <v>0</v>
      </c>
      <c r="E1167" s="56">
        <f t="shared" si="238"/>
        <v>0</v>
      </c>
      <c r="F1167" s="8">
        <f t="shared" ref="F1167:G1205" si="239">$C1167*D1167</f>
        <v>0</v>
      </c>
      <c r="G1167" s="8">
        <f t="shared" si="239"/>
        <v>0</v>
      </c>
      <c r="H1167" s="8">
        <f t="shared" si="227"/>
        <v>0</v>
      </c>
      <c r="I1167" s="8">
        <f t="shared" si="228"/>
        <v>0</v>
      </c>
      <c r="J1167" s="8">
        <f t="shared" si="229"/>
        <v>0</v>
      </c>
      <c r="K1167" s="8">
        <f t="shared" si="230"/>
        <v>0</v>
      </c>
      <c r="L1167" s="8">
        <f t="shared" si="231"/>
        <v>0</v>
      </c>
      <c r="M1167" s="8">
        <f t="shared" ca="1" si="236"/>
        <v>-7.0542380437790805E-2</v>
      </c>
      <c r="N1167" s="8">
        <f t="shared" ca="1" si="232"/>
        <v>0</v>
      </c>
      <c r="O1167" s="57">
        <f t="shared" ca="1" si="233"/>
        <v>0</v>
      </c>
      <c r="P1167" s="8">
        <f t="shared" ca="1" si="234"/>
        <v>0</v>
      </c>
      <c r="Q1167" s="8">
        <f t="shared" ca="1" si="235"/>
        <v>0</v>
      </c>
      <c r="R1167" s="5">
        <f t="shared" ca="1" si="237"/>
        <v>7.0542380437790805E-2</v>
      </c>
    </row>
    <row r="1168" spans="3:18" x14ac:dyDescent="0.2">
      <c r="C1168" s="54"/>
      <c r="D1168" s="56">
        <f t="shared" si="238"/>
        <v>0</v>
      </c>
      <c r="E1168" s="56">
        <f t="shared" si="238"/>
        <v>0</v>
      </c>
      <c r="F1168" s="8">
        <f t="shared" si="239"/>
        <v>0</v>
      </c>
      <c r="G1168" s="8">
        <f t="shared" si="239"/>
        <v>0</v>
      </c>
      <c r="H1168" s="8">
        <f t="shared" ref="H1168:H1205" si="240">C1168*D1168*D1168</f>
        <v>0</v>
      </c>
      <c r="I1168" s="8">
        <f t="shared" ref="I1168:I1205" si="241">C1168*D1168*D1168*D1168</f>
        <v>0</v>
      </c>
      <c r="J1168" s="8">
        <f t="shared" ref="J1168:J1205" si="242">C1168*D1168*D1168*D1168*D1168</f>
        <v>0</v>
      </c>
      <c r="K1168" s="8">
        <f t="shared" ref="K1168:K1205" si="243">C1168*E1168*D1168</f>
        <v>0</v>
      </c>
      <c r="L1168" s="8">
        <f t="shared" ref="L1168:L1205" si="244">C1168*E1168*D1168*D1168</f>
        <v>0</v>
      </c>
      <c r="M1168" s="8">
        <f t="shared" ca="1" si="236"/>
        <v>-7.0542380437790805E-2</v>
      </c>
      <c r="N1168" s="8">
        <f t="shared" ref="N1168:N1205" ca="1" si="245">C1168*(M1168-E1168)^2</f>
        <v>0</v>
      </c>
      <c r="O1168" s="57">
        <f t="shared" ref="O1168:O1205" ca="1" si="246">(C1168*O$1-O$2*F1168+O$3*H1168)^2</f>
        <v>0</v>
      </c>
      <c r="P1168" s="8">
        <f t="shared" ref="P1168:P1205" ca="1" si="247">(-C1168*O$2+O$4*F1168-O$5*H1168)^2</f>
        <v>0</v>
      </c>
      <c r="Q1168" s="8">
        <f t="shared" ref="Q1168:Q1205" ca="1" si="248">+(C1168*O$3-F1168*O$5+H1168*O$6)^2</f>
        <v>0</v>
      </c>
      <c r="R1168" s="5">
        <f t="shared" ca="1" si="237"/>
        <v>7.0542380437790805E-2</v>
      </c>
    </row>
    <row r="1169" spans="3:18" x14ac:dyDescent="0.2">
      <c r="C1169" s="54"/>
      <c r="D1169" s="56">
        <f t="shared" si="238"/>
        <v>0</v>
      </c>
      <c r="E1169" s="56">
        <f t="shared" si="238"/>
        <v>0</v>
      </c>
      <c r="F1169" s="8">
        <f t="shared" si="239"/>
        <v>0</v>
      </c>
      <c r="G1169" s="8">
        <f t="shared" si="239"/>
        <v>0</v>
      </c>
      <c r="H1169" s="8">
        <f t="shared" si="240"/>
        <v>0</v>
      </c>
      <c r="I1169" s="8">
        <f t="shared" si="241"/>
        <v>0</v>
      </c>
      <c r="J1169" s="8">
        <f t="shared" si="242"/>
        <v>0</v>
      </c>
      <c r="K1169" s="8">
        <f t="shared" si="243"/>
        <v>0</v>
      </c>
      <c r="L1169" s="8">
        <f t="shared" si="244"/>
        <v>0</v>
      </c>
      <c r="M1169" s="8">
        <f t="shared" ca="1" si="236"/>
        <v>-7.0542380437790805E-2</v>
      </c>
      <c r="N1169" s="8">
        <f t="shared" ca="1" si="245"/>
        <v>0</v>
      </c>
      <c r="O1169" s="57">
        <f t="shared" ca="1" si="246"/>
        <v>0</v>
      </c>
      <c r="P1169" s="8">
        <f t="shared" ca="1" si="247"/>
        <v>0</v>
      </c>
      <c r="Q1169" s="8">
        <f t="shared" ca="1" si="248"/>
        <v>0</v>
      </c>
      <c r="R1169" s="5">
        <f t="shared" ca="1" si="237"/>
        <v>7.0542380437790805E-2</v>
      </c>
    </row>
    <row r="1170" spans="3:18" x14ac:dyDescent="0.2">
      <c r="C1170" s="54"/>
      <c r="D1170" s="56">
        <f t="shared" si="238"/>
        <v>0</v>
      </c>
      <c r="E1170" s="56">
        <f t="shared" si="238"/>
        <v>0</v>
      </c>
      <c r="F1170" s="8">
        <f t="shared" si="239"/>
        <v>0</v>
      </c>
      <c r="G1170" s="8">
        <f t="shared" si="239"/>
        <v>0</v>
      </c>
      <c r="H1170" s="8">
        <f t="shared" si="240"/>
        <v>0</v>
      </c>
      <c r="I1170" s="8">
        <f t="shared" si="241"/>
        <v>0</v>
      </c>
      <c r="J1170" s="8">
        <f t="shared" si="242"/>
        <v>0</v>
      </c>
      <c r="K1170" s="8">
        <f t="shared" si="243"/>
        <v>0</v>
      </c>
      <c r="L1170" s="8">
        <f t="shared" si="244"/>
        <v>0</v>
      </c>
      <c r="M1170" s="8">
        <f t="shared" ca="1" si="236"/>
        <v>-7.0542380437790805E-2</v>
      </c>
      <c r="N1170" s="8">
        <f t="shared" ca="1" si="245"/>
        <v>0</v>
      </c>
      <c r="O1170" s="57">
        <f t="shared" ca="1" si="246"/>
        <v>0</v>
      </c>
      <c r="P1170" s="8">
        <f t="shared" ca="1" si="247"/>
        <v>0</v>
      </c>
      <c r="Q1170" s="8">
        <f t="shared" ca="1" si="248"/>
        <v>0</v>
      </c>
      <c r="R1170" s="5">
        <f t="shared" ca="1" si="237"/>
        <v>7.0542380437790805E-2</v>
      </c>
    </row>
    <row r="1171" spans="3:18" x14ac:dyDescent="0.2">
      <c r="C1171" s="54"/>
      <c r="D1171" s="56">
        <f t="shared" si="238"/>
        <v>0</v>
      </c>
      <c r="E1171" s="56">
        <f t="shared" si="238"/>
        <v>0</v>
      </c>
      <c r="F1171" s="8">
        <f t="shared" si="239"/>
        <v>0</v>
      </c>
      <c r="G1171" s="8">
        <f t="shared" si="239"/>
        <v>0</v>
      </c>
      <c r="H1171" s="8">
        <f t="shared" si="240"/>
        <v>0</v>
      </c>
      <c r="I1171" s="8">
        <f t="shared" si="241"/>
        <v>0</v>
      </c>
      <c r="J1171" s="8">
        <f t="shared" si="242"/>
        <v>0</v>
      </c>
      <c r="K1171" s="8">
        <f t="shared" si="243"/>
        <v>0</v>
      </c>
      <c r="L1171" s="8">
        <f t="shared" si="244"/>
        <v>0</v>
      </c>
      <c r="M1171" s="8">
        <f t="shared" ca="1" si="236"/>
        <v>-7.0542380437790805E-2</v>
      </c>
      <c r="N1171" s="8">
        <f t="shared" ca="1" si="245"/>
        <v>0</v>
      </c>
      <c r="O1171" s="57">
        <f t="shared" ca="1" si="246"/>
        <v>0</v>
      </c>
      <c r="P1171" s="8">
        <f t="shared" ca="1" si="247"/>
        <v>0</v>
      </c>
      <c r="Q1171" s="8">
        <f t="shared" ca="1" si="248"/>
        <v>0</v>
      </c>
      <c r="R1171" s="5">
        <f t="shared" ca="1" si="237"/>
        <v>7.0542380437790805E-2</v>
      </c>
    </row>
    <row r="1172" spans="3:18" x14ac:dyDescent="0.2">
      <c r="C1172" s="54"/>
      <c r="D1172" s="56">
        <f t="shared" si="238"/>
        <v>0</v>
      </c>
      <c r="E1172" s="56">
        <f t="shared" si="238"/>
        <v>0</v>
      </c>
      <c r="F1172" s="8">
        <f t="shared" si="239"/>
        <v>0</v>
      </c>
      <c r="G1172" s="8">
        <f t="shared" si="239"/>
        <v>0</v>
      </c>
      <c r="H1172" s="8">
        <f t="shared" si="240"/>
        <v>0</v>
      </c>
      <c r="I1172" s="8">
        <f t="shared" si="241"/>
        <v>0</v>
      </c>
      <c r="J1172" s="8">
        <f t="shared" si="242"/>
        <v>0</v>
      </c>
      <c r="K1172" s="8">
        <f t="shared" si="243"/>
        <v>0</v>
      </c>
      <c r="L1172" s="8">
        <f t="shared" si="244"/>
        <v>0</v>
      </c>
      <c r="M1172" s="8">
        <f t="shared" ca="1" si="236"/>
        <v>-7.0542380437790805E-2</v>
      </c>
      <c r="N1172" s="8">
        <f t="shared" ca="1" si="245"/>
        <v>0</v>
      </c>
      <c r="O1172" s="57">
        <f t="shared" ca="1" si="246"/>
        <v>0</v>
      </c>
      <c r="P1172" s="8">
        <f t="shared" ca="1" si="247"/>
        <v>0</v>
      </c>
      <c r="Q1172" s="8">
        <f t="shared" ca="1" si="248"/>
        <v>0</v>
      </c>
      <c r="R1172" s="5">
        <f t="shared" ca="1" si="237"/>
        <v>7.0542380437790805E-2</v>
      </c>
    </row>
    <row r="1173" spans="3:18" x14ac:dyDescent="0.2">
      <c r="C1173" s="54"/>
      <c r="D1173" s="56">
        <f t="shared" si="238"/>
        <v>0</v>
      </c>
      <c r="E1173" s="56">
        <f t="shared" si="238"/>
        <v>0</v>
      </c>
      <c r="F1173" s="8">
        <f t="shared" si="239"/>
        <v>0</v>
      </c>
      <c r="G1173" s="8">
        <f t="shared" si="239"/>
        <v>0</v>
      </c>
      <c r="H1173" s="8">
        <f t="shared" si="240"/>
        <v>0</v>
      </c>
      <c r="I1173" s="8">
        <f t="shared" si="241"/>
        <v>0</v>
      </c>
      <c r="J1173" s="8">
        <f t="shared" si="242"/>
        <v>0</v>
      </c>
      <c r="K1173" s="8">
        <f t="shared" si="243"/>
        <v>0</v>
      </c>
      <c r="L1173" s="8">
        <f t="shared" si="244"/>
        <v>0</v>
      </c>
      <c r="M1173" s="8">
        <f t="shared" ref="M1173:M1205" ca="1" si="249">+E$4+E$5*D1173+E$6*D1173^2</f>
        <v>-7.0542380437790805E-2</v>
      </c>
      <c r="N1173" s="8">
        <f t="shared" ca="1" si="245"/>
        <v>0</v>
      </c>
      <c r="O1173" s="57">
        <f t="shared" ca="1" si="246"/>
        <v>0</v>
      </c>
      <c r="P1173" s="8">
        <f t="shared" ca="1" si="247"/>
        <v>0</v>
      </c>
      <c r="Q1173" s="8">
        <f t="shared" ca="1" si="248"/>
        <v>0</v>
      </c>
      <c r="R1173" s="5">
        <f t="shared" ref="R1173:R1205" ca="1" si="250">+E1173-M1173</f>
        <v>7.0542380437790805E-2</v>
      </c>
    </row>
    <row r="1174" spans="3:18" x14ac:dyDescent="0.2">
      <c r="C1174" s="54"/>
      <c r="D1174" s="56">
        <f t="shared" si="238"/>
        <v>0</v>
      </c>
      <c r="E1174" s="56">
        <f t="shared" si="238"/>
        <v>0</v>
      </c>
      <c r="F1174" s="8">
        <f t="shared" si="239"/>
        <v>0</v>
      </c>
      <c r="G1174" s="8">
        <f t="shared" si="239"/>
        <v>0</v>
      </c>
      <c r="H1174" s="8">
        <f t="shared" si="240"/>
        <v>0</v>
      </c>
      <c r="I1174" s="8">
        <f t="shared" si="241"/>
        <v>0</v>
      </c>
      <c r="J1174" s="8">
        <f t="shared" si="242"/>
        <v>0</v>
      </c>
      <c r="K1174" s="8">
        <f t="shared" si="243"/>
        <v>0</v>
      </c>
      <c r="L1174" s="8">
        <f t="shared" si="244"/>
        <v>0</v>
      </c>
      <c r="M1174" s="8">
        <f t="shared" ca="1" si="249"/>
        <v>-7.0542380437790805E-2</v>
      </c>
      <c r="N1174" s="8">
        <f t="shared" ca="1" si="245"/>
        <v>0</v>
      </c>
      <c r="O1174" s="57">
        <f t="shared" ca="1" si="246"/>
        <v>0</v>
      </c>
      <c r="P1174" s="8">
        <f t="shared" ca="1" si="247"/>
        <v>0</v>
      </c>
      <c r="Q1174" s="8">
        <f t="shared" ca="1" si="248"/>
        <v>0</v>
      </c>
      <c r="R1174" s="5">
        <f t="shared" ca="1" si="250"/>
        <v>7.0542380437790805E-2</v>
      </c>
    </row>
    <row r="1175" spans="3:18" x14ac:dyDescent="0.2">
      <c r="C1175" s="54"/>
      <c r="D1175" s="56">
        <f t="shared" si="238"/>
        <v>0</v>
      </c>
      <c r="E1175" s="56">
        <f t="shared" si="238"/>
        <v>0</v>
      </c>
      <c r="F1175" s="8">
        <f t="shared" si="239"/>
        <v>0</v>
      </c>
      <c r="G1175" s="8">
        <f t="shared" si="239"/>
        <v>0</v>
      </c>
      <c r="H1175" s="8">
        <f t="shared" si="240"/>
        <v>0</v>
      </c>
      <c r="I1175" s="8">
        <f t="shared" si="241"/>
        <v>0</v>
      </c>
      <c r="J1175" s="8">
        <f t="shared" si="242"/>
        <v>0</v>
      </c>
      <c r="K1175" s="8">
        <f t="shared" si="243"/>
        <v>0</v>
      </c>
      <c r="L1175" s="8">
        <f t="shared" si="244"/>
        <v>0</v>
      </c>
      <c r="M1175" s="8">
        <f t="shared" ca="1" si="249"/>
        <v>-7.0542380437790805E-2</v>
      </c>
      <c r="N1175" s="8">
        <f t="shared" ca="1" si="245"/>
        <v>0</v>
      </c>
      <c r="O1175" s="57">
        <f t="shared" ca="1" si="246"/>
        <v>0</v>
      </c>
      <c r="P1175" s="8">
        <f t="shared" ca="1" si="247"/>
        <v>0</v>
      </c>
      <c r="Q1175" s="8">
        <f t="shared" ca="1" si="248"/>
        <v>0</v>
      </c>
      <c r="R1175" s="5">
        <f t="shared" ca="1" si="250"/>
        <v>7.0542380437790805E-2</v>
      </c>
    </row>
    <row r="1176" spans="3:18" x14ac:dyDescent="0.2">
      <c r="C1176" s="54"/>
      <c r="D1176" s="56">
        <f t="shared" si="238"/>
        <v>0</v>
      </c>
      <c r="E1176" s="56">
        <f t="shared" si="238"/>
        <v>0</v>
      </c>
      <c r="F1176" s="8">
        <f t="shared" si="239"/>
        <v>0</v>
      </c>
      <c r="G1176" s="8">
        <f t="shared" si="239"/>
        <v>0</v>
      </c>
      <c r="H1176" s="8">
        <f t="shared" si="240"/>
        <v>0</v>
      </c>
      <c r="I1176" s="8">
        <f t="shared" si="241"/>
        <v>0</v>
      </c>
      <c r="J1176" s="8">
        <f t="shared" si="242"/>
        <v>0</v>
      </c>
      <c r="K1176" s="8">
        <f t="shared" si="243"/>
        <v>0</v>
      </c>
      <c r="L1176" s="8">
        <f t="shared" si="244"/>
        <v>0</v>
      </c>
      <c r="M1176" s="8">
        <f t="shared" ca="1" si="249"/>
        <v>-7.0542380437790805E-2</v>
      </c>
      <c r="N1176" s="8">
        <f t="shared" ca="1" si="245"/>
        <v>0</v>
      </c>
      <c r="O1176" s="57">
        <f t="shared" ca="1" si="246"/>
        <v>0</v>
      </c>
      <c r="P1176" s="8">
        <f t="shared" ca="1" si="247"/>
        <v>0</v>
      </c>
      <c r="Q1176" s="8">
        <f t="shared" ca="1" si="248"/>
        <v>0</v>
      </c>
      <c r="R1176" s="5">
        <f t="shared" ca="1" si="250"/>
        <v>7.0542380437790805E-2</v>
      </c>
    </row>
    <row r="1177" spans="3:18" x14ac:dyDescent="0.2">
      <c r="C1177" s="54"/>
      <c r="D1177" s="56">
        <f t="shared" si="238"/>
        <v>0</v>
      </c>
      <c r="E1177" s="56">
        <f t="shared" si="238"/>
        <v>0</v>
      </c>
      <c r="F1177" s="8">
        <f t="shared" si="239"/>
        <v>0</v>
      </c>
      <c r="G1177" s="8">
        <f t="shared" si="239"/>
        <v>0</v>
      </c>
      <c r="H1177" s="8">
        <f t="shared" si="240"/>
        <v>0</v>
      </c>
      <c r="I1177" s="8">
        <f t="shared" si="241"/>
        <v>0</v>
      </c>
      <c r="J1177" s="8">
        <f t="shared" si="242"/>
        <v>0</v>
      </c>
      <c r="K1177" s="8">
        <f t="shared" si="243"/>
        <v>0</v>
      </c>
      <c r="L1177" s="8">
        <f t="shared" si="244"/>
        <v>0</v>
      </c>
      <c r="M1177" s="8">
        <f t="shared" ca="1" si="249"/>
        <v>-7.0542380437790805E-2</v>
      </c>
      <c r="N1177" s="8">
        <f t="shared" ca="1" si="245"/>
        <v>0</v>
      </c>
      <c r="O1177" s="57">
        <f t="shared" ca="1" si="246"/>
        <v>0</v>
      </c>
      <c r="P1177" s="8">
        <f t="shared" ca="1" si="247"/>
        <v>0</v>
      </c>
      <c r="Q1177" s="8">
        <f t="shared" ca="1" si="248"/>
        <v>0</v>
      </c>
      <c r="R1177" s="5">
        <f t="shared" ca="1" si="250"/>
        <v>7.0542380437790805E-2</v>
      </c>
    </row>
    <row r="1178" spans="3:18" x14ac:dyDescent="0.2">
      <c r="C1178" s="54"/>
      <c r="D1178" s="56">
        <f t="shared" si="238"/>
        <v>0</v>
      </c>
      <c r="E1178" s="56">
        <f t="shared" si="238"/>
        <v>0</v>
      </c>
      <c r="F1178" s="8">
        <f t="shared" si="239"/>
        <v>0</v>
      </c>
      <c r="G1178" s="8">
        <f t="shared" si="239"/>
        <v>0</v>
      </c>
      <c r="H1178" s="8">
        <f t="shared" si="240"/>
        <v>0</v>
      </c>
      <c r="I1178" s="8">
        <f t="shared" si="241"/>
        <v>0</v>
      </c>
      <c r="J1178" s="8">
        <f t="shared" si="242"/>
        <v>0</v>
      </c>
      <c r="K1178" s="8">
        <f t="shared" si="243"/>
        <v>0</v>
      </c>
      <c r="L1178" s="8">
        <f t="shared" si="244"/>
        <v>0</v>
      </c>
      <c r="M1178" s="8">
        <f t="shared" ca="1" si="249"/>
        <v>-7.0542380437790805E-2</v>
      </c>
      <c r="N1178" s="8">
        <f t="shared" ca="1" si="245"/>
        <v>0</v>
      </c>
      <c r="O1178" s="57">
        <f t="shared" ca="1" si="246"/>
        <v>0</v>
      </c>
      <c r="P1178" s="8">
        <f t="shared" ca="1" si="247"/>
        <v>0</v>
      </c>
      <c r="Q1178" s="8">
        <f t="shared" ca="1" si="248"/>
        <v>0</v>
      </c>
      <c r="R1178" s="5">
        <f t="shared" ca="1" si="250"/>
        <v>7.0542380437790805E-2</v>
      </c>
    </row>
    <row r="1179" spans="3:18" x14ac:dyDescent="0.2">
      <c r="C1179" s="54"/>
      <c r="D1179" s="56">
        <f t="shared" si="238"/>
        <v>0</v>
      </c>
      <c r="E1179" s="56">
        <f t="shared" si="238"/>
        <v>0</v>
      </c>
      <c r="F1179" s="8">
        <f t="shared" si="239"/>
        <v>0</v>
      </c>
      <c r="G1179" s="8">
        <f t="shared" si="239"/>
        <v>0</v>
      </c>
      <c r="H1179" s="8">
        <f t="shared" si="240"/>
        <v>0</v>
      </c>
      <c r="I1179" s="8">
        <f t="shared" si="241"/>
        <v>0</v>
      </c>
      <c r="J1179" s="8">
        <f t="shared" si="242"/>
        <v>0</v>
      </c>
      <c r="K1179" s="8">
        <f t="shared" si="243"/>
        <v>0</v>
      </c>
      <c r="L1179" s="8">
        <f t="shared" si="244"/>
        <v>0</v>
      </c>
      <c r="M1179" s="8">
        <f t="shared" ca="1" si="249"/>
        <v>-7.0542380437790805E-2</v>
      </c>
      <c r="N1179" s="8">
        <f t="shared" ca="1" si="245"/>
        <v>0</v>
      </c>
      <c r="O1179" s="57">
        <f t="shared" ca="1" si="246"/>
        <v>0</v>
      </c>
      <c r="P1179" s="8">
        <f t="shared" ca="1" si="247"/>
        <v>0</v>
      </c>
      <c r="Q1179" s="8">
        <f t="shared" ca="1" si="248"/>
        <v>0</v>
      </c>
      <c r="R1179" s="5">
        <f t="shared" ca="1" si="250"/>
        <v>7.0542380437790805E-2</v>
      </c>
    </row>
    <row r="1180" spans="3:18" x14ac:dyDescent="0.2">
      <c r="C1180" s="54"/>
      <c r="D1180" s="56">
        <f t="shared" si="238"/>
        <v>0</v>
      </c>
      <c r="E1180" s="56">
        <f t="shared" si="238"/>
        <v>0</v>
      </c>
      <c r="F1180" s="8">
        <f t="shared" si="239"/>
        <v>0</v>
      </c>
      <c r="G1180" s="8">
        <f t="shared" si="239"/>
        <v>0</v>
      </c>
      <c r="H1180" s="8">
        <f t="shared" si="240"/>
        <v>0</v>
      </c>
      <c r="I1180" s="8">
        <f t="shared" si="241"/>
        <v>0</v>
      </c>
      <c r="J1180" s="8">
        <f t="shared" si="242"/>
        <v>0</v>
      </c>
      <c r="K1180" s="8">
        <f t="shared" si="243"/>
        <v>0</v>
      </c>
      <c r="L1180" s="8">
        <f t="shared" si="244"/>
        <v>0</v>
      </c>
      <c r="M1180" s="8">
        <f t="shared" ca="1" si="249"/>
        <v>-7.0542380437790805E-2</v>
      </c>
      <c r="N1180" s="8">
        <f t="shared" ca="1" si="245"/>
        <v>0</v>
      </c>
      <c r="O1180" s="57">
        <f t="shared" ca="1" si="246"/>
        <v>0</v>
      </c>
      <c r="P1180" s="8">
        <f t="shared" ca="1" si="247"/>
        <v>0</v>
      </c>
      <c r="Q1180" s="8">
        <f t="shared" ca="1" si="248"/>
        <v>0</v>
      </c>
      <c r="R1180" s="5">
        <f t="shared" ca="1" si="250"/>
        <v>7.0542380437790805E-2</v>
      </c>
    </row>
    <row r="1181" spans="3:18" x14ac:dyDescent="0.2">
      <c r="C1181" s="54"/>
      <c r="D1181" s="56">
        <f t="shared" si="238"/>
        <v>0</v>
      </c>
      <c r="E1181" s="56">
        <f t="shared" si="238"/>
        <v>0</v>
      </c>
      <c r="F1181" s="8">
        <f t="shared" si="239"/>
        <v>0</v>
      </c>
      <c r="G1181" s="8">
        <f t="shared" si="239"/>
        <v>0</v>
      </c>
      <c r="H1181" s="8">
        <f t="shared" si="240"/>
        <v>0</v>
      </c>
      <c r="I1181" s="8">
        <f t="shared" si="241"/>
        <v>0</v>
      </c>
      <c r="J1181" s="8">
        <f t="shared" si="242"/>
        <v>0</v>
      </c>
      <c r="K1181" s="8">
        <f t="shared" si="243"/>
        <v>0</v>
      </c>
      <c r="L1181" s="8">
        <f t="shared" si="244"/>
        <v>0</v>
      </c>
      <c r="M1181" s="8">
        <f t="shared" ca="1" si="249"/>
        <v>-7.0542380437790805E-2</v>
      </c>
      <c r="N1181" s="8">
        <f t="shared" ca="1" si="245"/>
        <v>0</v>
      </c>
      <c r="O1181" s="57">
        <f t="shared" ca="1" si="246"/>
        <v>0</v>
      </c>
      <c r="P1181" s="8">
        <f t="shared" ca="1" si="247"/>
        <v>0</v>
      </c>
      <c r="Q1181" s="8">
        <f t="shared" ca="1" si="248"/>
        <v>0</v>
      </c>
      <c r="R1181" s="5">
        <f t="shared" ca="1" si="250"/>
        <v>7.0542380437790805E-2</v>
      </c>
    </row>
    <row r="1182" spans="3:18" x14ac:dyDescent="0.2">
      <c r="C1182" s="54"/>
      <c r="D1182" s="56">
        <f t="shared" si="238"/>
        <v>0</v>
      </c>
      <c r="E1182" s="56">
        <f t="shared" si="238"/>
        <v>0</v>
      </c>
      <c r="F1182" s="8">
        <f t="shared" si="239"/>
        <v>0</v>
      </c>
      <c r="G1182" s="8">
        <f t="shared" si="239"/>
        <v>0</v>
      </c>
      <c r="H1182" s="8">
        <f t="shared" si="240"/>
        <v>0</v>
      </c>
      <c r="I1182" s="8">
        <f t="shared" si="241"/>
        <v>0</v>
      </c>
      <c r="J1182" s="8">
        <f t="shared" si="242"/>
        <v>0</v>
      </c>
      <c r="K1182" s="8">
        <f t="shared" si="243"/>
        <v>0</v>
      </c>
      <c r="L1182" s="8">
        <f t="shared" si="244"/>
        <v>0</v>
      </c>
      <c r="M1182" s="8">
        <f t="shared" ca="1" si="249"/>
        <v>-7.0542380437790805E-2</v>
      </c>
      <c r="N1182" s="8">
        <f t="shared" ca="1" si="245"/>
        <v>0</v>
      </c>
      <c r="O1182" s="57">
        <f t="shared" ca="1" si="246"/>
        <v>0</v>
      </c>
      <c r="P1182" s="8">
        <f t="shared" ca="1" si="247"/>
        <v>0</v>
      </c>
      <c r="Q1182" s="8">
        <f t="shared" ca="1" si="248"/>
        <v>0</v>
      </c>
      <c r="R1182" s="5">
        <f t="shared" ca="1" si="250"/>
        <v>7.0542380437790805E-2</v>
      </c>
    </row>
    <row r="1183" spans="3:18" x14ac:dyDescent="0.2">
      <c r="C1183" s="54"/>
      <c r="D1183" s="56">
        <f t="shared" si="238"/>
        <v>0</v>
      </c>
      <c r="E1183" s="56">
        <f t="shared" si="238"/>
        <v>0</v>
      </c>
      <c r="F1183" s="8">
        <f t="shared" si="239"/>
        <v>0</v>
      </c>
      <c r="G1183" s="8">
        <f t="shared" si="239"/>
        <v>0</v>
      </c>
      <c r="H1183" s="8">
        <f t="shared" si="240"/>
        <v>0</v>
      </c>
      <c r="I1183" s="8">
        <f t="shared" si="241"/>
        <v>0</v>
      </c>
      <c r="J1183" s="8">
        <f t="shared" si="242"/>
        <v>0</v>
      </c>
      <c r="K1183" s="8">
        <f t="shared" si="243"/>
        <v>0</v>
      </c>
      <c r="L1183" s="8">
        <f t="shared" si="244"/>
        <v>0</v>
      </c>
      <c r="M1183" s="8">
        <f t="shared" ca="1" si="249"/>
        <v>-7.0542380437790805E-2</v>
      </c>
      <c r="N1183" s="8">
        <f t="shared" ca="1" si="245"/>
        <v>0</v>
      </c>
      <c r="O1183" s="57">
        <f t="shared" ca="1" si="246"/>
        <v>0</v>
      </c>
      <c r="P1183" s="8">
        <f t="shared" ca="1" si="247"/>
        <v>0</v>
      </c>
      <c r="Q1183" s="8">
        <f t="shared" ca="1" si="248"/>
        <v>0</v>
      </c>
      <c r="R1183" s="5">
        <f t="shared" ca="1" si="250"/>
        <v>7.0542380437790805E-2</v>
      </c>
    </row>
    <row r="1184" spans="3:18" x14ac:dyDescent="0.2">
      <c r="C1184" s="54"/>
      <c r="D1184" s="56">
        <f t="shared" si="238"/>
        <v>0</v>
      </c>
      <c r="E1184" s="56">
        <f t="shared" si="238"/>
        <v>0</v>
      </c>
      <c r="F1184" s="8">
        <f t="shared" si="239"/>
        <v>0</v>
      </c>
      <c r="G1184" s="8">
        <f t="shared" si="239"/>
        <v>0</v>
      </c>
      <c r="H1184" s="8">
        <f t="shared" si="240"/>
        <v>0</v>
      </c>
      <c r="I1184" s="8">
        <f t="shared" si="241"/>
        <v>0</v>
      </c>
      <c r="J1184" s="8">
        <f t="shared" si="242"/>
        <v>0</v>
      </c>
      <c r="K1184" s="8">
        <f t="shared" si="243"/>
        <v>0</v>
      </c>
      <c r="L1184" s="8">
        <f t="shared" si="244"/>
        <v>0</v>
      </c>
      <c r="M1184" s="8">
        <f t="shared" ca="1" si="249"/>
        <v>-7.0542380437790805E-2</v>
      </c>
      <c r="N1184" s="8">
        <f t="shared" ca="1" si="245"/>
        <v>0</v>
      </c>
      <c r="O1184" s="57">
        <f t="shared" ca="1" si="246"/>
        <v>0</v>
      </c>
      <c r="P1184" s="8">
        <f t="shared" ca="1" si="247"/>
        <v>0</v>
      </c>
      <c r="Q1184" s="8">
        <f t="shared" ca="1" si="248"/>
        <v>0</v>
      </c>
      <c r="R1184" s="5">
        <f t="shared" ca="1" si="250"/>
        <v>7.0542380437790805E-2</v>
      </c>
    </row>
    <row r="1185" spans="3:18" x14ac:dyDescent="0.2">
      <c r="C1185" s="54"/>
      <c r="D1185" s="56">
        <f t="shared" si="238"/>
        <v>0</v>
      </c>
      <c r="E1185" s="56">
        <f t="shared" si="238"/>
        <v>0</v>
      </c>
      <c r="F1185" s="8">
        <f t="shared" si="239"/>
        <v>0</v>
      </c>
      <c r="G1185" s="8">
        <f t="shared" si="239"/>
        <v>0</v>
      </c>
      <c r="H1185" s="8">
        <f t="shared" si="240"/>
        <v>0</v>
      </c>
      <c r="I1185" s="8">
        <f t="shared" si="241"/>
        <v>0</v>
      </c>
      <c r="J1185" s="8">
        <f t="shared" si="242"/>
        <v>0</v>
      </c>
      <c r="K1185" s="8">
        <f t="shared" si="243"/>
        <v>0</v>
      </c>
      <c r="L1185" s="8">
        <f t="shared" si="244"/>
        <v>0</v>
      </c>
      <c r="M1185" s="8">
        <f t="shared" ca="1" si="249"/>
        <v>-7.0542380437790805E-2</v>
      </c>
      <c r="N1185" s="8">
        <f t="shared" ca="1" si="245"/>
        <v>0</v>
      </c>
      <c r="O1185" s="57">
        <f t="shared" ca="1" si="246"/>
        <v>0</v>
      </c>
      <c r="P1185" s="8">
        <f t="shared" ca="1" si="247"/>
        <v>0</v>
      </c>
      <c r="Q1185" s="8">
        <f t="shared" ca="1" si="248"/>
        <v>0</v>
      </c>
      <c r="R1185" s="5">
        <f t="shared" ca="1" si="250"/>
        <v>7.0542380437790805E-2</v>
      </c>
    </row>
    <row r="1186" spans="3:18" x14ac:dyDescent="0.2">
      <c r="C1186" s="54"/>
      <c r="D1186" s="56">
        <f t="shared" si="238"/>
        <v>0</v>
      </c>
      <c r="E1186" s="56">
        <f t="shared" si="238"/>
        <v>0</v>
      </c>
      <c r="F1186" s="8">
        <f t="shared" si="239"/>
        <v>0</v>
      </c>
      <c r="G1186" s="8">
        <f t="shared" si="239"/>
        <v>0</v>
      </c>
      <c r="H1186" s="8">
        <f t="shared" si="240"/>
        <v>0</v>
      </c>
      <c r="I1186" s="8">
        <f t="shared" si="241"/>
        <v>0</v>
      </c>
      <c r="J1186" s="8">
        <f t="shared" si="242"/>
        <v>0</v>
      </c>
      <c r="K1186" s="8">
        <f t="shared" si="243"/>
        <v>0</v>
      </c>
      <c r="L1186" s="8">
        <f t="shared" si="244"/>
        <v>0</v>
      </c>
      <c r="M1186" s="8">
        <f t="shared" ca="1" si="249"/>
        <v>-7.0542380437790805E-2</v>
      </c>
      <c r="N1186" s="8">
        <f t="shared" ca="1" si="245"/>
        <v>0</v>
      </c>
      <c r="O1186" s="57">
        <f t="shared" ca="1" si="246"/>
        <v>0</v>
      </c>
      <c r="P1186" s="8">
        <f t="shared" ca="1" si="247"/>
        <v>0</v>
      </c>
      <c r="Q1186" s="8">
        <f t="shared" ca="1" si="248"/>
        <v>0</v>
      </c>
      <c r="R1186" s="5">
        <f t="shared" ca="1" si="250"/>
        <v>7.0542380437790805E-2</v>
      </c>
    </row>
    <row r="1187" spans="3:18" x14ac:dyDescent="0.2">
      <c r="C1187" s="54"/>
      <c r="D1187" s="56">
        <f t="shared" si="238"/>
        <v>0</v>
      </c>
      <c r="E1187" s="56">
        <f t="shared" si="238"/>
        <v>0</v>
      </c>
      <c r="F1187" s="8">
        <f t="shared" si="239"/>
        <v>0</v>
      </c>
      <c r="G1187" s="8">
        <f t="shared" si="239"/>
        <v>0</v>
      </c>
      <c r="H1187" s="8">
        <f t="shared" si="240"/>
        <v>0</v>
      </c>
      <c r="I1187" s="8">
        <f t="shared" si="241"/>
        <v>0</v>
      </c>
      <c r="J1187" s="8">
        <f t="shared" si="242"/>
        <v>0</v>
      </c>
      <c r="K1187" s="8">
        <f t="shared" si="243"/>
        <v>0</v>
      </c>
      <c r="L1187" s="8">
        <f t="shared" si="244"/>
        <v>0</v>
      </c>
      <c r="M1187" s="8">
        <f t="shared" ca="1" si="249"/>
        <v>-7.0542380437790805E-2</v>
      </c>
      <c r="N1187" s="8">
        <f t="shared" ca="1" si="245"/>
        <v>0</v>
      </c>
      <c r="O1187" s="57">
        <f t="shared" ca="1" si="246"/>
        <v>0</v>
      </c>
      <c r="P1187" s="8">
        <f t="shared" ca="1" si="247"/>
        <v>0</v>
      </c>
      <c r="Q1187" s="8">
        <f t="shared" ca="1" si="248"/>
        <v>0</v>
      </c>
      <c r="R1187" s="5">
        <f t="shared" ca="1" si="250"/>
        <v>7.0542380437790805E-2</v>
      </c>
    </row>
    <row r="1188" spans="3:18" x14ac:dyDescent="0.2">
      <c r="C1188" s="54"/>
      <c r="D1188" s="56">
        <f t="shared" si="238"/>
        <v>0</v>
      </c>
      <c r="E1188" s="56">
        <f t="shared" si="238"/>
        <v>0</v>
      </c>
      <c r="F1188" s="8">
        <f t="shared" si="239"/>
        <v>0</v>
      </c>
      <c r="G1188" s="8">
        <f t="shared" si="239"/>
        <v>0</v>
      </c>
      <c r="H1188" s="8">
        <f t="shared" si="240"/>
        <v>0</v>
      </c>
      <c r="I1188" s="8">
        <f t="shared" si="241"/>
        <v>0</v>
      </c>
      <c r="J1188" s="8">
        <f t="shared" si="242"/>
        <v>0</v>
      </c>
      <c r="K1188" s="8">
        <f t="shared" si="243"/>
        <v>0</v>
      </c>
      <c r="L1188" s="8">
        <f t="shared" si="244"/>
        <v>0</v>
      </c>
      <c r="M1188" s="8">
        <f t="shared" ca="1" si="249"/>
        <v>-7.0542380437790805E-2</v>
      </c>
      <c r="N1188" s="8">
        <f t="shared" ca="1" si="245"/>
        <v>0</v>
      </c>
      <c r="O1188" s="57">
        <f t="shared" ca="1" si="246"/>
        <v>0</v>
      </c>
      <c r="P1188" s="8">
        <f t="shared" ca="1" si="247"/>
        <v>0</v>
      </c>
      <c r="Q1188" s="8">
        <f t="shared" ca="1" si="248"/>
        <v>0</v>
      </c>
      <c r="R1188" s="5">
        <f t="shared" ca="1" si="250"/>
        <v>7.0542380437790805E-2</v>
      </c>
    </row>
    <row r="1189" spans="3:18" x14ac:dyDescent="0.2">
      <c r="C1189" s="54"/>
      <c r="D1189" s="56">
        <f t="shared" si="238"/>
        <v>0</v>
      </c>
      <c r="E1189" s="56">
        <f t="shared" si="238"/>
        <v>0</v>
      </c>
      <c r="F1189" s="8">
        <f t="shared" si="239"/>
        <v>0</v>
      </c>
      <c r="G1189" s="8">
        <f t="shared" si="239"/>
        <v>0</v>
      </c>
      <c r="H1189" s="8">
        <f t="shared" si="240"/>
        <v>0</v>
      </c>
      <c r="I1189" s="8">
        <f t="shared" si="241"/>
        <v>0</v>
      </c>
      <c r="J1189" s="8">
        <f t="shared" si="242"/>
        <v>0</v>
      </c>
      <c r="K1189" s="8">
        <f t="shared" si="243"/>
        <v>0</v>
      </c>
      <c r="L1189" s="8">
        <f t="shared" si="244"/>
        <v>0</v>
      </c>
      <c r="M1189" s="8">
        <f t="shared" ca="1" si="249"/>
        <v>-7.0542380437790805E-2</v>
      </c>
      <c r="N1189" s="8">
        <f t="shared" ca="1" si="245"/>
        <v>0</v>
      </c>
      <c r="O1189" s="57">
        <f t="shared" ca="1" si="246"/>
        <v>0</v>
      </c>
      <c r="P1189" s="8">
        <f t="shared" ca="1" si="247"/>
        <v>0</v>
      </c>
      <c r="Q1189" s="8">
        <f t="shared" ca="1" si="248"/>
        <v>0</v>
      </c>
      <c r="R1189" s="5">
        <f t="shared" ca="1" si="250"/>
        <v>7.0542380437790805E-2</v>
      </c>
    </row>
    <row r="1190" spans="3:18" x14ac:dyDescent="0.2">
      <c r="C1190" s="54"/>
      <c r="D1190" s="56">
        <f t="shared" si="238"/>
        <v>0</v>
      </c>
      <c r="E1190" s="56">
        <f t="shared" si="238"/>
        <v>0</v>
      </c>
      <c r="F1190" s="8">
        <f t="shared" si="239"/>
        <v>0</v>
      </c>
      <c r="G1190" s="8">
        <f t="shared" si="239"/>
        <v>0</v>
      </c>
      <c r="H1190" s="8">
        <f t="shared" si="240"/>
        <v>0</v>
      </c>
      <c r="I1190" s="8">
        <f t="shared" si="241"/>
        <v>0</v>
      </c>
      <c r="J1190" s="8">
        <f t="shared" si="242"/>
        <v>0</v>
      </c>
      <c r="K1190" s="8">
        <f t="shared" si="243"/>
        <v>0</v>
      </c>
      <c r="L1190" s="8">
        <f t="shared" si="244"/>
        <v>0</v>
      </c>
      <c r="M1190" s="8">
        <f t="shared" ca="1" si="249"/>
        <v>-7.0542380437790805E-2</v>
      </c>
      <c r="N1190" s="8">
        <f t="shared" ca="1" si="245"/>
        <v>0</v>
      </c>
      <c r="O1190" s="57">
        <f t="shared" ca="1" si="246"/>
        <v>0</v>
      </c>
      <c r="P1190" s="8">
        <f t="shared" ca="1" si="247"/>
        <v>0</v>
      </c>
      <c r="Q1190" s="8">
        <f t="shared" ca="1" si="248"/>
        <v>0</v>
      </c>
      <c r="R1190" s="5">
        <f t="shared" ca="1" si="250"/>
        <v>7.0542380437790805E-2</v>
      </c>
    </row>
    <row r="1191" spans="3:18" x14ac:dyDescent="0.2">
      <c r="C1191" s="54"/>
      <c r="D1191" s="56">
        <f t="shared" si="238"/>
        <v>0</v>
      </c>
      <c r="E1191" s="56">
        <f t="shared" si="238"/>
        <v>0</v>
      </c>
      <c r="F1191" s="8">
        <f t="shared" si="239"/>
        <v>0</v>
      </c>
      <c r="G1191" s="8">
        <f t="shared" si="239"/>
        <v>0</v>
      </c>
      <c r="H1191" s="8">
        <f t="shared" si="240"/>
        <v>0</v>
      </c>
      <c r="I1191" s="8">
        <f t="shared" si="241"/>
        <v>0</v>
      </c>
      <c r="J1191" s="8">
        <f t="shared" si="242"/>
        <v>0</v>
      </c>
      <c r="K1191" s="8">
        <f t="shared" si="243"/>
        <v>0</v>
      </c>
      <c r="L1191" s="8">
        <f t="shared" si="244"/>
        <v>0</v>
      </c>
      <c r="M1191" s="8">
        <f t="shared" ca="1" si="249"/>
        <v>-7.0542380437790805E-2</v>
      </c>
      <c r="N1191" s="8">
        <f t="shared" ca="1" si="245"/>
        <v>0</v>
      </c>
      <c r="O1191" s="57">
        <f t="shared" ca="1" si="246"/>
        <v>0</v>
      </c>
      <c r="P1191" s="8">
        <f t="shared" ca="1" si="247"/>
        <v>0</v>
      </c>
      <c r="Q1191" s="8">
        <f t="shared" ca="1" si="248"/>
        <v>0</v>
      </c>
      <c r="R1191" s="5">
        <f t="shared" ca="1" si="250"/>
        <v>7.0542380437790805E-2</v>
      </c>
    </row>
    <row r="1192" spans="3:18" x14ac:dyDescent="0.2">
      <c r="C1192" s="54"/>
      <c r="D1192" s="56">
        <f t="shared" si="238"/>
        <v>0</v>
      </c>
      <c r="E1192" s="56">
        <f t="shared" si="238"/>
        <v>0</v>
      </c>
      <c r="F1192" s="8">
        <f t="shared" si="239"/>
        <v>0</v>
      </c>
      <c r="G1192" s="8">
        <f t="shared" si="239"/>
        <v>0</v>
      </c>
      <c r="H1192" s="8">
        <f t="shared" si="240"/>
        <v>0</v>
      </c>
      <c r="I1192" s="8">
        <f t="shared" si="241"/>
        <v>0</v>
      </c>
      <c r="J1192" s="8">
        <f t="shared" si="242"/>
        <v>0</v>
      </c>
      <c r="K1192" s="8">
        <f t="shared" si="243"/>
        <v>0</v>
      </c>
      <c r="L1192" s="8">
        <f t="shared" si="244"/>
        <v>0</v>
      </c>
      <c r="M1192" s="8">
        <f t="shared" ca="1" si="249"/>
        <v>-7.0542380437790805E-2</v>
      </c>
      <c r="N1192" s="8">
        <f t="shared" ca="1" si="245"/>
        <v>0</v>
      </c>
      <c r="O1192" s="57">
        <f t="shared" ca="1" si="246"/>
        <v>0</v>
      </c>
      <c r="P1192" s="8">
        <f t="shared" ca="1" si="247"/>
        <v>0</v>
      </c>
      <c r="Q1192" s="8">
        <f t="shared" ca="1" si="248"/>
        <v>0</v>
      </c>
      <c r="R1192" s="5">
        <f t="shared" ca="1" si="250"/>
        <v>7.0542380437790805E-2</v>
      </c>
    </row>
    <row r="1193" spans="3:18" x14ac:dyDescent="0.2">
      <c r="C1193" s="54"/>
      <c r="D1193" s="56">
        <f t="shared" si="238"/>
        <v>0</v>
      </c>
      <c r="E1193" s="56">
        <f t="shared" si="238"/>
        <v>0</v>
      </c>
      <c r="F1193" s="8">
        <f t="shared" si="239"/>
        <v>0</v>
      </c>
      <c r="G1193" s="8">
        <f t="shared" si="239"/>
        <v>0</v>
      </c>
      <c r="H1193" s="8">
        <f t="shared" si="240"/>
        <v>0</v>
      </c>
      <c r="I1193" s="8">
        <f t="shared" si="241"/>
        <v>0</v>
      </c>
      <c r="J1193" s="8">
        <f t="shared" si="242"/>
        <v>0</v>
      </c>
      <c r="K1193" s="8">
        <f t="shared" si="243"/>
        <v>0</v>
      </c>
      <c r="L1193" s="8">
        <f t="shared" si="244"/>
        <v>0</v>
      </c>
      <c r="M1193" s="8">
        <f t="shared" ca="1" si="249"/>
        <v>-7.0542380437790805E-2</v>
      </c>
      <c r="N1193" s="8">
        <f t="shared" ca="1" si="245"/>
        <v>0</v>
      </c>
      <c r="O1193" s="57">
        <f t="shared" ca="1" si="246"/>
        <v>0</v>
      </c>
      <c r="P1193" s="8">
        <f t="shared" ca="1" si="247"/>
        <v>0</v>
      </c>
      <c r="Q1193" s="8">
        <f t="shared" ca="1" si="248"/>
        <v>0</v>
      </c>
      <c r="R1193" s="5">
        <f t="shared" ca="1" si="250"/>
        <v>7.0542380437790805E-2</v>
      </c>
    </row>
    <row r="1194" spans="3:18" x14ac:dyDescent="0.2">
      <c r="C1194" s="54"/>
      <c r="D1194" s="56">
        <f t="shared" si="238"/>
        <v>0</v>
      </c>
      <c r="E1194" s="56">
        <f t="shared" si="238"/>
        <v>0</v>
      </c>
      <c r="F1194" s="8">
        <f t="shared" si="239"/>
        <v>0</v>
      </c>
      <c r="G1194" s="8">
        <f t="shared" si="239"/>
        <v>0</v>
      </c>
      <c r="H1194" s="8">
        <f t="shared" si="240"/>
        <v>0</v>
      </c>
      <c r="I1194" s="8">
        <f t="shared" si="241"/>
        <v>0</v>
      </c>
      <c r="J1194" s="8">
        <f t="shared" si="242"/>
        <v>0</v>
      </c>
      <c r="K1194" s="8">
        <f t="shared" si="243"/>
        <v>0</v>
      </c>
      <c r="L1194" s="8">
        <f t="shared" si="244"/>
        <v>0</v>
      </c>
      <c r="M1194" s="8">
        <f t="shared" ca="1" si="249"/>
        <v>-7.0542380437790805E-2</v>
      </c>
      <c r="N1194" s="8">
        <f t="shared" ca="1" si="245"/>
        <v>0</v>
      </c>
      <c r="O1194" s="57">
        <f t="shared" ca="1" si="246"/>
        <v>0</v>
      </c>
      <c r="P1194" s="8">
        <f t="shared" ca="1" si="247"/>
        <v>0</v>
      </c>
      <c r="Q1194" s="8">
        <f t="shared" ca="1" si="248"/>
        <v>0</v>
      </c>
      <c r="R1194" s="5">
        <f t="shared" ca="1" si="250"/>
        <v>7.0542380437790805E-2</v>
      </c>
    </row>
    <row r="1195" spans="3:18" x14ac:dyDescent="0.2">
      <c r="C1195" s="54"/>
      <c r="D1195" s="56">
        <f t="shared" si="238"/>
        <v>0</v>
      </c>
      <c r="E1195" s="56">
        <f t="shared" si="238"/>
        <v>0</v>
      </c>
      <c r="F1195" s="8">
        <f t="shared" si="239"/>
        <v>0</v>
      </c>
      <c r="G1195" s="8">
        <f t="shared" si="239"/>
        <v>0</v>
      </c>
      <c r="H1195" s="8">
        <f t="shared" si="240"/>
        <v>0</v>
      </c>
      <c r="I1195" s="8">
        <f t="shared" si="241"/>
        <v>0</v>
      </c>
      <c r="J1195" s="8">
        <f t="shared" si="242"/>
        <v>0</v>
      </c>
      <c r="K1195" s="8">
        <f t="shared" si="243"/>
        <v>0</v>
      </c>
      <c r="L1195" s="8">
        <f t="shared" si="244"/>
        <v>0</v>
      </c>
      <c r="M1195" s="8">
        <f t="shared" ca="1" si="249"/>
        <v>-7.0542380437790805E-2</v>
      </c>
      <c r="N1195" s="8">
        <f t="shared" ca="1" si="245"/>
        <v>0</v>
      </c>
      <c r="O1195" s="57">
        <f t="shared" ca="1" si="246"/>
        <v>0</v>
      </c>
      <c r="P1195" s="8">
        <f t="shared" ca="1" si="247"/>
        <v>0</v>
      </c>
      <c r="Q1195" s="8">
        <f t="shared" ca="1" si="248"/>
        <v>0</v>
      </c>
      <c r="R1195" s="5">
        <f t="shared" ca="1" si="250"/>
        <v>7.0542380437790805E-2</v>
      </c>
    </row>
    <row r="1196" spans="3:18" x14ac:dyDescent="0.2">
      <c r="C1196" s="54"/>
      <c r="D1196" s="56">
        <f t="shared" si="238"/>
        <v>0</v>
      </c>
      <c r="E1196" s="56">
        <f t="shared" si="238"/>
        <v>0</v>
      </c>
      <c r="F1196" s="8">
        <f t="shared" si="239"/>
        <v>0</v>
      </c>
      <c r="G1196" s="8">
        <f t="shared" si="239"/>
        <v>0</v>
      </c>
      <c r="H1196" s="8">
        <f t="shared" si="240"/>
        <v>0</v>
      </c>
      <c r="I1196" s="8">
        <f t="shared" si="241"/>
        <v>0</v>
      </c>
      <c r="J1196" s="8">
        <f t="shared" si="242"/>
        <v>0</v>
      </c>
      <c r="K1196" s="8">
        <f t="shared" si="243"/>
        <v>0</v>
      </c>
      <c r="L1196" s="8">
        <f t="shared" si="244"/>
        <v>0</v>
      </c>
      <c r="M1196" s="8">
        <f t="shared" ca="1" si="249"/>
        <v>-7.0542380437790805E-2</v>
      </c>
      <c r="N1196" s="8">
        <f t="shared" ca="1" si="245"/>
        <v>0</v>
      </c>
      <c r="O1196" s="57">
        <f t="shared" ca="1" si="246"/>
        <v>0</v>
      </c>
      <c r="P1196" s="8">
        <f t="shared" ca="1" si="247"/>
        <v>0</v>
      </c>
      <c r="Q1196" s="8">
        <f t="shared" ca="1" si="248"/>
        <v>0</v>
      </c>
      <c r="R1196" s="5">
        <f t="shared" ca="1" si="250"/>
        <v>7.0542380437790805E-2</v>
      </c>
    </row>
    <row r="1197" spans="3:18" x14ac:dyDescent="0.2">
      <c r="C1197" s="54"/>
      <c r="D1197" s="56">
        <f t="shared" si="238"/>
        <v>0</v>
      </c>
      <c r="E1197" s="56">
        <f t="shared" si="238"/>
        <v>0</v>
      </c>
      <c r="F1197" s="8">
        <f t="shared" si="239"/>
        <v>0</v>
      </c>
      <c r="G1197" s="8">
        <f t="shared" si="239"/>
        <v>0</v>
      </c>
      <c r="H1197" s="8">
        <f t="shared" si="240"/>
        <v>0</v>
      </c>
      <c r="I1197" s="8">
        <f t="shared" si="241"/>
        <v>0</v>
      </c>
      <c r="J1197" s="8">
        <f t="shared" si="242"/>
        <v>0</v>
      </c>
      <c r="K1197" s="8">
        <f t="shared" si="243"/>
        <v>0</v>
      </c>
      <c r="L1197" s="8">
        <f t="shared" si="244"/>
        <v>0</v>
      </c>
      <c r="M1197" s="8">
        <f t="shared" ca="1" si="249"/>
        <v>-7.0542380437790805E-2</v>
      </c>
      <c r="N1197" s="8">
        <f t="shared" ca="1" si="245"/>
        <v>0</v>
      </c>
      <c r="O1197" s="57">
        <f t="shared" ca="1" si="246"/>
        <v>0</v>
      </c>
      <c r="P1197" s="8">
        <f t="shared" ca="1" si="247"/>
        <v>0</v>
      </c>
      <c r="Q1197" s="8">
        <f t="shared" ca="1" si="248"/>
        <v>0</v>
      </c>
      <c r="R1197" s="5">
        <f t="shared" ca="1" si="250"/>
        <v>7.0542380437790805E-2</v>
      </c>
    </row>
    <row r="1198" spans="3:18" x14ac:dyDescent="0.2">
      <c r="C1198" s="54"/>
      <c r="D1198" s="56">
        <f t="shared" si="238"/>
        <v>0</v>
      </c>
      <c r="E1198" s="56">
        <f t="shared" si="238"/>
        <v>0</v>
      </c>
      <c r="F1198" s="8">
        <f t="shared" si="239"/>
        <v>0</v>
      </c>
      <c r="G1198" s="8">
        <f t="shared" si="239"/>
        <v>0</v>
      </c>
      <c r="H1198" s="8">
        <f t="shared" si="240"/>
        <v>0</v>
      </c>
      <c r="I1198" s="8">
        <f t="shared" si="241"/>
        <v>0</v>
      </c>
      <c r="J1198" s="8">
        <f t="shared" si="242"/>
        <v>0</v>
      </c>
      <c r="K1198" s="8">
        <f t="shared" si="243"/>
        <v>0</v>
      </c>
      <c r="L1198" s="8">
        <f t="shared" si="244"/>
        <v>0</v>
      </c>
      <c r="M1198" s="8">
        <f t="shared" ca="1" si="249"/>
        <v>-7.0542380437790805E-2</v>
      </c>
      <c r="N1198" s="8">
        <f t="shared" ca="1" si="245"/>
        <v>0</v>
      </c>
      <c r="O1198" s="57">
        <f t="shared" ca="1" si="246"/>
        <v>0</v>
      </c>
      <c r="P1198" s="8">
        <f t="shared" ca="1" si="247"/>
        <v>0</v>
      </c>
      <c r="Q1198" s="8">
        <f t="shared" ca="1" si="248"/>
        <v>0</v>
      </c>
      <c r="R1198" s="5">
        <f t="shared" ca="1" si="250"/>
        <v>7.0542380437790805E-2</v>
      </c>
    </row>
    <row r="1199" spans="3:18" x14ac:dyDescent="0.2">
      <c r="C1199" s="54"/>
      <c r="D1199" s="56">
        <f t="shared" si="238"/>
        <v>0</v>
      </c>
      <c r="E1199" s="56">
        <f t="shared" si="238"/>
        <v>0</v>
      </c>
      <c r="F1199" s="8">
        <f t="shared" si="239"/>
        <v>0</v>
      </c>
      <c r="G1199" s="8">
        <f t="shared" si="239"/>
        <v>0</v>
      </c>
      <c r="H1199" s="8">
        <f t="shared" si="240"/>
        <v>0</v>
      </c>
      <c r="I1199" s="8">
        <f t="shared" si="241"/>
        <v>0</v>
      </c>
      <c r="J1199" s="8">
        <f t="shared" si="242"/>
        <v>0</v>
      </c>
      <c r="K1199" s="8">
        <f t="shared" si="243"/>
        <v>0</v>
      </c>
      <c r="L1199" s="8">
        <f t="shared" si="244"/>
        <v>0</v>
      </c>
      <c r="M1199" s="8">
        <f t="shared" ca="1" si="249"/>
        <v>-7.0542380437790805E-2</v>
      </c>
      <c r="N1199" s="8">
        <f t="shared" ca="1" si="245"/>
        <v>0</v>
      </c>
      <c r="O1199" s="57">
        <f t="shared" ca="1" si="246"/>
        <v>0</v>
      </c>
      <c r="P1199" s="8">
        <f t="shared" ca="1" si="247"/>
        <v>0</v>
      </c>
      <c r="Q1199" s="8">
        <f t="shared" ca="1" si="248"/>
        <v>0</v>
      </c>
      <c r="R1199" s="5">
        <f t="shared" ca="1" si="250"/>
        <v>7.0542380437790805E-2</v>
      </c>
    </row>
    <row r="1200" spans="3:18" x14ac:dyDescent="0.2">
      <c r="C1200" s="54"/>
      <c r="D1200" s="56">
        <f t="shared" si="238"/>
        <v>0</v>
      </c>
      <c r="E1200" s="56">
        <f t="shared" si="238"/>
        <v>0</v>
      </c>
      <c r="F1200" s="8">
        <f t="shared" si="239"/>
        <v>0</v>
      </c>
      <c r="G1200" s="8">
        <f t="shared" si="239"/>
        <v>0</v>
      </c>
      <c r="H1200" s="8">
        <f t="shared" si="240"/>
        <v>0</v>
      </c>
      <c r="I1200" s="8">
        <f t="shared" si="241"/>
        <v>0</v>
      </c>
      <c r="J1200" s="8">
        <f t="shared" si="242"/>
        <v>0</v>
      </c>
      <c r="K1200" s="8">
        <f t="shared" si="243"/>
        <v>0</v>
      </c>
      <c r="L1200" s="8">
        <f t="shared" si="244"/>
        <v>0</v>
      </c>
      <c r="M1200" s="8">
        <f t="shared" ca="1" si="249"/>
        <v>-7.0542380437790805E-2</v>
      </c>
      <c r="N1200" s="8">
        <f t="shared" ca="1" si="245"/>
        <v>0</v>
      </c>
      <c r="O1200" s="57">
        <f t="shared" ca="1" si="246"/>
        <v>0</v>
      </c>
      <c r="P1200" s="8">
        <f t="shared" ca="1" si="247"/>
        <v>0</v>
      </c>
      <c r="Q1200" s="8">
        <f t="shared" ca="1" si="248"/>
        <v>0</v>
      </c>
      <c r="R1200" s="5">
        <f t="shared" ca="1" si="250"/>
        <v>7.0542380437790805E-2</v>
      </c>
    </row>
    <row r="1201" spans="3:18" x14ac:dyDescent="0.2">
      <c r="C1201" s="54"/>
      <c r="D1201" s="56">
        <f t="shared" si="238"/>
        <v>0</v>
      </c>
      <c r="E1201" s="56">
        <f t="shared" si="238"/>
        <v>0</v>
      </c>
      <c r="F1201" s="8">
        <f t="shared" si="239"/>
        <v>0</v>
      </c>
      <c r="G1201" s="8">
        <f t="shared" si="239"/>
        <v>0</v>
      </c>
      <c r="H1201" s="8">
        <f t="shared" si="240"/>
        <v>0</v>
      </c>
      <c r="I1201" s="8">
        <f t="shared" si="241"/>
        <v>0</v>
      </c>
      <c r="J1201" s="8">
        <f t="shared" si="242"/>
        <v>0</v>
      </c>
      <c r="K1201" s="8">
        <f t="shared" si="243"/>
        <v>0</v>
      </c>
      <c r="L1201" s="8">
        <f t="shared" si="244"/>
        <v>0</v>
      </c>
      <c r="M1201" s="8">
        <f t="shared" ca="1" si="249"/>
        <v>-7.0542380437790805E-2</v>
      </c>
      <c r="N1201" s="8">
        <f t="shared" ca="1" si="245"/>
        <v>0</v>
      </c>
      <c r="O1201" s="57">
        <f t="shared" ca="1" si="246"/>
        <v>0</v>
      </c>
      <c r="P1201" s="8">
        <f t="shared" ca="1" si="247"/>
        <v>0</v>
      </c>
      <c r="Q1201" s="8">
        <f t="shared" ca="1" si="248"/>
        <v>0</v>
      </c>
      <c r="R1201" s="5">
        <f t="shared" ca="1" si="250"/>
        <v>7.0542380437790805E-2</v>
      </c>
    </row>
    <row r="1202" spans="3:18" x14ac:dyDescent="0.2">
      <c r="C1202" s="54"/>
      <c r="D1202" s="56">
        <f t="shared" si="238"/>
        <v>0</v>
      </c>
      <c r="E1202" s="56">
        <f t="shared" si="238"/>
        <v>0</v>
      </c>
      <c r="F1202" s="8">
        <f t="shared" si="239"/>
        <v>0</v>
      </c>
      <c r="G1202" s="8">
        <f t="shared" si="239"/>
        <v>0</v>
      </c>
      <c r="H1202" s="8">
        <f t="shared" si="240"/>
        <v>0</v>
      </c>
      <c r="I1202" s="8">
        <f t="shared" si="241"/>
        <v>0</v>
      </c>
      <c r="J1202" s="8">
        <f t="shared" si="242"/>
        <v>0</v>
      </c>
      <c r="K1202" s="8">
        <f t="shared" si="243"/>
        <v>0</v>
      </c>
      <c r="L1202" s="8">
        <f t="shared" si="244"/>
        <v>0</v>
      </c>
      <c r="M1202" s="8">
        <f t="shared" ca="1" si="249"/>
        <v>-7.0542380437790805E-2</v>
      </c>
      <c r="N1202" s="8">
        <f t="shared" ca="1" si="245"/>
        <v>0</v>
      </c>
      <c r="O1202" s="57">
        <f t="shared" ca="1" si="246"/>
        <v>0</v>
      </c>
      <c r="P1202" s="8">
        <f t="shared" ca="1" si="247"/>
        <v>0</v>
      </c>
      <c r="Q1202" s="8">
        <f t="shared" ca="1" si="248"/>
        <v>0</v>
      </c>
      <c r="R1202" s="5">
        <f t="shared" ca="1" si="250"/>
        <v>7.0542380437790805E-2</v>
      </c>
    </row>
    <row r="1203" spans="3:18" x14ac:dyDescent="0.2">
      <c r="C1203" s="54"/>
      <c r="D1203" s="56">
        <f t="shared" si="238"/>
        <v>0</v>
      </c>
      <c r="E1203" s="56">
        <f t="shared" si="238"/>
        <v>0</v>
      </c>
      <c r="F1203" s="8">
        <f t="shared" si="239"/>
        <v>0</v>
      </c>
      <c r="G1203" s="8">
        <f t="shared" si="239"/>
        <v>0</v>
      </c>
      <c r="H1203" s="8">
        <f t="shared" si="240"/>
        <v>0</v>
      </c>
      <c r="I1203" s="8">
        <f t="shared" si="241"/>
        <v>0</v>
      </c>
      <c r="J1203" s="8">
        <f t="shared" si="242"/>
        <v>0</v>
      </c>
      <c r="K1203" s="8">
        <f t="shared" si="243"/>
        <v>0</v>
      </c>
      <c r="L1203" s="8">
        <f t="shared" si="244"/>
        <v>0</v>
      </c>
      <c r="M1203" s="8">
        <f t="shared" ca="1" si="249"/>
        <v>-7.0542380437790805E-2</v>
      </c>
      <c r="N1203" s="8">
        <f t="shared" ca="1" si="245"/>
        <v>0</v>
      </c>
      <c r="O1203" s="57">
        <f t="shared" ca="1" si="246"/>
        <v>0</v>
      </c>
      <c r="P1203" s="8">
        <f t="shared" ca="1" si="247"/>
        <v>0</v>
      </c>
      <c r="Q1203" s="8">
        <f t="shared" ca="1" si="248"/>
        <v>0</v>
      </c>
      <c r="R1203" s="5">
        <f t="shared" ca="1" si="250"/>
        <v>7.0542380437790805E-2</v>
      </c>
    </row>
    <row r="1204" spans="3:18" x14ac:dyDescent="0.2">
      <c r="C1204" s="54"/>
      <c r="D1204" s="56">
        <f t="shared" si="238"/>
        <v>0</v>
      </c>
      <c r="E1204" s="56">
        <f t="shared" si="238"/>
        <v>0</v>
      </c>
      <c r="F1204" s="8">
        <f t="shared" si="239"/>
        <v>0</v>
      </c>
      <c r="G1204" s="8">
        <f t="shared" si="239"/>
        <v>0</v>
      </c>
      <c r="H1204" s="8">
        <f t="shared" si="240"/>
        <v>0</v>
      </c>
      <c r="I1204" s="8">
        <f t="shared" si="241"/>
        <v>0</v>
      </c>
      <c r="J1204" s="8">
        <f t="shared" si="242"/>
        <v>0</v>
      </c>
      <c r="K1204" s="8">
        <f t="shared" si="243"/>
        <v>0</v>
      </c>
      <c r="L1204" s="8">
        <f t="shared" si="244"/>
        <v>0</v>
      </c>
      <c r="M1204" s="8">
        <f t="shared" ca="1" si="249"/>
        <v>-7.0542380437790805E-2</v>
      </c>
      <c r="N1204" s="8">
        <f t="shared" ca="1" si="245"/>
        <v>0</v>
      </c>
      <c r="O1204" s="57">
        <f t="shared" ca="1" si="246"/>
        <v>0</v>
      </c>
      <c r="P1204" s="8">
        <f t="shared" ca="1" si="247"/>
        <v>0</v>
      </c>
      <c r="Q1204" s="8">
        <f t="shared" ca="1" si="248"/>
        <v>0</v>
      </c>
      <c r="R1204" s="5">
        <f t="shared" ca="1" si="250"/>
        <v>7.0542380437790805E-2</v>
      </c>
    </row>
    <row r="1205" spans="3:18" x14ac:dyDescent="0.2">
      <c r="C1205" s="54"/>
      <c r="D1205" s="56">
        <f t="shared" si="238"/>
        <v>0</v>
      </c>
      <c r="E1205" s="56">
        <f t="shared" si="238"/>
        <v>0</v>
      </c>
      <c r="F1205" s="8">
        <f t="shared" si="239"/>
        <v>0</v>
      </c>
      <c r="G1205" s="8">
        <f t="shared" si="239"/>
        <v>0</v>
      </c>
      <c r="H1205" s="8">
        <f t="shared" si="240"/>
        <v>0</v>
      </c>
      <c r="I1205" s="8">
        <f t="shared" si="241"/>
        <v>0</v>
      </c>
      <c r="J1205" s="8">
        <f t="shared" si="242"/>
        <v>0</v>
      </c>
      <c r="K1205" s="8">
        <f t="shared" si="243"/>
        <v>0</v>
      </c>
      <c r="L1205" s="8">
        <f t="shared" si="244"/>
        <v>0</v>
      </c>
      <c r="M1205" s="8">
        <f t="shared" ca="1" si="249"/>
        <v>-7.0542380437790805E-2</v>
      </c>
      <c r="N1205" s="8">
        <f t="shared" ca="1" si="245"/>
        <v>0</v>
      </c>
      <c r="O1205" s="57">
        <f t="shared" ca="1" si="246"/>
        <v>0</v>
      </c>
      <c r="P1205" s="8">
        <f t="shared" ca="1" si="247"/>
        <v>0</v>
      </c>
      <c r="Q1205" s="8">
        <f t="shared" ca="1" si="248"/>
        <v>0</v>
      </c>
      <c r="R1205" s="5">
        <f t="shared" ca="1" si="250"/>
        <v>7.0542380437790805E-2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87" workbookViewId="0">
      <selection activeCell="C227" sqref="C2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61" t="s">
        <v>673</v>
      </c>
      <c r="I1" s="62" t="s">
        <v>576</v>
      </c>
      <c r="J1" s="63" t="s">
        <v>664</v>
      </c>
    </row>
    <row r="2" spans="1:16" x14ac:dyDescent="0.2">
      <c r="I2" s="64" t="s">
        <v>39</v>
      </c>
      <c r="J2" s="65" t="s">
        <v>663</v>
      </c>
    </row>
    <row r="3" spans="1:16" x14ac:dyDescent="0.2">
      <c r="A3" s="66" t="s">
        <v>674</v>
      </c>
      <c r="I3" s="64" t="s">
        <v>43</v>
      </c>
      <c r="J3" s="65" t="s">
        <v>661</v>
      </c>
    </row>
    <row r="4" spans="1:16" x14ac:dyDescent="0.2">
      <c r="I4" s="64" t="s">
        <v>56</v>
      </c>
      <c r="J4" s="65" t="s">
        <v>661</v>
      </c>
    </row>
    <row r="5" spans="1:16" ht="13.5" thickBot="1" x14ac:dyDescent="0.25">
      <c r="I5" s="67" t="s">
        <v>517</v>
      </c>
      <c r="J5" s="68" t="s">
        <v>662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IODE 4.2.137 </v>
      </c>
      <c r="B11" s="6" t="str">
        <f t="shared" ref="B11:B42" si="1">IF(H11=INT(H11),"I","II")</f>
        <v>II</v>
      </c>
      <c r="C11" s="4">
        <f t="shared" ref="C11:C42" si="2">1*G11</f>
        <v>28103.52</v>
      </c>
      <c r="D11" s="5" t="str">
        <f t="shared" ref="D11:D42" si="3">VLOOKUP(F11,I$1:J$5,2,FALSE)</f>
        <v>vis</v>
      </c>
      <c r="E11" s="69">
        <f>VLOOKUP(C11,'Active 1'!C$21:E$957,3,FALSE)</f>
        <v>-9179.4651991029568</v>
      </c>
      <c r="F11" s="6" t="s">
        <v>517</v>
      </c>
      <c r="G11" s="5" t="str">
        <f t="shared" ref="G11:G42" si="4">MID(I11,3,LEN(I11)-3)</f>
        <v>28103.52</v>
      </c>
      <c r="H11" s="4">
        <f t="shared" ref="H11:H42" si="5">1*K11</f>
        <v>-9179.5</v>
      </c>
      <c r="I11" s="70" t="s">
        <v>676</v>
      </c>
      <c r="J11" s="71" t="s">
        <v>169</v>
      </c>
      <c r="K11" s="70">
        <v>-9179.5</v>
      </c>
      <c r="L11" s="70" t="s">
        <v>170</v>
      </c>
      <c r="M11" s="71" t="s">
        <v>677</v>
      </c>
      <c r="N11" s="71"/>
      <c r="O11" s="72" t="s">
        <v>171</v>
      </c>
      <c r="P11" s="72" t="s">
        <v>172</v>
      </c>
    </row>
    <row r="12" spans="1:16" ht="12.75" customHeight="1" thickBot="1" x14ac:dyDescent="0.25">
      <c r="A12" s="4" t="str">
        <f t="shared" si="0"/>
        <v> IODE 4.2.137 </v>
      </c>
      <c r="B12" s="6" t="str">
        <f t="shared" si="1"/>
        <v>II</v>
      </c>
      <c r="C12" s="4">
        <f t="shared" si="2"/>
        <v>28104.48</v>
      </c>
      <c r="D12" s="5" t="str">
        <f t="shared" si="3"/>
        <v>vis</v>
      </c>
      <c r="E12" s="69">
        <f>VLOOKUP(C12,'Active 1'!C$21:E$957,3,FALSE)</f>
        <v>-9176.5613685269545</v>
      </c>
      <c r="F12" s="6" t="s">
        <v>517</v>
      </c>
      <c r="G12" s="5" t="str">
        <f t="shared" si="4"/>
        <v>28104.48</v>
      </c>
      <c r="H12" s="4">
        <f t="shared" si="5"/>
        <v>-9176.5</v>
      </c>
      <c r="I12" s="70" t="s">
        <v>678</v>
      </c>
      <c r="J12" s="71" t="s">
        <v>173</v>
      </c>
      <c r="K12" s="70">
        <v>-9176.5</v>
      </c>
      <c r="L12" s="70" t="s">
        <v>174</v>
      </c>
      <c r="M12" s="71" t="s">
        <v>677</v>
      </c>
      <c r="N12" s="71"/>
      <c r="O12" s="72" t="s">
        <v>171</v>
      </c>
      <c r="P12" s="72" t="s">
        <v>172</v>
      </c>
    </row>
    <row r="13" spans="1:16" ht="12.75" customHeight="1" thickBot="1" x14ac:dyDescent="0.25">
      <c r="A13" s="4" t="str">
        <f t="shared" si="0"/>
        <v> IODE 4.2.137 </v>
      </c>
      <c r="B13" s="6" t="str">
        <f t="shared" si="1"/>
        <v>II</v>
      </c>
      <c r="C13" s="4">
        <f t="shared" si="2"/>
        <v>28135.27</v>
      </c>
      <c r="D13" s="5" t="str">
        <f t="shared" si="3"/>
        <v>vis</v>
      </c>
      <c r="E13" s="69">
        <f>VLOOKUP(C13,'Active 1'!C$21:E$957,3,FALSE)</f>
        <v>-9083.4270524486237</v>
      </c>
      <c r="F13" s="6" t="s">
        <v>517</v>
      </c>
      <c r="G13" s="5" t="str">
        <f t="shared" si="4"/>
        <v>28135.27</v>
      </c>
      <c r="H13" s="4">
        <f t="shared" si="5"/>
        <v>-9083.5</v>
      </c>
      <c r="I13" s="70" t="s">
        <v>679</v>
      </c>
      <c r="J13" s="71" t="s">
        <v>175</v>
      </c>
      <c r="K13" s="70">
        <v>-9083.5</v>
      </c>
      <c r="L13" s="70" t="s">
        <v>176</v>
      </c>
      <c r="M13" s="71" t="s">
        <v>677</v>
      </c>
      <c r="N13" s="71"/>
      <c r="O13" s="72" t="s">
        <v>171</v>
      </c>
      <c r="P13" s="72" t="s">
        <v>172</v>
      </c>
    </row>
    <row r="14" spans="1:16" ht="12.75" customHeight="1" thickBot="1" x14ac:dyDescent="0.25">
      <c r="A14" s="4" t="str">
        <f t="shared" si="0"/>
        <v> IODE 4.2.137 </v>
      </c>
      <c r="B14" s="6" t="str">
        <f t="shared" si="1"/>
        <v>I</v>
      </c>
      <c r="C14" s="4">
        <f t="shared" si="2"/>
        <v>28135.41</v>
      </c>
      <c r="D14" s="5" t="str">
        <f t="shared" si="3"/>
        <v>vis</v>
      </c>
      <c r="E14" s="69">
        <f>VLOOKUP(C14,'Active 1'!C$21:E$957,3,FALSE)</f>
        <v>-9083.0035771562907</v>
      </c>
      <c r="F14" s="6" t="s">
        <v>517</v>
      </c>
      <c r="G14" s="5" t="str">
        <f t="shared" si="4"/>
        <v>28135.41</v>
      </c>
      <c r="H14" s="4">
        <f t="shared" si="5"/>
        <v>-9083</v>
      </c>
      <c r="I14" s="70" t="s">
        <v>680</v>
      </c>
      <c r="J14" s="71" t="s">
        <v>177</v>
      </c>
      <c r="K14" s="70">
        <v>-9083</v>
      </c>
      <c r="L14" s="70" t="s">
        <v>178</v>
      </c>
      <c r="M14" s="71" t="s">
        <v>677</v>
      </c>
      <c r="N14" s="71"/>
      <c r="O14" s="72" t="s">
        <v>171</v>
      </c>
      <c r="P14" s="72" t="s">
        <v>172</v>
      </c>
    </row>
    <row r="15" spans="1:16" ht="12.75" customHeight="1" thickBot="1" x14ac:dyDescent="0.25">
      <c r="A15" s="4" t="str">
        <f t="shared" si="0"/>
        <v> IODE 4.2.137 </v>
      </c>
      <c r="B15" s="6" t="str">
        <f t="shared" si="1"/>
        <v>I</v>
      </c>
      <c r="C15" s="4">
        <f t="shared" si="2"/>
        <v>28136.38</v>
      </c>
      <c r="D15" s="5" t="str">
        <f t="shared" si="3"/>
        <v>vis</v>
      </c>
      <c r="E15" s="69">
        <f>VLOOKUP(C15,'Active 1'!C$21:E$957,3,FALSE)</f>
        <v>-9080.0694983451158</v>
      </c>
      <c r="F15" s="6" t="s">
        <v>517</v>
      </c>
      <c r="G15" s="5" t="str">
        <f t="shared" si="4"/>
        <v>28136.38</v>
      </c>
      <c r="H15" s="4">
        <f t="shared" si="5"/>
        <v>-9080</v>
      </c>
      <c r="I15" s="70" t="s">
        <v>681</v>
      </c>
      <c r="J15" s="71" t="s">
        <v>179</v>
      </c>
      <c r="K15" s="70">
        <v>-9080</v>
      </c>
      <c r="L15" s="70" t="s">
        <v>174</v>
      </c>
      <c r="M15" s="71" t="s">
        <v>677</v>
      </c>
      <c r="N15" s="71"/>
      <c r="O15" s="72" t="s">
        <v>171</v>
      </c>
      <c r="P15" s="72" t="s">
        <v>172</v>
      </c>
    </row>
    <row r="16" spans="1:16" ht="12.75" customHeight="1" thickBot="1" x14ac:dyDescent="0.25">
      <c r="A16" s="4" t="str">
        <f t="shared" si="0"/>
        <v> IODE 4.2.137 </v>
      </c>
      <c r="B16" s="6" t="str">
        <f t="shared" si="1"/>
        <v>II</v>
      </c>
      <c r="C16" s="4">
        <f t="shared" si="2"/>
        <v>28137.55</v>
      </c>
      <c r="D16" s="5" t="str">
        <f t="shared" si="3"/>
        <v>vis</v>
      </c>
      <c r="E16" s="69">
        <f>VLOOKUP(C16,'Active 1'!C$21:E$957,3,FALSE)</f>
        <v>-9076.530454830614</v>
      </c>
      <c r="F16" s="6" t="s">
        <v>517</v>
      </c>
      <c r="G16" s="5" t="str">
        <f t="shared" si="4"/>
        <v>28137.55</v>
      </c>
      <c r="H16" s="4">
        <f t="shared" si="5"/>
        <v>-9076.5</v>
      </c>
      <c r="I16" s="70" t="s">
        <v>682</v>
      </c>
      <c r="J16" s="71" t="s">
        <v>180</v>
      </c>
      <c r="K16" s="70">
        <v>-9076.5</v>
      </c>
      <c r="L16" s="70" t="s">
        <v>181</v>
      </c>
      <c r="M16" s="71" t="s">
        <v>677</v>
      </c>
      <c r="N16" s="71"/>
      <c r="O16" s="72" t="s">
        <v>171</v>
      </c>
      <c r="P16" s="72" t="s">
        <v>172</v>
      </c>
    </row>
    <row r="17" spans="1:16" ht="12.75" customHeight="1" thickBot="1" x14ac:dyDescent="0.25">
      <c r="A17" s="4" t="str">
        <f t="shared" si="0"/>
        <v> IODE 4.2.137 </v>
      </c>
      <c r="B17" s="6" t="str">
        <f t="shared" si="1"/>
        <v>I</v>
      </c>
      <c r="C17" s="4">
        <f t="shared" si="2"/>
        <v>28153.25</v>
      </c>
      <c r="D17" s="5" t="str">
        <f t="shared" si="3"/>
        <v>vis</v>
      </c>
      <c r="E17" s="69">
        <f>VLOOKUP(C17,'Active 1'!C$21:E$957,3,FALSE)</f>
        <v>-9029.0407256188628</v>
      </c>
      <c r="F17" s="6" t="s">
        <v>517</v>
      </c>
      <c r="G17" s="5" t="str">
        <f t="shared" si="4"/>
        <v>28153.25</v>
      </c>
      <c r="H17" s="4">
        <f t="shared" si="5"/>
        <v>-9029</v>
      </c>
      <c r="I17" s="70" t="s">
        <v>683</v>
      </c>
      <c r="J17" s="71" t="s">
        <v>182</v>
      </c>
      <c r="K17" s="70">
        <v>-9029</v>
      </c>
      <c r="L17" s="70" t="s">
        <v>181</v>
      </c>
      <c r="M17" s="71" t="s">
        <v>677</v>
      </c>
      <c r="N17" s="71"/>
      <c r="O17" s="72" t="s">
        <v>171</v>
      </c>
      <c r="P17" s="72" t="s">
        <v>172</v>
      </c>
    </row>
    <row r="18" spans="1:16" ht="12.75" customHeight="1" thickBot="1" x14ac:dyDescent="0.25">
      <c r="A18" s="4" t="str">
        <f t="shared" si="0"/>
        <v> IODE 4.2.137 </v>
      </c>
      <c r="B18" s="6" t="str">
        <f t="shared" si="1"/>
        <v>I</v>
      </c>
      <c r="C18" s="4">
        <f t="shared" si="2"/>
        <v>28161.19</v>
      </c>
      <c r="D18" s="5" t="str">
        <f t="shared" si="3"/>
        <v>vis</v>
      </c>
      <c r="E18" s="69">
        <f>VLOOKUP(C18,'Active 1'!C$21:E$957,3,FALSE)</f>
        <v>-9005.0236268964927</v>
      </c>
      <c r="F18" s="6" t="s">
        <v>517</v>
      </c>
      <c r="G18" s="5" t="str">
        <f t="shared" si="4"/>
        <v>28161.19</v>
      </c>
      <c r="H18" s="4">
        <f t="shared" si="5"/>
        <v>-9005</v>
      </c>
      <c r="I18" s="70" t="s">
        <v>684</v>
      </c>
      <c r="J18" s="71" t="s">
        <v>183</v>
      </c>
      <c r="K18" s="70">
        <v>-9005</v>
      </c>
      <c r="L18" s="70" t="s">
        <v>181</v>
      </c>
      <c r="M18" s="71" t="s">
        <v>677</v>
      </c>
      <c r="N18" s="71"/>
      <c r="O18" s="72" t="s">
        <v>171</v>
      </c>
      <c r="P18" s="72" t="s">
        <v>172</v>
      </c>
    </row>
    <row r="19" spans="1:16" ht="12.75" customHeight="1" thickBot="1" x14ac:dyDescent="0.25">
      <c r="A19" s="4" t="str">
        <f t="shared" si="0"/>
        <v> IODE 4.2.137 </v>
      </c>
      <c r="B19" s="6" t="str">
        <f t="shared" si="1"/>
        <v>II</v>
      </c>
      <c r="C19" s="4">
        <f t="shared" si="2"/>
        <v>28161.39</v>
      </c>
      <c r="D19" s="5" t="str">
        <f t="shared" si="3"/>
        <v>vis</v>
      </c>
      <c r="E19" s="69">
        <f>VLOOKUP(C19,'Active 1'!C$21:E$957,3,FALSE)</f>
        <v>-9004.4186621931549</v>
      </c>
      <c r="F19" s="6" t="s">
        <v>517</v>
      </c>
      <c r="G19" s="5" t="str">
        <f t="shared" si="4"/>
        <v>28161.39</v>
      </c>
      <c r="H19" s="4">
        <f t="shared" si="5"/>
        <v>-9004.5</v>
      </c>
      <c r="I19" s="70" t="s">
        <v>685</v>
      </c>
      <c r="J19" s="71" t="s">
        <v>184</v>
      </c>
      <c r="K19" s="70">
        <v>-9004.5</v>
      </c>
      <c r="L19" s="70" t="s">
        <v>185</v>
      </c>
      <c r="M19" s="71" t="s">
        <v>677</v>
      </c>
      <c r="N19" s="71"/>
      <c r="O19" s="72" t="s">
        <v>171</v>
      </c>
      <c r="P19" s="72" t="s">
        <v>172</v>
      </c>
    </row>
    <row r="20" spans="1:16" ht="12.75" customHeight="1" thickBot="1" x14ac:dyDescent="0.25">
      <c r="A20" s="4" t="str">
        <f t="shared" si="0"/>
        <v> IODE 4.2.137 </v>
      </c>
      <c r="B20" s="6" t="str">
        <f t="shared" si="1"/>
        <v>I</v>
      </c>
      <c r="C20" s="4">
        <f t="shared" si="2"/>
        <v>28163.17</v>
      </c>
      <c r="D20" s="5" t="str">
        <f t="shared" si="3"/>
        <v>vis</v>
      </c>
      <c r="E20" s="69">
        <f>VLOOKUP(C20,'Active 1'!C$21:E$957,3,FALSE)</f>
        <v>-8999.0344763334833</v>
      </c>
      <c r="F20" s="6" t="s">
        <v>517</v>
      </c>
      <c r="G20" s="5" t="str">
        <f t="shared" si="4"/>
        <v>28163.17</v>
      </c>
      <c r="H20" s="4">
        <f t="shared" si="5"/>
        <v>-8999</v>
      </c>
      <c r="I20" s="70" t="s">
        <v>686</v>
      </c>
      <c r="J20" s="71" t="s">
        <v>186</v>
      </c>
      <c r="K20" s="70">
        <v>-8999</v>
      </c>
      <c r="L20" s="70" t="s">
        <v>181</v>
      </c>
      <c r="M20" s="71" t="s">
        <v>677</v>
      </c>
      <c r="N20" s="71"/>
      <c r="O20" s="72" t="s">
        <v>171</v>
      </c>
      <c r="P20" s="72" t="s">
        <v>172</v>
      </c>
    </row>
    <row r="21" spans="1:16" ht="12.75" customHeight="1" thickBot="1" x14ac:dyDescent="0.25">
      <c r="A21" s="4" t="str">
        <f t="shared" si="0"/>
        <v> IODE 4.2.137 </v>
      </c>
      <c r="B21" s="6" t="str">
        <f t="shared" si="1"/>
        <v>II</v>
      </c>
      <c r="C21" s="4">
        <f t="shared" si="2"/>
        <v>28163.35</v>
      </c>
      <c r="D21" s="5" t="str">
        <f t="shared" si="3"/>
        <v>vis</v>
      </c>
      <c r="E21" s="69">
        <f>VLOOKUP(C21,'Active 1'!C$21:E$957,3,FALSE)</f>
        <v>-8998.4900081004816</v>
      </c>
      <c r="F21" s="6" t="s">
        <v>517</v>
      </c>
      <c r="G21" s="5" t="str">
        <f t="shared" si="4"/>
        <v>28163.35</v>
      </c>
      <c r="H21" s="4">
        <f t="shared" si="5"/>
        <v>-8998.5</v>
      </c>
      <c r="I21" s="70" t="s">
        <v>687</v>
      </c>
      <c r="J21" s="71" t="s">
        <v>187</v>
      </c>
      <c r="K21" s="70">
        <v>-8998.5</v>
      </c>
      <c r="L21" s="70" t="s">
        <v>188</v>
      </c>
      <c r="M21" s="71" t="s">
        <v>677</v>
      </c>
      <c r="N21" s="71"/>
      <c r="O21" s="72" t="s">
        <v>171</v>
      </c>
      <c r="P21" s="72" t="s">
        <v>172</v>
      </c>
    </row>
    <row r="22" spans="1:16" ht="12.75" customHeight="1" thickBot="1" x14ac:dyDescent="0.25">
      <c r="A22" s="4" t="str">
        <f t="shared" si="0"/>
        <v> IODE 4.2.137 </v>
      </c>
      <c r="B22" s="6" t="str">
        <f t="shared" si="1"/>
        <v>I</v>
      </c>
      <c r="C22" s="4">
        <f t="shared" si="2"/>
        <v>28163.5</v>
      </c>
      <c r="D22" s="5" t="str">
        <f t="shared" si="3"/>
        <v>vis</v>
      </c>
      <c r="E22" s="69">
        <f>VLOOKUP(C22,'Active 1'!C$21:E$957,3,FALSE)</f>
        <v>-8998.036284572976</v>
      </c>
      <c r="F22" s="6" t="s">
        <v>517</v>
      </c>
      <c r="G22" s="5" t="str">
        <f t="shared" si="4"/>
        <v>28163.50</v>
      </c>
      <c r="H22" s="4">
        <f t="shared" si="5"/>
        <v>-8998</v>
      </c>
      <c r="I22" s="70" t="s">
        <v>688</v>
      </c>
      <c r="J22" s="71" t="s">
        <v>189</v>
      </c>
      <c r="K22" s="70">
        <v>-8998</v>
      </c>
      <c r="L22" s="70" t="s">
        <v>181</v>
      </c>
      <c r="M22" s="71" t="s">
        <v>677</v>
      </c>
      <c r="N22" s="71"/>
      <c r="O22" s="72" t="s">
        <v>171</v>
      </c>
      <c r="P22" s="72" t="s">
        <v>172</v>
      </c>
    </row>
    <row r="23" spans="1:16" ht="12.75" customHeight="1" thickBot="1" x14ac:dyDescent="0.25">
      <c r="A23" s="4" t="str">
        <f t="shared" si="0"/>
        <v> IODE 4.2.137 </v>
      </c>
      <c r="B23" s="6" t="str">
        <f t="shared" si="1"/>
        <v>II</v>
      </c>
      <c r="C23" s="4">
        <f t="shared" si="2"/>
        <v>28176.23</v>
      </c>
      <c r="D23" s="5" t="str">
        <f t="shared" si="3"/>
        <v>vis</v>
      </c>
      <c r="E23" s="69">
        <f>VLOOKUP(C23,'Active 1'!C$21:E$957,3,FALSE)</f>
        <v>-8959.5302812057434</v>
      </c>
      <c r="F23" s="6" t="s">
        <v>517</v>
      </c>
      <c r="G23" s="5" t="str">
        <f t="shared" si="4"/>
        <v>28176.23</v>
      </c>
      <c r="H23" s="4">
        <f t="shared" si="5"/>
        <v>-8959.5</v>
      </c>
      <c r="I23" s="70" t="s">
        <v>689</v>
      </c>
      <c r="J23" s="71" t="s">
        <v>190</v>
      </c>
      <c r="K23" s="70">
        <v>-8959.5</v>
      </c>
      <c r="L23" s="70" t="s">
        <v>181</v>
      </c>
      <c r="M23" s="71" t="s">
        <v>677</v>
      </c>
      <c r="N23" s="71"/>
      <c r="O23" s="72" t="s">
        <v>171</v>
      </c>
      <c r="P23" s="72" t="s">
        <v>172</v>
      </c>
    </row>
    <row r="24" spans="1:16" ht="12.75" customHeight="1" thickBot="1" x14ac:dyDescent="0.25">
      <c r="A24" s="4" t="str">
        <f t="shared" si="0"/>
        <v> IODE 4.2.137 </v>
      </c>
      <c r="B24" s="6" t="str">
        <f t="shared" si="1"/>
        <v>II</v>
      </c>
      <c r="C24" s="4">
        <f t="shared" si="2"/>
        <v>28179.19</v>
      </c>
      <c r="D24" s="5" t="str">
        <f t="shared" si="3"/>
        <v>vis</v>
      </c>
      <c r="E24" s="69">
        <f>VLOOKUP(C24,'Active 1'!C$21:E$957,3,FALSE)</f>
        <v>-8950.5768035963974</v>
      </c>
      <c r="F24" s="6" t="s">
        <v>517</v>
      </c>
      <c r="G24" s="5" t="str">
        <f t="shared" si="4"/>
        <v>28179.19</v>
      </c>
      <c r="H24" s="4">
        <f t="shared" si="5"/>
        <v>-8950.5</v>
      </c>
      <c r="I24" s="70" t="s">
        <v>690</v>
      </c>
      <c r="J24" s="71" t="s">
        <v>191</v>
      </c>
      <c r="K24" s="70">
        <v>-8950.5</v>
      </c>
      <c r="L24" s="70" t="s">
        <v>192</v>
      </c>
      <c r="M24" s="71" t="s">
        <v>677</v>
      </c>
      <c r="N24" s="71"/>
      <c r="O24" s="72" t="s">
        <v>171</v>
      </c>
      <c r="P24" s="72" t="s">
        <v>172</v>
      </c>
    </row>
    <row r="25" spans="1:16" ht="12.75" customHeight="1" thickBot="1" x14ac:dyDescent="0.25">
      <c r="A25" s="4" t="str">
        <f t="shared" si="0"/>
        <v> IODE 4.2.137 </v>
      </c>
      <c r="B25" s="6" t="str">
        <f t="shared" si="1"/>
        <v>II</v>
      </c>
      <c r="C25" s="4">
        <f t="shared" si="2"/>
        <v>28181.18</v>
      </c>
      <c r="D25" s="5" t="str">
        <f t="shared" si="3"/>
        <v>vis</v>
      </c>
      <c r="E25" s="69">
        <f>VLOOKUP(C25,'Active 1'!C$21:E$957,3,FALSE)</f>
        <v>-8944.5574047982154</v>
      </c>
      <c r="F25" s="6" t="s">
        <v>517</v>
      </c>
      <c r="G25" s="5" t="str">
        <f t="shared" si="4"/>
        <v>28181.18</v>
      </c>
      <c r="H25" s="4">
        <f t="shared" si="5"/>
        <v>-8944.5</v>
      </c>
      <c r="I25" s="70" t="s">
        <v>691</v>
      </c>
      <c r="J25" s="71" t="s">
        <v>193</v>
      </c>
      <c r="K25" s="70">
        <v>-8944.5</v>
      </c>
      <c r="L25" s="70" t="s">
        <v>174</v>
      </c>
      <c r="M25" s="71" t="s">
        <v>677</v>
      </c>
      <c r="N25" s="71"/>
      <c r="O25" s="72" t="s">
        <v>171</v>
      </c>
      <c r="P25" s="72" t="s">
        <v>172</v>
      </c>
    </row>
    <row r="26" spans="1:16" ht="12.75" customHeight="1" thickBot="1" x14ac:dyDescent="0.25">
      <c r="A26" s="4" t="str">
        <f t="shared" si="0"/>
        <v> IODE 4.2.137 </v>
      </c>
      <c r="B26" s="6" t="str">
        <f t="shared" si="1"/>
        <v>II</v>
      </c>
      <c r="C26" s="4">
        <f t="shared" si="2"/>
        <v>28184.14</v>
      </c>
      <c r="D26" s="5" t="str">
        <f t="shared" si="3"/>
        <v>vis</v>
      </c>
      <c r="E26" s="69">
        <f>VLOOKUP(C26,'Active 1'!C$21:E$957,3,FALSE)</f>
        <v>-8935.6039271888694</v>
      </c>
      <c r="F26" s="6" t="s">
        <v>517</v>
      </c>
      <c r="G26" s="5" t="str">
        <f t="shared" si="4"/>
        <v>28184.14</v>
      </c>
      <c r="H26" s="4">
        <f t="shared" si="5"/>
        <v>-8935.5</v>
      </c>
      <c r="I26" s="70" t="s">
        <v>692</v>
      </c>
      <c r="J26" s="71" t="s">
        <v>194</v>
      </c>
      <c r="K26" s="70">
        <v>-8935.5</v>
      </c>
      <c r="L26" s="70" t="s">
        <v>192</v>
      </c>
      <c r="M26" s="71" t="s">
        <v>677</v>
      </c>
      <c r="N26" s="71"/>
      <c r="O26" s="72" t="s">
        <v>171</v>
      </c>
      <c r="P26" s="72" t="s">
        <v>172</v>
      </c>
    </row>
    <row r="27" spans="1:16" ht="12.75" customHeight="1" thickBot="1" x14ac:dyDescent="0.25">
      <c r="A27" s="4" t="str">
        <f t="shared" si="0"/>
        <v> IODE 4.2.137 </v>
      </c>
      <c r="B27" s="6" t="str">
        <f t="shared" si="1"/>
        <v>II</v>
      </c>
      <c r="C27" s="4">
        <f t="shared" si="2"/>
        <v>28190.13</v>
      </c>
      <c r="D27" s="5" t="str">
        <f t="shared" si="3"/>
        <v>vis</v>
      </c>
      <c r="E27" s="69">
        <f>VLOOKUP(C27,'Active 1'!C$21:E$957,3,FALSE)</f>
        <v>-8917.485234324</v>
      </c>
      <c r="F27" s="6" t="s">
        <v>517</v>
      </c>
      <c r="G27" s="5" t="str">
        <f t="shared" si="4"/>
        <v>28190.13</v>
      </c>
      <c r="H27" s="4">
        <f t="shared" si="5"/>
        <v>-8917.5</v>
      </c>
      <c r="I27" s="70" t="s">
        <v>693</v>
      </c>
      <c r="J27" s="71" t="s">
        <v>195</v>
      </c>
      <c r="K27" s="70">
        <v>-8917.5</v>
      </c>
      <c r="L27" s="70" t="s">
        <v>188</v>
      </c>
      <c r="M27" s="71" t="s">
        <v>677</v>
      </c>
      <c r="N27" s="71"/>
      <c r="O27" s="72" t="s">
        <v>171</v>
      </c>
      <c r="P27" s="72" t="s">
        <v>172</v>
      </c>
    </row>
    <row r="28" spans="1:16" ht="12.75" customHeight="1" thickBot="1" x14ac:dyDescent="0.25">
      <c r="A28" s="4" t="str">
        <f t="shared" si="0"/>
        <v> IODE 4.2.137 </v>
      </c>
      <c r="B28" s="6" t="str">
        <f t="shared" si="1"/>
        <v>I</v>
      </c>
      <c r="C28" s="4">
        <f t="shared" si="2"/>
        <v>28198.23</v>
      </c>
      <c r="D28" s="5" t="str">
        <f t="shared" si="3"/>
        <v>vis</v>
      </c>
      <c r="E28" s="69">
        <f>VLOOKUP(C28,'Active 1'!C$21:E$957,3,FALSE)</f>
        <v>-8892.9841638389607</v>
      </c>
      <c r="F28" s="6" t="s">
        <v>517</v>
      </c>
      <c r="G28" s="5" t="str">
        <f t="shared" si="4"/>
        <v>28198.23</v>
      </c>
      <c r="H28" s="4">
        <f t="shared" si="5"/>
        <v>-8893</v>
      </c>
      <c r="I28" s="70" t="s">
        <v>694</v>
      </c>
      <c r="J28" s="71" t="s">
        <v>196</v>
      </c>
      <c r="K28" s="70">
        <v>-8893</v>
      </c>
      <c r="L28" s="70" t="s">
        <v>170</v>
      </c>
      <c r="M28" s="71" t="s">
        <v>677</v>
      </c>
      <c r="N28" s="71"/>
      <c r="O28" s="72" t="s">
        <v>171</v>
      </c>
      <c r="P28" s="72" t="s">
        <v>172</v>
      </c>
    </row>
    <row r="29" spans="1:16" ht="12.75" customHeight="1" thickBot="1" x14ac:dyDescent="0.25">
      <c r="A29" s="4" t="str">
        <f t="shared" si="0"/>
        <v> IODE 4.2.137 </v>
      </c>
      <c r="B29" s="6" t="str">
        <f t="shared" si="1"/>
        <v>I</v>
      </c>
      <c r="C29" s="4">
        <f t="shared" si="2"/>
        <v>28201.5</v>
      </c>
      <c r="D29" s="5" t="str">
        <f t="shared" si="3"/>
        <v>vis</v>
      </c>
      <c r="E29" s="69">
        <f>VLOOKUP(C29,'Active 1'!C$21:E$957,3,FALSE)</f>
        <v>-8883.0929909394436</v>
      </c>
      <c r="F29" s="6" t="s">
        <v>517</v>
      </c>
      <c r="G29" s="5" t="str">
        <f t="shared" si="4"/>
        <v>28201.50</v>
      </c>
      <c r="H29" s="4">
        <f t="shared" si="5"/>
        <v>-8883</v>
      </c>
      <c r="I29" s="70" t="s">
        <v>695</v>
      </c>
      <c r="J29" s="71" t="s">
        <v>197</v>
      </c>
      <c r="K29" s="70">
        <v>-8883</v>
      </c>
      <c r="L29" s="70" t="s">
        <v>192</v>
      </c>
      <c r="M29" s="71" t="s">
        <v>677</v>
      </c>
      <c r="N29" s="71"/>
      <c r="O29" s="72" t="s">
        <v>171</v>
      </c>
      <c r="P29" s="72" t="s">
        <v>172</v>
      </c>
    </row>
    <row r="30" spans="1:16" ht="12.75" customHeight="1" thickBot="1" x14ac:dyDescent="0.25">
      <c r="A30" s="4" t="str">
        <f t="shared" si="0"/>
        <v> IODE 4.2.137 </v>
      </c>
      <c r="B30" s="6" t="str">
        <f t="shared" si="1"/>
        <v>I</v>
      </c>
      <c r="C30" s="4">
        <f t="shared" si="2"/>
        <v>28210.11</v>
      </c>
      <c r="D30" s="5" t="str">
        <f t="shared" si="3"/>
        <v>vis</v>
      </c>
      <c r="E30" s="69">
        <f>VLOOKUP(C30,'Active 1'!C$21:E$957,3,FALSE)</f>
        <v>-8857.0492604608953</v>
      </c>
      <c r="F30" s="6" t="s">
        <v>517</v>
      </c>
      <c r="G30" s="5" t="str">
        <f t="shared" si="4"/>
        <v>28210.11</v>
      </c>
      <c r="H30" s="4">
        <f t="shared" si="5"/>
        <v>-8857</v>
      </c>
      <c r="I30" s="70" t="s">
        <v>696</v>
      </c>
      <c r="J30" s="71" t="s">
        <v>198</v>
      </c>
      <c r="K30" s="70">
        <v>-8857</v>
      </c>
      <c r="L30" s="70" t="s">
        <v>174</v>
      </c>
      <c r="M30" s="71" t="s">
        <v>677</v>
      </c>
      <c r="N30" s="71"/>
      <c r="O30" s="72" t="s">
        <v>171</v>
      </c>
      <c r="P30" s="72" t="s">
        <v>172</v>
      </c>
    </row>
    <row r="31" spans="1:16" ht="12.75" customHeight="1" thickBot="1" x14ac:dyDescent="0.25">
      <c r="A31" s="4" t="str">
        <f t="shared" si="0"/>
        <v> IODE 4.2.137 </v>
      </c>
      <c r="B31" s="6" t="str">
        <f t="shared" si="1"/>
        <v>II</v>
      </c>
      <c r="C31" s="4">
        <f t="shared" si="2"/>
        <v>28213.26</v>
      </c>
      <c r="D31" s="5" t="str">
        <f t="shared" si="3"/>
        <v>vis</v>
      </c>
      <c r="E31" s="69">
        <f>VLOOKUP(C31,'Active 1'!C$21:E$957,3,FALSE)</f>
        <v>-8847.5210663833859</v>
      </c>
      <c r="F31" s="6" t="s">
        <v>517</v>
      </c>
      <c r="G31" s="5" t="str">
        <f t="shared" si="4"/>
        <v>28213.26</v>
      </c>
      <c r="H31" s="4">
        <f t="shared" si="5"/>
        <v>-8847.5</v>
      </c>
      <c r="I31" s="70" t="s">
        <v>697</v>
      </c>
      <c r="J31" s="71" t="s">
        <v>199</v>
      </c>
      <c r="K31" s="70">
        <v>-8847.5</v>
      </c>
      <c r="L31" s="70" t="s">
        <v>181</v>
      </c>
      <c r="M31" s="71" t="s">
        <v>677</v>
      </c>
      <c r="N31" s="71"/>
      <c r="O31" s="72" t="s">
        <v>171</v>
      </c>
      <c r="P31" s="72" t="s">
        <v>172</v>
      </c>
    </row>
    <row r="32" spans="1:16" ht="12.75" customHeight="1" thickBot="1" x14ac:dyDescent="0.25">
      <c r="A32" s="4" t="str">
        <f t="shared" si="0"/>
        <v> AJ 64.261 </v>
      </c>
      <c r="B32" s="6" t="str">
        <f t="shared" si="1"/>
        <v>I</v>
      </c>
      <c r="C32" s="4">
        <f t="shared" si="2"/>
        <v>30677.047999999999</v>
      </c>
      <c r="D32" s="5" t="str">
        <f t="shared" si="3"/>
        <v>vis</v>
      </c>
      <c r="E32" s="69">
        <f>VLOOKUP(C32,'Active 1'!C$21:E$957,3,FALSE)</f>
        <v>-1394.9971838893086</v>
      </c>
      <c r="F32" s="6" t="s">
        <v>517</v>
      </c>
      <c r="G32" s="5" t="str">
        <f t="shared" si="4"/>
        <v>30677.048</v>
      </c>
      <c r="H32" s="4">
        <f t="shared" si="5"/>
        <v>-1395</v>
      </c>
      <c r="I32" s="70" t="s">
        <v>698</v>
      </c>
      <c r="J32" s="71" t="s">
        <v>200</v>
      </c>
      <c r="K32" s="70">
        <v>-1395</v>
      </c>
      <c r="L32" s="70" t="s">
        <v>201</v>
      </c>
      <c r="M32" s="71" t="s">
        <v>675</v>
      </c>
      <c r="N32" s="71"/>
      <c r="O32" s="72" t="s">
        <v>202</v>
      </c>
      <c r="P32" s="72" t="s">
        <v>203</v>
      </c>
    </row>
    <row r="33" spans="1:16" ht="12.75" customHeight="1" thickBot="1" x14ac:dyDescent="0.25">
      <c r="A33" s="4" t="str">
        <f t="shared" si="0"/>
        <v> IODE 4.2.137 </v>
      </c>
      <c r="B33" s="6" t="str">
        <f t="shared" si="1"/>
        <v>I</v>
      </c>
      <c r="C33" s="4">
        <f t="shared" si="2"/>
        <v>31138.237000000001</v>
      </c>
      <c r="D33" s="5" t="str">
        <f t="shared" si="3"/>
        <v>vis</v>
      </c>
      <c r="E33" s="69">
        <f>VLOOKUP(C33,'Active 1'!C$21:E$957,3,FALSE)</f>
        <v>1.8148941103728944E-2</v>
      </c>
      <c r="F33" s="6" t="s">
        <v>517</v>
      </c>
      <c r="G33" s="5" t="str">
        <f t="shared" si="4"/>
        <v>31138.237</v>
      </c>
      <c r="H33" s="4">
        <f t="shared" si="5"/>
        <v>0</v>
      </c>
      <c r="I33" s="70" t="s">
        <v>699</v>
      </c>
      <c r="J33" s="71" t="s">
        <v>204</v>
      </c>
      <c r="K33" s="70">
        <v>0</v>
      </c>
      <c r="L33" s="70" t="s">
        <v>205</v>
      </c>
      <c r="M33" s="71" t="s">
        <v>677</v>
      </c>
      <c r="N33" s="71"/>
      <c r="O33" s="72" t="s">
        <v>206</v>
      </c>
      <c r="P33" s="72" t="s">
        <v>172</v>
      </c>
    </row>
    <row r="34" spans="1:16" ht="12.75" customHeight="1" thickBot="1" x14ac:dyDescent="0.25">
      <c r="A34" s="4" t="str">
        <f t="shared" si="0"/>
        <v> IODE 4.2.137 </v>
      </c>
      <c r="B34" s="6" t="str">
        <f t="shared" si="1"/>
        <v>I</v>
      </c>
      <c r="C34" s="4">
        <f t="shared" si="2"/>
        <v>31143.205000000002</v>
      </c>
      <c r="D34" s="5" t="str">
        <f t="shared" si="3"/>
        <v>vis</v>
      </c>
      <c r="E34" s="69">
        <f>VLOOKUP(C34,'Active 1'!C$21:E$957,3,FALSE)</f>
        <v>15.045472171932115</v>
      </c>
      <c r="F34" s="6" t="s">
        <v>517</v>
      </c>
      <c r="G34" s="5" t="str">
        <f t="shared" si="4"/>
        <v>31143.205</v>
      </c>
      <c r="H34" s="4">
        <f t="shared" si="5"/>
        <v>15</v>
      </c>
      <c r="I34" s="70" t="s">
        <v>700</v>
      </c>
      <c r="J34" s="71" t="s">
        <v>207</v>
      </c>
      <c r="K34" s="70">
        <v>15</v>
      </c>
      <c r="L34" s="70" t="s">
        <v>208</v>
      </c>
      <c r="M34" s="71" t="s">
        <v>677</v>
      </c>
      <c r="N34" s="71"/>
      <c r="O34" s="72" t="s">
        <v>206</v>
      </c>
      <c r="P34" s="72" t="s">
        <v>172</v>
      </c>
    </row>
    <row r="35" spans="1:16" ht="12.75" customHeight="1" thickBot="1" x14ac:dyDescent="0.25">
      <c r="A35" s="4" t="str">
        <f t="shared" si="0"/>
        <v> IODE 4.2.137 </v>
      </c>
      <c r="B35" s="6" t="str">
        <f t="shared" si="1"/>
        <v>I</v>
      </c>
      <c r="C35" s="4">
        <f t="shared" si="2"/>
        <v>31149.142</v>
      </c>
      <c r="D35" s="5" t="str">
        <f t="shared" si="3"/>
        <v>vis</v>
      </c>
      <c r="E35" s="69">
        <f>VLOOKUP(C35,'Active 1'!C$21:E$957,3,FALSE)</f>
        <v>33.003849390407495</v>
      </c>
      <c r="F35" s="6" t="s">
        <v>517</v>
      </c>
      <c r="G35" s="5" t="str">
        <f t="shared" si="4"/>
        <v>31149.142</v>
      </c>
      <c r="H35" s="4">
        <f t="shared" si="5"/>
        <v>33</v>
      </c>
      <c r="I35" s="70" t="s">
        <v>701</v>
      </c>
      <c r="J35" s="71" t="s">
        <v>209</v>
      </c>
      <c r="K35" s="70">
        <v>33</v>
      </c>
      <c r="L35" s="70" t="s">
        <v>201</v>
      </c>
      <c r="M35" s="71" t="s">
        <v>677</v>
      </c>
      <c r="N35" s="71"/>
      <c r="O35" s="72" t="s">
        <v>206</v>
      </c>
      <c r="P35" s="72" t="s">
        <v>172</v>
      </c>
    </row>
    <row r="36" spans="1:16" ht="12.75" customHeight="1" thickBot="1" x14ac:dyDescent="0.25">
      <c r="A36" s="4" t="str">
        <f t="shared" si="0"/>
        <v> IODE 4.2.137 </v>
      </c>
      <c r="B36" s="6" t="str">
        <f t="shared" si="1"/>
        <v>I</v>
      </c>
      <c r="C36" s="4">
        <f t="shared" si="2"/>
        <v>31150.133999999998</v>
      </c>
      <c r="D36" s="5" t="str">
        <f t="shared" si="3"/>
        <v>vis</v>
      </c>
      <c r="E36" s="69">
        <f>VLOOKUP(C36,'Active 1'!C$21:E$957,3,FALSE)</f>
        <v>36.004474318941107</v>
      </c>
      <c r="F36" s="6" t="s">
        <v>517</v>
      </c>
      <c r="G36" s="5" t="str">
        <f t="shared" si="4"/>
        <v>31150.134</v>
      </c>
      <c r="H36" s="4">
        <f t="shared" si="5"/>
        <v>36</v>
      </c>
      <c r="I36" s="70" t="s">
        <v>702</v>
      </c>
      <c r="J36" s="71" t="s">
        <v>210</v>
      </c>
      <c r="K36" s="70">
        <v>36</v>
      </c>
      <c r="L36" s="70" t="s">
        <v>201</v>
      </c>
      <c r="M36" s="71" t="s">
        <v>677</v>
      </c>
      <c r="N36" s="71"/>
      <c r="O36" s="72" t="s">
        <v>206</v>
      </c>
      <c r="P36" s="72" t="s">
        <v>172</v>
      </c>
    </row>
    <row r="37" spans="1:16" ht="12.75" customHeight="1" thickBot="1" x14ac:dyDescent="0.25">
      <c r="A37" s="4" t="str">
        <f t="shared" si="0"/>
        <v> IODE 4.2.137 </v>
      </c>
      <c r="B37" s="6" t="str">
        <f t="shared" si="1"/>
        <v>II</v>
      </c>
      <c r="C37" s="4">
        <f t="shared" si="2"/>
        <v>31150.292000000001</v>
      </c>
      <c r="D37" s="5" t="str">
        <f t="shared" si="3"/>
        <v>vis</v>
      </c>
      <c r="E37" s="69">
        <f>VLOOKUP(C37,'Active 1'!C$21:E$957,3,FALSE)</f>
        <v>36.482396434584601</v>
      </c>
      <c r="F37" s="6" t="s">
        <v>517</v>
      </c>
      <c r="G37" s="5" t="str">
        <f t="shared" si="4"/>
        <v>31150.292</v>
      </c>
      <c r="H37" s="4">
        <f t="shared" si="5"/>
        <v>36.5</v>
      </c>
      <c r="I37" s="70" t="s">
        <v>703</v>
      </c>
      <c r="J37" s="71" t="s">
        <v>211</v>
      </c>
      <c r="K37" s="70">
        <v>36.5</v>
      </c>
      <c r="L37" s="70" t="s">
        <v>212</v>
      </c>
      <c r="M37" s="71" t="s">
        <v>677</v>
      </c>
      <c r="N37" s="71"/>
      <c r="O37" s="72" t="s">
        <v>206</v>
      </c>
      <c r="P37" s="72" t="s">
        <v>172</v>
      </c>
    </row>
    <row r="38" spans="1:16" ht="12.75" customHeight="1" thickBot="1" x14ac:dyDescent="0.25">
      <c r="A38" s="4" t="str">
        <f t="shared" si="0"/>
        <v> IODE 4.2.137 </v>
      </c>
      <c r="B38" s="6" t="str">
        <f t="shared" si="1"/>
        <v>II</v>
      </c>
      <c r="C38" s="4">
        <f t="shared" si="2"/>
        <v>31154.25</v>
      </c>
      <c r="D38" s="5" t="str">
        <f t="shared" si="3"/>
        <v>vis</v>
      </c>
      <c r="E38" s="69">
        <f>VLOOKUP(C38,'Active 1'!C$21:E$957,3,FALSE)</f>
        <v>48.454647913568188</v>
      </c>
      <c r="F38" s="6" t="s">
        <v>517</v>
      </c>
      <c r="G38" s="5" t="str">
        <f t="shared" si="4"/>
        <v>31154.250</v>
      </c>
      <c r="H38" s="4">
        <f t="shared" si="5"/>
        <v>48.5</v>
      </c>
      <c r="I38" s="70" t="s">
        <v>704</v>
      </c>
      <c r="J38" s="71" t="s">
        <v>213</v>
      </c>
      <c r="K38" s="70">
        <v>48.5</v>
      </c>
      <c r="L38" s="70" t="s">
        <v>214</v>
      </c>
      <c r="M38" s="71" t="s">
        <v>677</v>
      </c>
      <c r="N38" s="71"/>
      <c r="O38" s="72" t="s">
        <v>206</v>
      </c>
      <c r="P38" s="72" t="s">
        <v>172</v>
      </c>
    </row>
    <row r="39" spans="1:16" ht="12.75" customHeight="1" thickBot="1" x14ac:dyDescent="0.25">
      <c r="A39" s="4" t="str">
        <f t="shared" si="0"/>
        <v> IODE 4.2.137 </v>
      </c>
      <c r="B39" s="6" t="str">
        <f t="shared" si="1"/>
        <v>II</v>
      </c>
      <c r="C39" s="4">
        <f t="shared" si="2"/>
        <v>31156.239000000001</v>
      </c>
      <c r="D39" s="5" t="str">
        <f t="shared" si="3"/>
        <v>vis</v>
      </c>
      <c r="E39" s="69">
        <f>VLOOKUP(C39,'Active 1'!C$21:E$957,3,FALSE)</f>
        <v>54.471021888232862</v>
      </c>
      <c r="F39" s="6" t="s">
        <v>517</v>
      </c>
      <c r="G39" s="5" t="str">
        <f t="shared" si="4"/>
        <v>31156.239</v>
      </c>
      <c r="H39" s="4">
        <f t="shared" si="5"/>
        <v>54.5</v>
      </c>
      <c r="I39" s="70" t="s">
        <v>705</v>
      </c>
      <c r="J39" s="71" t="s">
        <v>215</v>
      </c>
      <c r="K39" s="70">
        <v>54.5</v>
      </c>
      <c r="L39" s="70" t="s">
        <v>216</v>
      </c>
      <c r="M39" s="71" t="s">
        <v>677</v>
      </c>
      <c r="N39" s="71"/>
      <c r="O39" s="72" t="s">
        <v>206</v>
      </c>
      <c r="P39" s="72" t="s">
        <v>172</v>
      </c>
    </row>
    <row r="40" spans="1:16" ht="12.75" customHeight="1" thickBot="1" x14ac:dyDescent="0.25">
      <c r="A40" s="4" t="str">
        <f t="shared" si="0"/>
        <v> IODE 4.2.137 </v>
      </c>
      <c r="B40" s="6" t="str">
        <f t="shared" si="1"/>
        <v>I</v>
      </c>
      <c r="C40" s="4">
        <f t="shared" si="2"/>
        <v>31156.39</v>
      </c>
      <c r="D40" s="5" t="str">
        <f t="shared" si="3"/>
        <v>vis</v>
      </c>
      <c r="E40" s="69">
        <f>VLOOKUP(C40,'Active 1'!C$21:E$957,3,FALSE)</f>
        <v>54.927770239244339</v>
      </c>
      <c r="F40" s="6" t="s">
        <v>517</v>
      </c>
      <c r="G40" s="5" t="str">
        <f t="shared" si="4"/>
        <v>31156.390</v>
      </c>
      <c r="H40" s="4">
        <f t="shared" si="5"/>
        <v>55</v>
      </c>
      <c r="I40" s="70" t="s">
        <v>706</v>
      </c>
      <c r="J40" s="71" t="s">
        <v>217</v>
      </c>
      <c r="K40" s="70">
        <v>55</v>
      </c>
      <c r="L40" s="70" t="s">
        <v>218</v>
      </c>
      <c r="M40" s="71" t="s">
        <v>677</v>
      </c>
      <c r="N40" s="71"/>
      <c r="O40" s="72" t="s">
        <v>206</v>
      </c>
      <c r="P40" s="72" t="s">
        <v>172</v>
      </c>
    </row>
    <row r="41" spans="1:16" ht="12.75" customHeight="1" thickBot="1" x14ac:dyDescent="0.25">
      <c r="A41" s="4" t="str">
        <f t="shared" si="0"/>
        <v> IODE 4.2.137 </v>
      </c>
      <c r="B41" s="6" t="str">
        <f t="shared" si="1"/>
        <v>II</v>
      </c>
      <c r="C41" s="4">
        <f t="shared" si="2"/>
        <v>31157.238000000001</v>
      </c>
      <c r="D41" s="5" t="str">
        <f t="shared" si="3"/>
        <v>vis</v>
      </c>
      <c r="E41" s="69">
        <f>VLOOKUP(C41,'Active 1'!C$21:E$957,3,FALSE)</f>
        <v>57.492820581387491</v>
      </c>
      <c r="F41" s="6" t="s">
        <v>517</v>
      </c>
      <c r="G41" s="5" t="str">
        <f t="shared" si="4"/>
        <v>31157.238</v>
      </c>
      <c r="H41" s="4">
        <f t="shared" si="5"/>
        <v>57.5</v>
      </c>
      <c r="I41" s="70" t="s">
        <v>707</v>
      </c>
      <c r="J41" s="71" t="s">
        <v>219</v>
      </c>
      <c r="K41" s="70">
        <v>57.5</v>
      </c>
      <c r="L41" s="70" t="s">
        <v>220</v>
      </c>
      <c r="M41" s="71" t="s">
        <v>677</v>
      </c>
      <c r="N41" s="71"/>
      <c r="O41" s="72" t="s">
        <v>206</v>
      </c>
      <c r="P41" s="72" t="s">
        <v>172</v>
      </c>
    </row>
    <row r="42" spans="1:16" ht="12.75" customHeight="1" thickBot="1" x14ac:dyDescent="0.25">
      <c r="A42" s="4" t="str">
        <f t="shared" si="0"/>
        <v> IODE 4.2.137 </v>
      </c>
      <c r="B42" s="6" t="str">
        <f t="shared" si="1"/>
        <v>II</v>
      </c>
      <c r="C42" s="4">
        <f t="shared" si="2"/>
        <v>31158.226999999999</v>
      </c>
      <c r="D42" s="5" t="str">
        <f t="shared" si="3"/>
        <v>vis</v>
      </c>
      <c r="E42" s="69">
        <f>VLOOKUP(C42,'Active 1'!C$21:E$957,3,FALSE)</f>
        <v>60.484371039369243</v>
      </c>
      <c r="F42" s="6" t="s">
        <v>517</v>
      </c>
      <c r="G42" s="5" t="str">
        <f t="shared" si="4"/>
        <v>31158.227</v>
      </c>
      <c r="H42" s="4">
        <f t="shared" si="5"/>
        <v>60.5</v>
      </c>
      <c r="I42" s="70" t="s">
        <v>708</v>
      </c>
      <c r="J42" s="71" t="s">
        <v>221</v>
      </c>
      <c r="K42" s="70">
        <v>60.5</v>
      </c>
      <c r="L42" s="70" t="s">
        <v>222</v>
      </c>
      <c r="M42" s="71" t="s">
        <v>677</v>
      </c>
      <c r="N42" s="71"/>
      <c r="O42" s="72" t="s">
        <v>206</v>
      </c>
      <c r="P42" s="72" t="s">
        <v>172</v>
      </c>
    </row>
    <row r="43" spans="1:16" ht="12.75" customHeight="1" thickBot="1" x14ac:dyDescent="0.25">
      <c r="A43" s="4" t="str">
        <f t="shared" ref="A43:A74" si="6">P43</f>
        <v> IODE 4.2.137 </v>
      </c>
      <c r="B43" s="6" t="str">
        <f t="shared" ref="B43:B74" si="7">IF(H43=INT(H43),"I","II")</f>
        <v>I</v>
      </c>
      <c r="C43" s="4">
        <f t="shared" ref="C43:C74" si="8">1*G43</f>
        <v>31162.374</v>
      </c>
      <c r="D43" s="5" t="str">
        <f t="shared" ref="D43:D74" si="9">VLOOKUP(F43,I$1:J$5,2,FALSE)</f>
        <v>vis</v>
      </c>
      <c r="E43" s="69">
        <f>VLOOKUP(C43,'Active 1'!C$21:E$957,3,FALSE)</f>
        <v>73.028314163010251</v>
      </c>
      <c r="F43" s="6" t="s">
        <v>517</v>
      </c>
      <c r="G43" s="5" t="str">
        <f t="shared" ref="G43:G74" si="10">MID(I43,3,LEN(I43)-3)</f>
        <v>31162.374</v>
      </c>
      <c r="H43" s="4">
        <f t="shared" ref="H43:H74" si="11">1*K43</f>
        <v>73</v>
      </c>
      <c r="I43" s="70" t="s">
        <v>709</v>
      </c>
      <c r="J43" s="71" t="s">
        <v>223</v>
      </c>
      <c r="K43" s="70">
        <v>73</v>
      </c>
      <c r="L43" s="70" t="s">
        <v>224</v>
      </c>
      <c r="M43" s="71" t="s">
        <v>677</v>
      </c>
      <c r="N43" s="71"/>
      <c r="O43" s="72" t="s">
        <v>206</v>
      </c>
      <c r="P43" s="72" t="s">
        <v>172</v>
      </c>
    </row>
    <row r="44" spans="1:16" ht="12.75" customHeight="1" thickBot="1" x14ac:dyDescent="0.25">
      <c r="A44" s="4" t="str">
        <f t="shared" si="6"/>
        <v> IODE 4.2.137 </v>
      </c>
      <c r="B44" s="6" t="str">
        <f t="shared" si="7"/>
        <v>I</v>
      </c>
      <c r="C44" s="4">
        <f t="shared" si="8"/>
        <v>31164.342000000001</v>
      </c>
      <c r="D44" s="5" t="str">
        <f t="shared" si="9"/>
        <v>vis</v>
      </c>
      <c r="E44" s="69">
        <f>VLOOKUP(C44,'Active 1'!C$21:E$957,3,FALSE)</f>
        <v>78.981166843822876</v>
      </c>
      <c r="F44" s="6" t="s">
        <v>517</v>
      </c>
      <c r="G44" s="5" t="str">
        <f t="shared" si="10"/>
        <v>31164.342</v>
      </c>
      <c r="H44" s="4">
        <f t="shared" si="11"/>
        <v>79</v>
      </c>
      <c r="I44" s="70" t="s">
        <v>710</v>
      </c>
      <c r="J44" s="71" t="s">
        <v>225</v>
      </c>
      <c r="K44" s="70">
        <v>79</v>
      </c>
      <c r="L44" s="70" t="s">
        <v>212</v>
      </c>
      <c r="M44" s="71" t="s">
        <v>677</v>
      </c>
      <c r="N44" s="71"/>
      <c r="O44" s="72" t="s">
        <v>206</v>
      </c>
      <c r="P44" s="72" t="s">
        <v>172</v>
      </c>
    </row>
    <row r="45" spans="1:16" ht="12.75" customHeight="1" thickBot="1" x14ac:dyDescent="0.25">
      <c r="A45" s="4" t="str">
        <f t="shared" si="6"/>
        <v> IODE 4.2.137 </v>
      </c>
      <c r="B45" s="6" t="str">
        <f t="shared" si="7"/>
        <v>I</v>
      </c>
      <c r="C45" s="4">
        <f t="shared" si="8"/>
        <v>31165.360000000001</v>
      </c>
      <c r="D45" s="5" t="str">
        <f t="shared" si="9"/>
        <v>vis</v>
      </c>
      <c r="E45" s="69">
        <f>VLOOKUP(C45,'Active 1'!C$21:E$957,3,FALSE)</f>
        <v>82.060437183794974</v>
      </c>
      <c r="F45" s="6" t="s">
        <v>517</v>
      </c>
      <c r="G45" s="5" t="str">
        <f t="shared" si="10"/>
        <v>31165.360</v>
      </c>
      <c r="H45" s="4">
        <f t="shared" si="11"/>
        <v>82</v>
      </c>
      <c r="I45" s="70" t="s">
        <v>711</v>
      </c>
      <c r="J45" s="71" t="s">
        <v>226</v>
      </c>
      <c r="K45" s="70">
        <v>82</v>
      </c>
      <c r="L45" s="70" t="s">
        <v>227</v>
      </c>
      <c r="M45" s="71" t="s">
        <v>677</v>
      </c>
      <c r="N45" s="71"/>
      <c r="O45" s="72" t="s">
        <v>206</v>
      </c>
      <c r="P45" s="72" t="s">
        <v>172</v>
      </c>
    </row>
    <row r="46" spans="1:16" ht="12.75" customHeight="1" thickBot="1" x14ac:dyDescent="0.25">
      <c r="A46" s="4" t="str">
        <f t="shared" si="6"/>
        <v> IODE 4.2.137 </v>
      </c>
      <c r="B46" s="6" t="str">
        <f t="shared" si="7"/>
        <v>II</v>
      </c>
      <c r="C46" s="4">
        <f t="shared" si="8"/>
        <v>31170.134999999998</v>
      </c>
      <c r="D46" s="5" t="str">
        <f t="shared" si="9"/>
        <v>vis</v>
      </c>
      <c r="E46" s="69">
        <f>VLOOKUP(C46,'Active 1'!C$21:E$957,3,FALSE)</f>
        <v>96.503969475896795</v>
      </c>
      <c r="F46" s="6" t="s">
        <v>517</v>
      </c>
      <c r="G46" s="5" t="str">
        <f t="shared" si="10"/>
        <v>31170.135</v>
      </c>
      <c r="H46" s="4">
        <f t="shared" si="11"/>
        <v>96.5</v>
      </c>
      <c r="I46" s="70" t="s">
        <v>712</v>
      </c>
      <c r="J46" s="71" t="s">
        <v>228</v>
      </c>
      <c r="K46" s="70">
        <v>96.5</v>
      </c>
      <c r="L46" s="70" t="s">
        <v>201</v>
      </c>
      <c r="M46" s="71" t="s">
        <v>677</v>
      </c>
      <c r="N46" s="71"/>
      <c r="O46" s="72" t="s">
        <v>206</v>
      </c>
      <c r="P46" s="72" t="s">
        <v>172</v>
      </c>
    </row>
    <row r="47" spans="1:16" ht="12.75" customHeight="1" thickBot="1" x14ac:dyDescent="0.25">
      <c r="A47" s="4" t="str">
        <f t="shared" si="6"/>
        <v> IODE 4.2.137 </v>
      </c>
      <c r="B47" s="6" t="str">
        <f t="shared" si="7"/>
        <v>I</v>
      </c>
      <c r="C47" s="4">
        <f t="shared" si="8"/>
        <v>31176.244999999999</v>
      </c>
      <c r="D47" s="5" t="str">
        <f t="shared" si="9"/>
        <v>vis</v>
      </c>
      <c r="E47" s="69">
        <f>VLOOKUP(C47,'Active 1'!C$21:E$957,3,FALSE)</f>
        <v>114.98564116276398</v>
      </c>
      <c r="F47" s="6" t="s">
        <v>517</v>
      </c>
      <c r="G47" s="5" t="str">
        <f t="shared" si="10"/>
        <v>31176.245</v>
      </c>
      <c r="H47" s="4">
        <f t="shared" si="11"/>
        <v>115</v>
      </c>
      <c r="I47" s="70" t="s">
        <v>713</v>
      </c>
      <c r="J47" s="71" t="s">
        <v>229</v>
      </c>
      <c r="K47" s="70">
        <v>115</v>
      </c>
      <c r="L47" s="70" t="s">
        <v>222</v>
      </c>
      <c r="M47" s="71" t="s">
        <v>677</v>
      </c>
      <c r="N47" s="71"/>
      <c r="O47" s="72" t="s">
        <v>206</v>
      </c>
      <c r="P47" s="72" t="s">
        <v>172</v>
      </c>
    </row>
    <row r="48" spans="1:16" ht="12.75" customHeight="1" thickBot="1" x14ac:dyDescent="0.25">
      <c r="A48" s="4" t="str">
        <f t="shared" si="6"/>
        <v> IODE 4.2.137 </v>
      </c>
      <c r="B48" s="6" t="str">
        <f t="shared" si="7"/>
        <v>I</v>
      </c>
      <c r="C48" s="4">
        <f t="shared" si="8"/>
        <v>31178.232</v>
      </c>
      <c r="D48" s="5" t="str">
        <f t="shared" si="9"/>
        <v>vis</v>
      </c>
      <c r="E48" s="69">
        <f>VLOOKUP(C48,'Active 1'!C$21:E$957,3,FALSE)</f>
        <v>120.99596549039408</v>
      </c>
      <c r="F48" s="6" t="s">
        <v>517</v>
      </c>
      <c r="G48" s="5" t="str">
        <f t="shared" si="10"/>
        <v>31178.232</v>
      </c>
      <c r="H48" s="4">
        <f t="shared" si="11"/>
        <v>121</v>
      </c>
      <c r="I48" s="70" t="s">
        <v>714</v>
      </c>
      <c r="J48" s="71" t="s">
        <v>230</v>
      </c>
      <c r="K48" s="70">
        <v>121</v>
      </c>
      <c r="L48" s="70" t="s">
        <v>231</v>
      </c>
      <c r="M48" s="71" t="s">
        <v>677</v>
      </c>
      <c r="N48" s="71"/>
      <c r="O48" s="72" t="s">
        <v>206</v>
      </c>
      <c r="P48" s="72" t="s">
        <v>172</v>
      </c>
    </row>
    <row r="49" spans="1:16" ht="12.75" customHeight="1" thickBot="1" x14ac:dyDescent="0.25">
      <c r="A49" s="4" t="str">
        <f t="shared" si="6"/>
        <v> IODE 4.2.137 </v>
      </c>
      <c r="B49" s="6" t="str">
        <f t="shared" si="7"/>
        <v>I</v>
      </c>
      <c r="C49" s="4">
        <f t="shared" si="8"/>
        <v>31179.231</v>
      </c>
      <c r="D49" s="5" t="str">
        <f t="shared" si="9"/>
        <v>vis</v>
      </c>
      <c r="E49" s="69">
        <f>VLOOKUP(C49,'Active 1'!C$21:E$957,3,FALSE)</f>
        <v>124.01776418354871</v>
      </c>
      <c r="F49" s="6" t="s">
        <v>517</v>
      </c>
      <c r="G49" s="5" t="str">
        <f t="shared" si="10"/>
        <v>31179.231</v>
      </c>
      <c r="H49" s="4">
        <f t="shared" si="11"/>
        <v>124</v>
      </c>
      <c r="I49" s="70" t="s">
        <v>715</v>
      </c>
      <c r="J49" s="71" t="s">
        <v>232</v>
      </c>
      <c r="K49" s="70">
        <v>124</v>
      </c>
      <c r="L49" s="70" t="s">
        <v>205</v>
      </c>
      <c r="M49" s="71" t="s">
        <v>677</v>
      </c>
      <c r="N49" s="71"/>
      <c r="O49" s="72" t="s">
        <v>206</v>
      </c>
      <c r="P49" s="72" t="s">
        <v>172</v>
      </c>
    </row>
    <row r="50" spans="1:16" ht="12.75" customHeight="1" thickBot="1" x14ac:dyDescent="0.25">
      <c r="A50" s="4" t="str">
        <f t="shared" si="6"/>
        <v> IODE 4.2.137 </v>
      </c>
      <c r="B50" s="6" t="str">
        <f t="shared" si="7"/>
        <v>I</v>
      </c>
      <c r="C50" s="4">
        <f t="shared" si="8"/>
        <v>31186.172999999999</v>
      </c>
      <c r="D50" s="5" t="str">
        <f t="shared" si="9"/>
        <v>vis</v>
      </c>
      <c r="E50" s="69">
        <f>VLOOKUP(C50,'Active 1'!C$21:E$957,3,FALSE)</f>
        <v>145.01608903628244</v>
      </c>
      <c r="F50" s="6" t="s">
        <v>517</v>
      </c>
      <c r="G50" s="5" t="str">
        <f t="shared" si="10"/>
        <v>31186.173</v>
      </c>
      <c r="H50" s="4">
        <f t="shared" si="11"/>
        <v>145</v>
      </c>
      <c r="I50" s="70" t="s">
        <v>716</v>
      </c>
      <c r="J50" s="71" t="s">
        <v>233</v>
      </c>
      <c r="K50" s="70">
        <v>145</v>
      </c>
      <c r="L50" s="70" t="s">
        <v>234</v>
      </c>
      <c r="M50" s="71" t="s">
        <v>677</v>
      </c>
      <c r="N50" s="71"/>
      <c r="O50" s="72" t="s">
        <v>206</v>
      </c>
      <c r="P50" s="72" t="s">
        <v>172</v>
      </c>
    </row>
    <row r="51" spans="1:16" ht="12.75" customHeight="1" thickBot="1" x14ac:dyDescent="0.25">
      <c r="A51" s="4" t="str">
        <f t="shared" si="6"/>
        <v> AJ 64.261 </v>
      </c>
      <c r="B51" s="6" t="str">
        <f t="shared" si="7"/>
        <v>I</v>
      </c>
      <c r="C51" s="4">
        <f t="shared" si="8"/>
        <v>31204.677</v>
      </c>
      <c r="D51" s="5" t="str">
        <f t="shared" si="9"/>
        <v>vis</v>
      </c>
      <c r="E51" s="69">
        <f>VLOOKUP(C51,'Active 1'!C$21:E$957,3,FALSE)</f>
        <v>200.9874233887821</v>
      </c>
      <c r="F51" s="6" t="s">
        <v>517</v>
      </c>
      <c r="G51" s="5" t="str">
        <f t="shared" si="10"/>
        <v>31204.677</v>
      </c>
      <c r="H51" s="4">
        <f t="shared" si="11"/>
        <v>201</v>
      </c>
      <c r="I51" s="70" t="s">
        <v>717</v>
      </c>
      <c r="J51" s="71" t="s">
        <v>235</v>
      </c>
      <c r="K51" s="70">
        <v>201</v>
      </c>
      <c r="L51" s="70" t="s">
        <v>236</v>
      </c>
      <c r="M51" s="71" t="s">
        <v>675</v>
      </c>
      <c r="N51" s="71"/>
      <c r="O51" s="72" t="s">
        <v>202</v>
      </c>
      <c r="P51" s="72" t="s">
        <v>203</v>
      </c>
    </row>
    <row r="52" spans="1:16" ht="12.75" customHeight="1" thickBot="1" x14ac:dyDescent="0.25">
      <c r="A52" s="4" t="str">
        <f t="shared" si="6"/>
        <v> IODE 4.2.137 </v>
      </c>
      <c r="B52" s="6" t="str">
        <f t="shared" si="7"/>
        <v>I</v>
      </c>
      <c r="C52" s="4">
        <f t="shared" si="8"/>
        <v>31216.245999999999</v>
      </c>
      <c r="D52" s="5" t="str">
        <f t="shared" si="9"/>
        <v>vis</v>
      </c>
      <c r="E52" s="69">
        <f>VLOOKUP(C52,'Active 1'!C$21:E$957,3,FALSE)</f>
        <v>235.98160665315805</v>
      </c>
      <c r="F52" s="6" t="s">
        <v>517</v>
      </c>
      <c r="G52" s="5" t="str">
        <f t="shared" si="10"/>
        <v>31216.246</v>
      </c>
      <c r="H52" s="4">
        <f t="shared" si="11"/>
        <v>236</v>
      </c>
      <c r="I52" s="70" t="s">
        <v>718</v>
      </c>
      <c r="J52" s="71" t="s">
        <v>237</v>
      </c>
      <c r="K52" s="70">
        <v>236</v>
      </c>
      <c r="L52" s="70" t="s">
        <v>212</v>
      </c>
      <c r="M52" s="71" t="s">
        <v>677</v>
      </c>
      <c r="N52" s="71"/>
      <c r="O52" s="72" t="s">
        <v>206</v>
      </c>
      <c r="P52" s="72" t="s">
        <v>172</v>
      </c>
    </row>
    <row r="53" spans="1:16" ht="12.75" customHeight="1" thickBot="1" x14ac:dyDescent="0.25">
      <c r="A53" s="4" t="str">
        <f t="shared" si="6"/>
        <v> IODE 4.2.137 </v>
      </c>
      <c r="B53" s="6" t="str">
        <f t="shared" si="7"/>
        <v>I</v>
      </c>
      <c r="C53" s="4">
        <f t="shared" si="8"/>
        <v>31219.223999999998</v>
      </c>
      <c r="D53" s="5" t="str">
        <f t="shared" si="9"/>
        <v>vis</v>
      </c>
      <c r="E53" s="69">
        <f>VLOOKUP(C53,'Active 1'!C$21:E$957,3,FALSE)</f>
        <v>244.98953108580449</v>
      </c>
      <c r="F53" s="6" t="s">
        <v>517</v>
      </c>
      <c r="G53" s="5" t="str">
        <f t="shared" si="10"/>
        <v>31219.224</v>
      </c>
      <c r="H53" s="4">
        <f t="shared" si="11"/>
        <v>245</v>
      </c>
      <c r="I53" s="70" t="s">
        <v>719</v>
      </c>
      <c r="J53" s="71" t="s">
        <v>238</v>
      </c>
      <c r="K53" s="70">
        <v>245</v>
      </c>
      <c r="L53" s="70" t="s">
        <v>239</v>
      </c>
      <c r="M53" s="71" t="s">
        <v>677</v>
      </c>
      <c r="N53" s="71"/>
      <c r="O53" s="72" t="s">
        <v>206</v>
      </c>
      <c r="P53" s="72" t="s">
        <v>172</v>
      </c>
    </row>
    <row r="54" spans="1:16" ht="12.75" customHeight="1" thickBot="1" x14ac:dyDescent="0.25">
      <c r="A54" s="4" t="str">
        <f t="shared" si="6"/>
        <v> IODE 4.2.137 </v>
      </c>
      <c r="B54" s="6" t="str">
        <f t="shared" si="7"/>
        <v>I</v>
      </c>
      <c r="C54" s="4">
        <f t="shared" si="8"/>
        <v>31224.195</v>
      </c>
      <c r="D54" s="5" t="str">
        <f t="shared" si="9"/>
        <v>vis</v>
      </c>
      <c r="E54" s="69">
        <f>VLOOKUP(C54,'Active 1'!C$21:E$957,3,FALSE)</f>
        <v>260.02592878718474</v>
      </c>
      <c r="F54" s="6" t="s">
        <v>517</v>
      </c>
      <c r="G54" s="5" t="str">
        <f t="shared" si="10"/>
        <v>31224.195</v>
      </c>
      <c r="H54" s="4">
        <f t="shared" si="11"/>
        <v>260</v>
      </c>
      <c r="I54" s="70" t="s">
        <v>720</v>
      </c>
      <c r="J54" s="71" t="s">
        <v>240</v>
      </c>
      <c r="K54" s="70">
        <v>260</v>
      </c>
      <c r="L54" s="70" t="s">
        <v>224</v>
      </c>
      <c r="M54" s="71" t="s">
        <v>677</v>
      </c>
      <c r="N54" s="71"/>
      <c r="O54" s="72" t="s">
        <v>206</v>
      </c>
      <c r="P54" s="72" t="s">
        <v>172</v>
      </c>
    </row>
    <row r="55" spans="1:16" ht="12.75" customHeight="1" thickBot="1" x14ac:dyDescent="0.25">
      <c r="A55" s="4" t="str">
        <f t="shared" si="6"/>
        <v> IODE 4.2.137 </v>
      </c>
      <c r="B55" s="6" t="str">
        <f t="shared" si="7"/>
        <v>II</v>
      </c>
      <c r="C55" s="4">
        <f t="shared" si="8"/>
        <v>31411.473000000002</v>
      </c>
      <c r="D55" s="5" t="str">
        <f t="shared" si="9"/>
        <v>vis</v>
      </c>
      <c r="E55" s="69">
        <f>VLOOKUP(C55,'Active 1'!C$21:E$957,3,FALSE)</f>
        <v>826.50882734247477</v>
      </c>
      <c r="F55" s="6" t="s">
        <v>517</v>
      </c>
      <c r="G55" s="5" t="str">
        <f t="shared" si="10"/>
        <v>31411.473</v>
      </c>
      <c r="H55" s="4">
        <f t="shared" si="11"/>
        <v>826.5</v>
      </c>
      <c r="I55" s="70" t="s">
        <v>721</v>
      </c>
      <c r="J55" s="71" t="s">
        <v>241</v>
      </c>
      <c r="K55" s="70">
        <v>826.5</v>
      </c>
      <c r="L55" s="70" t="s">
        <v>242</v>
      </c>
      <c r="M55" s="71" t="s">
        <v>677</v>
      </c>
      <c r="N55" s="71"/>
      <c r="O55" s="72" t="s">
        <v>206</v>
      </c>
      <c r="P55" s="72" t="s">
        <v>172</v>
      </c>
    </row>
    <row r="56" spans="1:16" ht="12.75" customHeight="1" thickBot="1" x14ac:dyDescent="0.25">
      <c r="A56" s="4" t="str">
        <f t="shared" si="6"/>
        <v> AJ 64.261 </v>
      </c>
      <c r="B56" s="6" t="str">
        <f t="shared" si="7"/>
        <v>I</v>
      </c>
      <c r="C56" s="4">
        <f t="shared" si="8"/>
        <v>31497.927</v>
      </c>
      <c r="D56" s="5" t="str">
        <f t="shared" si="9"/>
        <v>vis</v>
      </c>
      <c r="E56" s="69">
        <f>VLOOKUP(C56,'Active 1'!C$21:E$957,3,FALSE)</f>
        <v>1088.0169196528227</v>
      </c>
      <c r="F56" s="6" t="s">
        <v>517</v>
      </c>
      <c r="G56" s="5" t="str">
        <f t="shared" si="10"/>
        <v>31497.927</v>
      </c>
      <c r="H56" s="4">
        <f t="shared" si="11"/>
        <v>1088</v>
      </c>
      <c r="I56" s="70" t="s">
        <v>722</v>
      </c>
      <c r="J56" s="71" t="s">
        <v>243</v>
      </c>
      <c r="K56" s="70">
        <v>1088</v>
      </c>
      <c r="L56" s="70" t="s">
        <v>205</v>
      </c>
      <c r="M56" s="71" t="s">
        <v>675</v>
      </c>
      <c r="N56" s="71"/>
      <c r="O56" s="72" t="s">
        <v>202</v>
      </c>
      <c r="P56" s="72" t="s">
        <v>203</v>
      </c>
    </row>
    <row r="57" spans="1:16" ht="12.75" customHeight="1" thickBot="1" x14ac:dyDescent="0.25">
      <c r="A57" s="4" t="str">
        <f t="shared" si="6"/>
        <v> AJ 64.261 </v>
      </c>
      <c r="B57" s="6" t="str">
        <f t="shared" si="7"/>
        <v>I</v>
      </c>
      <c r="C57" s="4">
        <f t="shared" si="8"/>
        <v>31937.615000000002</v>
      </c>
      <c r="D57" s="5" t="str">
        <f t="shared" si="9"/>
        <v>vis</v>
      </c>
      <c r="E57" s="69">
        <f>VLOOKUP(C57,'Active 1'!C$21:E$957,3,FALSE)</f>
        <v>2417.9955220512716</v>
      </c>
      <c r="F57" s="6" t="s">
        <v>517</v>
      </c>
      <c r="G57" s="5" t="str">
        <f t="shared" si="10"/>
        <v>31937.615</v>
      </c>
      <c r="H57" s="4">
        <f t="shared" si="11"/>
        <v>2418</v>
      </c>
      <c r="I57" s="70" t="s">
        <v>723</v>
      </c>
      <c r="J57" s="71" t="s">
        <v>244</v>
      </c>
      <c r="K57" s="70">
        <v>2418</v>
      </c>
      <c r="L57" s="70" t="s">
        <v>231</v>
      </c>
      <c r="M57" s="71" t="s">
        <v>675</v>
      </c>
      <c r="N57" s="71"/>
      <c r="O57" s="72" t="s">
        <v>202</v>
      </c>
      <c r="P57" s="72" t="s">
        <v>203</v>
      </c>
    </row>
    <row r="58" spans="1:16" ht="12.75" customHeight="1" thickBot="1" x14ac:dyDescent="0.25">
      <c r="A58" s="4" t="str">
        <f t="shared" si="6"/>
        <v> AJ 64.261 </v>
      </c>
      <c r="B58" s="6" t="str">
        <f t="shared" si="7"/>
        <v>I</v>
      </c>
      <c r="C58" s="4">
        <f t="shared" si="8"/>
        <v>32675.856</v>
      </c>
      <c r="D58" s="5" t="str">
        <f t="shared" si="9"/>
        <v>vis</v>
      </c>
      <c r="E58" s="69">
        <f>VLOOKUP(C58,'Active 1'!C$21:E$957,3,FALSE)</f>
        <v>4651.0442598226609</v>
      </c>
      <c r="F58" s="6" t="s">
        <v>517</v>
      </c>
      <c r="G58" s="5" t="str">
        <f t="shared" si="10"/>
        <v>32675.856</v>
      </c>
      <c r="H58" s="4">
        <f t="shared" si="11"/>
        <v>4651</v>
      </c>
      <c r="I58" s="70" t="s">
        <v>724</v>
      </c>
      <c r="J58" s="71" t="s">
        <v>245</v>
      </c>
      <c r="K58" s="70">
        <v>4651</v>
      </c>
      <c r="L58" s="70" t="s">
        <v>208</v>
      </c>
      <c r="M58" s="71" t="s">
        <v>675</v>
      </c>
      <c r="N58" s="71"/>
      <c r="O58" s="72" t="s">
        <v>202</v>
      </c>
      <c r="P58" s="72" t="s">
        <v>203</v>
      </c>
    </row>
    <row r="59" spans="1:16" ht="12.75" customHeight="1" thickBot="1" x14ac:dyDescent="0.25">
      <c r="A59" s="4" t="str">
        <f t="shared" si="6"/>
        <v> AJ 57.63 </v>
      </c>
      <c r="B59" s="6" t="str">
        <f t="shared" si="7"/>
        <v>I</v>
      </c>
      <c r="C59" s="4">
        <f t="shared" si="8"/>
        <v>33009.417999999998</v>
      </c>
      <c r="D59" s="5" t="str">
        <f t="shared" si="9"/>
        <v>vis</v>
      </c>
      <c r="E59" s="69">
        <f>VLOOKUP(C59,'Active 1'!C$21:E$957,3,FALSE)</f>
        <v>5660.0104416907734</v>
      </c>
      <c r="F59" s="6" t="s">
        <v>517</v>
      </c>
      <c r="G59" s="5" t="str">
        <f t="shared" si="10"/>
        <v>33009.418</v>
      </c>
      <c r="H59" s="4">
        <f t="shared" si="11"/>
        <v>5660</v>
      </c>
      <c r="I59" s="70" t="s">
        <v>725</v>
      </c>
      <c r="J59" s="71" t="s">
        <v>246</v>
      </c>
      <c r="K59" s="70">
        <v>5660</v>
      </c>
      <c r="L59" s="70" t="s">
        <v>242</v>
      </c>
      <c r="M59" s="71" t="s">
        <v>677</v>
      </c>
      <c r="N59" s="71"/>
      <c r="O59" s="72" t="s">
        <v>247</v>
      </c>
      <c r="P59" s="72" t="s">
        <v>248</v>
      </c>
    </row>
    <row r="60" spans="1:16" ht="12.75" customHeight="1" thickBot="1" x14ac:dyDescent="0.25">
      <c r="A60" s="4" t="str">
        <f t="shared" si="6"/>
        <v> AJ 64.261 </v>
      </c>
      <c r="B60" s="6" t="str">
        <f t="shared" si="7"/>
        <v>I</v>
      </c>
      <c r="C60" s="4">
        <f t="shared" si="8"/>
        <v>33382.658000000003</v>
      </c>
      <c r="D60" s="5" t="str">
        <f t="shared" si="9"/>
        <v>vis</v>
      </c>
      <c r="E60" s="69">
        <f>VLOOKUP(C60,'Active 1'!C$21:E$957,3,FALSE)</f>
        <v>6788.9955710534168</v>
      </c>
      <c r="F60" s="6" t="s">
        <v>517</v>
      </c>
      <c r="G60" s="5" t="str">
        <f t="shared" si="10"/>
        <v>33382.658</v>
      </c>
      <c r="H60" s="4">
        <f t="shared" si="11"/>
        <v>6789</v>
      </c>
      <c r="I60" s="70" t="s">
        <v>726</v>
      </c>
      <c r="J60" s="71" t="s">
        <v>249</v>
      </c>
      <c r="K60" s="70">
        <v>6789</v>
      </c>
      <c r="L60" s="70" t="s">
        <v>231</v>
      </c>
      <c r="M60" s="71" t="s">
        <v>675</v>
      </c>
      <c r="N60" s="71"/>
      <c r="O60" s="72" t="s">
        <v>202</v>
      </c>
      <c r="P60" s="72" t="s">
        <v>203</v>
      </c>
    </row>
    <row r="61" spans="1:16" ht="12.75" customHeight="1" thickBot="1" x14ac:dyDescent="0.25">
      <c r="A61" s="4" t="str">
        <f t="shared" si="6"/>
        <v> AJ 67.462 </v>
      </c>
      <c r="B61" s="6" t="str">
        <f t="shared" si="7"/>
        <v>II</v>
      </c>
      <c r="C61" s="4">
        <f t="shared" si="8"/>
        <v>34847.707999999999</v>
      </c>
      <c r="D61" s="5" t="str">
        <f t="shared" si="9"/>
        <v>vis</v>
      </c>
      <c r="E61" s="69">
        <f>VLOOKUP(C61,'Active 1'!C$21:E$957,3,FALSE)</f>
        <v>11220.5132641536</v>
      </c>
      <c r="F61" s="6" t="s">
        <v>517</v>
      </c>
      <c r="G61" s="5" t="str">
        <f t="shared" si="10"/>
        <v>34847.708</v>
      </c>
      <c r="H61" s="4">
        <f t="shared" si="11"/>
        <v>11220.5</v>
      </c>
      <c r="I61" s="70" t="s">
        <v>727</v>
      </c>
      <c r="J61" s="71" t="s">
        <v>250</v>
      </c>
      <c r="K61" s="70">
        <v>11220.5</v>
      </c>
      <c r="L61" s="70" t="s">
        <v>251</v>
      </c>
      <c r="M61" s="71" t="s">
        <v>675</v>
      </c>
      <c r="N61" s="71"/>
      <c r="O61" s="72" t="s">
        <v>252</v>
      </c>
      <c r="P61" s="72" t="s">
        <v>253</v>
      </c>
    </row>
    <row r="62" spans="1:16" ht="12.75" customHeight="1" thickBot="1" x14ac:dyDescent="0.25">
      <c r="A62" s="4" t="str">
        <f t="shared" si="6"/>
        <v> AJ 64.261 </v>
      </c>
      <c r="B62" s="6" t="str">
        <f t="shared" si="7"/>
        <v>I</v>
      </c>
      <c r="C62" s="4">
        <f t="shared" si="8"/>
        <v>35242.608</v>
      </c>
      <c r="D62" s="5" t="str">
        <f t="shared" si="9"/>
        <v>vis</v>
      </c>
      <c r="E62" s="69">
        <f>VLOOKUP(C62,'Active 1'!C$21:E$957,3,FALSE)</f>
        <v>12415.016070887345</v>
      </c>
      <c r="F62" s="6" t="s">
        <v>517</v>
      </c>
      <c r="G62" s="5" t="str">
        <f t="shared" si="10"/>
        <v>35242.608</v>
      </c>
      <c r="H62" s="4">
        <f t="shared" si="11"/>
        <v>12415</v>
      </c>
      <c r="I62" s="70" t="s">
        <v>728</v>
      </c>
      <c r="J62" s="71" t="s">
        <v>254</v>
      </c>
      <c r="K62" s="70">
        <v>12415</v>
      </c>
      <c r="L62" s="70" t="s">
        <v>234</v>
      </c>
      <c r="M62" s="71" t="s">
        <v>675</v>
      </c>
      <c r="N62" s="71"/>
      <c r="O62" s="72" t="s">
        <v>202</v>
      </c>
      <c r="P62" s="72" t="s">
        <v>203</v>
      </c>
    </row>
    <row r="63" spans="1:16" ht="12.75" customHeight="1" thickBot="1" x14ac:dyDescent="0.25">
      <c r="A63" s="4" t="str">
        <f t="shared" si="6"/>
        <v> BBS 8 </v>
      </c>
      <c r="B63" s="6" t="str">
        <f t="shared" si="7"/>
        <v>I</v>
      </c>
      <c r="C63" s="4">
        <f t="shared" si="8"/>
        <v>41762.334000000003</v>
      </c>
      <c r="D63" s="5" t="str">
        <f t="shared" si="9"/>
        <v>vis</v>
      </c>
      <c r="E63" s="69">
        <f>VLOOKUP(C63,'Active 1'!C$21:E$957,3,FALSE)</f>
        <v>32136.036597944701</v>
      </c>
      <c r="F63" s="6" t="s">
        <v>517</v>
      </c>
      <c r="G63" s="5" t="str">
        <f t="shared" si="10"/>
        <v>41762.334</v>
      </c>
      <c r="H63" s="4">
        <f t="shared" si="11"/>
        <v>32136</v>
      </c>
      <c r="I63" s="70" t="s">
        <v>729</v>
      </c>
      <c r="J63" s="71" t="s">
        <v>255</v>
      </c>
      <c r="K63" s="70">
        <v>32136</v>
      </c>
      <c r="L63" s="70" t="s">
        <v>256</v>
      </c>
      <c r="M63" s="71" t="s">
        <v>677</v>
      </c>
      <c r="N63" s="71"/>
      <c r="O63" s="72" t="s">
        <v>257</v>
      </c>
      <c r="P63" s="72" t="s">
        <v>258</v>
      </c>
    </row>
    <row r="64" spans="1:16" ht="12.75" customHeight="1" thickBot="1" x14ac:dyDescent="0.25">
      <c r="A64" s="4" t="str">
        <f t="shared" si="6"/>
        <v> BBS 8 </v>
      </c>
      <c r="B64" s="6" t="str">
        <f t="shared" si="7"/>
        <v>I</v>
      </c>
      <c r="C64" s="4">
        <f t="shared" si="8"/>
        <v>41764.307000000001</v>
      </c>
      <c r="D64" s="5" t="str">
        <f t="shared" si="9"/>
        <v>vis</v>
      </c>
      <c r="E64" s="69">
        <f>VLOOKUP(C64,'Active 1'!C$21:E$957,3,FALSE)</f>
        <v>32142.004574743089</v>
      </c>
      <c r="F64" s="6" t="s">
        <v>517</v>
      </c>
      <c r="G64" s="5" t="str">
        <f t="shared" si="10"/>
        <v>41764.307</v>
      </c>
      <c r="H64" s="4">
        <f t="shared" si="11"/>
        <v>32142</v>
      </c>
      <c r="I64" s="70" t="s">
        <v>730</v>
      </c>
      <c r="J64" s="71" t="s">
        <v>259</v>
      </c>
      <c r="K64" s="70">
        <v>32142</v>
      </c>
      <c r="L64" s="70" t="s">
        <v>260</v>
      </c>
      <c r="M64" s="71" t="s">
        <v>677</v>
      </c>
      <c r="N64" s="71"/>
      <c r="O64" s="72" t="s">
        <v>257</v>
      </c>
      <c r="P64" s="72" t="s">
        <v>258</v>
      </c>
    </row>
    <row r="65" spans="1:16" ht="12.75" customHeight="1" thickBot="1" x14ac:dyDescent="0.25">
      <c r="A65" s="4" t="str">
        <f t="shared" si="6"/>
        <v> BBS 9 </v>
      </c>
      <c r="B65" s="6" t="str">
        <f t="shared" si="7"/>
        <v>I</v>
      </c>
      <c r="C65" s="4">
        <f t="shared" si="8"/>
        <v>41795.379999999997</v>
      </c>
      <c r="D65" s="5" t="str">
        <f t="shared" si="9"/>
        <v>vis</v>
      </c>
      <c r="E65" s="69">
        <f>VLOOKUP(C65,'Active 1'!C$21:E$957,3,FALSE)</f>
        <v>32235.994915876625</v>
      </c>
      <c r="F65" s="6" t="s">
        <v>517</v>
      </c>
      <c r="G65" s="5" t="str">
        <f t="shared" si="10"/>
        <v>41795.380</v>
      </c>
      <c r="H65" s="4">
        <f t="shared" si="11"/>
        <v>32236</v>
      </c>
      <c r="I65" s="70" t="s">
        <v>731</v>
      </c>
      <c r="J65" s="71" t="s">
        <v>261</v>
      </c>
      <c r="K65" s="70">
        <v>32236</v>
      </c>
      <c r="L65" s="70" t="s">
        <v>220</v>
      </c>
      <c r="M65" s="71" t="s">
        <v>677</v>
      </c>
      <c r="N65" s="71"/>
      <c r="O65" s="72" t="s">
        <v>257</v>
      </c>
      <c r="P65" s="72" t="s">
        <v>262</v>
      </c>
    </row>
    <row r="66" spans="1:16" ht="12.75" customHeight="1" thickBot="1" x14ac:dyDescent="0.25">
      <c r="A66" s="4" t="str">
        <f t="shared" si="6"/>
        <v> BBS 14 </v>
      </c>
      <c r="B66" s="6" t="str">
        <f t="shared" si="7"/>
        <v>I</v>
      </c>
      <c r="C66" s="4">
        <f t="shared" si="8"/>
        <v>42089.281000000003</v>
      </c>
      <c r="D66" s="5" t="str">
        <f t="shared" si="9"/>
        <v>vis</v>
      </c>
      <c r="E66" s="69">
        <f>VLOOKUP(C66,'Active 1'!C$21:E$957,3,FALSE)</f>
        <v>33124.993572250038</v>
      </c>
      <c r="F66" s="6" t="s">
        <v>517</v>
      </c>
      <c r="G66" s="5" t="str">
        <f t="shared" si="10"/>
        <v>42089.281</v>
      </c>
      <c r="H66" s="4">
        <f t="shared" si="11"/>
        <v>33125</v>
      </c>
      <c r="I66" s="70" t="s">
        <v>732</v>
      </c>
      <c r="J66" s="71" t="s">
        <v>263</v>
      </c>
      <c r="K66" s="70">
        <v>33125</v>
      </c>
      <c r="L66" s="70" t="s">
        <v>220</v>
      </c>
      <c r="M66" s="71" t="s">
        <v>677</v>
      </c>
      <c r="N66" s="71"/>
      <c r="O66" s="72" t="s">
        <v>257</v>
      </c>
      <c r="P66" s="72" t="s">
        <v>264</v>
      </c>
    </row>
    <row r="67" spans="1:16" ht="12.75" customHeight="1" thickBot="1" x14ac:dyDescent="0.25">
      <c r="A67" s="4" t="str">
        <f t="shared" si="6"/>
        <v> BBS 14 </v>
      </c>
      <c r="B67" s="6" t="str">
        <f t="shared" si="7"/>
        <v>I</v>
      </c>
      <c r="C67" s="4">
        <f t="shared" si="8"/>
        <v>42109.447</v>
      </c>
      <c r="D67" s="5" t="str">
        <f t="shared" si="9"/>
        <v>vis</v>
      </c>
      <c r="E67" s="69">
        <f>VLOOKUP(C67,'Active 1'!C$21:E$957,3,FALSE)</f>
        <v>33185.992163287236</v>
      </c>
      <c r="F67" s="6" t="s">
        <v>517</v>
      </c>
      <c r="G67" s="5" t="str">
        <f t="shared" si="10"/>
        <v>42109.447</v>
      </c>
      <c r="H67" s="4">
        <f t="shared" si="11"/>
        <v>33186</v>
      </c>
      <c r="I67" s="70" t="s">
        <v>733</v>
      </c>
      <c r="J67" s="71" t="s">
        <v>265</v>
      </c>
      <c r="K67" s="70">
        <v>33186</v>
      </c>
      <c r="L67" s="70" t="s">
        <v>239</v>
      </c>
      <c r="M67" s="71" t="s">
        <v>677</v>
      </c>
      <c r="N67" s="71"/>
      <c r="O67" s="72" t="s">
        <v>257</v>
      </c>
      <c r="P67" s="72" t="s">
        <v>264</v>
      </c>
    </row>
    <row r="68" spans="1:16" ht="12.75" customHeight="1" thickBot="1" x14ac:dyDescent="0.25">
      <c r="A68" s="4" t="str">
        <f t="shared" si="6"/>
        <v> BBS 14 </v>
      </c>
      <c r="B68" s="6" t="str">
        <f t="shared" si="7"/>
        <v>II</v>
      </c>
      <c r="C68" s="4">
        <f t="shared" si="8"/>
        <v>42132.411999999997</v>
      </c>
      <c r="D68" s="5" t="str">
        <f t="shared" si="9"/>
        <v>vis</v>
      </c>
      <c r="E68" s="69">
        <f>VLOOKUP(C68,'Active 1'!C$21:E$957,3,FALSE)</f>
        <v>33255.457235347596</v>
      </c>
      <c r="F68" s="6" t="s">
        <v>517</v>
      </c>
      <c r="G68" s="5" t="str">
        <f t="shared" si="10"/>
        <v>42132.412</v>
      </c>
      <c r="H68" s="4">
        <f t="shared" si="11"/>
        <v>33255.5</v>
      </c>
      <c r="I68" s="70" t="s">
        <v>734</v>
      </c>
      <c r="J68" s="71" t="s">
        <v>266</v>
      </c>
      <c r="K68" s="70">
        <v>33255.5</v>
      </c>
      <c r="L68" s="70" t="s">
        <v>267</v>
      </c>
      <c r="M68" s="71" t="s">
        <v>677</v>
      </c>
      <c r="N68" s="71"/>
      <c r="O68" s="72" t="s">
        <v>257</v>
      </c>
      <c r="P68" s="72" t="s">
        <v>264</v>
      </c>
    </row>
    <row r="69" spans="1:16" ht="12.75" customHeight="1" thickBot="1" x14ac:dyDescent="0.25">
      <c r="A69" s="4" t="str">
        <f t="shared" si="6"/>
        <v>IBVS 2344 </v>
      </c>
      <c r="B69" s="6" t="str">
        <f t="shared" si="7"/>
        <v>I</v>
      </c>
      <c r="C69" s="4">
        <f t="shared" si="8"/>
        <v>45021.34</v>
      </c>
      <c r="D69" s="5" t="str">
        <f t="shared" si="9"/>
        <v>vis</v>
      </c>
      <c r="E69" s="69">
        <f>VLOOKUP(C69,'Active 1'!C$21:E$957,3,FALSE)</f>
        <v>41993.954587719571</v>
      </c>
      <c r="F69" s="6" t="s">
        <v>517</v>
      </c>
      <c r="G69" s="5" t="str">
        <f t="shared" si="10"/>
        <v>45021.3400</v>
      </c>
      <c r="H69" s="4">
        <f t="shared" si="11"/>
        <v>41994</v>
      </c>
      <c r="I69" s="70" t="s">
        <v>735</v>
      </c>
      <c r="J69" s="71" t="s">
        <v>268</v>
      </c>
      <c r="K69" s="70">
        <v>41994</v>
      </c>
      <c r="L69" s="70" t="s">
        <v>269</v>
      </c>
      <c r="M69" s="71" t="s">
        <v>736</v>
      </c>
      <c r="N69" s="71" t="s">
        <v>270</v>
      </c>
      <c r="O69" s="72" t="s">
        <v>271</v>
      </c>
      <c r="P69" s="73" t="s">
        <v>272</v>
      </c>
    </row>
    <row r="70" spans="1:16" ht="12.75" customHeight="1" thickBot="1" x14ac:dyDescent="0.25">
      <c r="A70" s="4" t="str">
        <f t="shared" si="6"/>
        <v>IBVS 2344 </v>
      </c>
      <c r="B70" s="6" t="str">
        <f t="shared" si="7"/>
        <v>II</v>
      </c>
      <c r="C70" s="4">
        <f t="shared" si="8"/>
        <v>45021.506000000001</v>
      </c>
      <c r="D70" s="5" t="str">
        <f t="shared" si="9"/>
        <v>vis</v>
      </c>
      <c r="E70" s="69">
        <f>VLOOKUP(C70,'Active 1'!C$21:E$957,3,FALSE)</f>
        <v>41994.456708423349</v>
      </c>
      <c r="F70" s="6" t="s">
        <v>517</v>
      </c>
      <c r="G70" s="5" t="str">
        <f t="shared" si="10"/>
        <v>45021.5060</v>
      </c>
      <c r="H70" s="4">
        <f t="shared" si="11"/>
        <v>41994.5</v>
      </c>
      <c r="I70" s="70" t="s">
        <v>737</v>
      </c>
      <c r="J70" s="71" t="s">
        <v>273</v>
      </c>
      <c r="K70" s="70">
        <v>41994.5</v>
      </c>
      <c r="L70" s="70" t="s">
        <v>274</v>
      </c>
      <c r="M70" s="71" t="s">
        <v>736</v>
      </c>
      <c r="N70" s="71" t="s">
        <v>270</v>
      </c>
      <c r="O70" s="72" t="s">
        <v>271</v>
      </c>
      <c r="P70" s="73" t="s">
        <v>272</v>
      </c>
    </row>
    <row r="71" spans="1:16" ht="12.75" customHeight="1" thickBot="1" x14ac:dyDescent="0.25">
      <c r="A71" s="4" t="str">
        <f t="shared" si="6"/>
        <v>IBVS 3349 </v>
      </c>
      <c r="B71" s="6" t="str">
        <f t="shared" si="7"/>
        <v>II</v>
      </c>
      <c r="C71" s="4">
        <f t="shared" si="8"/>
        <v>46115.138500000001</v>
      </c>
      <c r="D71" s="5" t="str">
        <f t="shared" si="9"/>
        <v>vis</v>
      </c>
      <c r="E71" s="69">
        <f>VLOOKUP(C71,'Active 1'!C$21:E$957,3,FALSE)</f>
        <v>45302.502013020057</v>
      </c>
      <c r="F71" s="6" t="s">
        <v>517</v>
      </c>
      <c r="G71" s="5" t="str">
        <f t="shared" si="10"/>
        <v>46115.1385</v>
      </c>
      <c r="H71" s="4">
        <f t="shared" si="11"/>
        <v>45302.5</v>
      </c>
      <c r="I71" s="70" t="s">
        <v>738</v>
      </c>
      <c r="J71" s="71" t="s">
        <v>275</v>
      </c>
      <c r="K71" s="70">
        <v>45302.5</v>
      </c>
      <c r="L71" s="70" t="s">
        <v>276</v>
      </c>
      <c r="M71" s="71" t="s">
        <v>736</v>
      </c>
      <c r="N71" s="71" t="s">
        <v>270</v>
      </c>
      <c r="O71" s="72" t="s">
        <v>277</v>
      </c>
      <c r="P71" s="73" t="s">
        <v>278</v>
      </c>
    </row>
    <row r="72" spans="1:16" ht="12.75" customHeight="1" thickBot="1" x14ac:dyDescent="0.25">
      <c r="A72" s="4" t="str">
        <f t="shared" si="6"/>
        <v>IBVS 3349 </v>
      </c>
      <c r="B72" s="6" t="str">
        <f t="shared" si="7"/>
        <v>I</v>
      </c>
      <c r="C72" s="4">
        <f t="shared" si="8"/>
        <v>46115.304300000003</v>
      </c>
      <c r="D72" s="5" t="str">
        <f t="shared" si="9"/>
        <v>vis</v>
      </c>
      <c r="E72" s="69">
        <f>VLOOKUP(C72,'Active 1'!C$21:E$957,3,FALSE)</f>
        <v>45303.003528759124</v>
      </c>
      <c r="F72" s="6" t="s">
        <v>517</v>
      </c>
      <c r="G72" s="5" t="str">
        <f t="shared" si="10"/>
        <v>46115.3043</v>
      </c>
      <c r="H72" s="4">
        <f t="shared" si="11"/>
        <v>45303</v>
      </c>
      <c r="I72" s="70" t="s">
        <v>739</v>
      </c>
      <c r="J72" s="71" t="s">
        <v>279</v>
      </c>
      <c r="K72" s="70">
        <v>45303</v>
      </c>
      <c r="L72" s="70" t="s">
        <v>280</v>
      </c>
      <c r="M72" s="71" t="s">
        <v>736</v>
      </c>
      <c r="N72" s="71" t="s">
        <v>270</v>
      </c>
      <c r="O72" s="72" t="s">
        <v>277</v>
      </c>
      <c r="P72" s="73" t="s">
        <v>278</v>
      </c>
    </row>
    <row r="73" spans="1:16" ht="12.75" customHeight="1" thickBot="1" x14ac:dyDescent="0.25">
      <c r="A73" s="4" t="str">
        <f t="shared" si="6"/>
        <v>IBVS 3349 </v>
      </c>
      <c r="B73" s="6" t="str">
        <f t="shared" si="7"/>
        <v>II</v>
      </c>
      <c r="C73" s="4">
        <f t="shared" si="8"/>
        <v>46117.123500000002</v>
      </c>
      <c r="D73" s="5" t="str">
        <f t="shared" si="9"/>
        <v>vis</v>
      </c>
      <c r="E73" s="69">
        <f>VLOOKUP(C73,'Active 1'!C$21:E$957,3,FALSE)</f>
        <v>45308.506287700649</v>
      </c>
      <c r="F73" s="6" t="s">
        <v>517</v>
      </c>
      <c r="G73" s="5" t="str">
        <f t="shared" si="10"/>
        <v>46117.1235</v>
      </c>
      <c r="H73" s="4">
        <f t="shared" si="11"/>
        <v>45308.5</v>
      </c>
      <c r="I73" s="70" t="s">
        <v>740</v>
      </c>
      <c r="J73" s="71" t="s">
        <v>281</v>
      </c>
      <c r="K73" s="70">
        <v>45308.5</v>
      </c>
      <c r="L73" s="70" t="s">
        <v>282</v>
      </c>
      <c r="M73" s="71" t="s">
        <v>736</v>
      </c>
      <c r="N73" s="71" t="s">
        <v>270</v>
      </c>
      <c r="O73" s="72" t="s">
        <v>277</v>
      </c>
      <c r="P73" s="73" t="s">
        <v>278</v>
      </c>
    </row>
    <row r="74" spans="1:16" ht="12.75" customHeight="1" thickBot="1" x14ac:dyDescent="0.25">
      <c r="A74" s="4" t="str">
        <f t="shared" si="6"/>
        <v>IBVS 3349 </v>
      </c>
      <c r="B74" s="6" t="str">
        <f t="shared" si="7"/>
        <v>I</v>
      </c>
      <c r="C74" s="4">
        <f t="shared" si="8"/>
        <v>46117.2886</v>
      </c>
      <c r="D74" s="5" t="str">
        <f t="shared" si="9"/>
        <v>vis</v>
      </c>
      <c r="E74" s="69">
        <f>VLOOKUP(C74,'Active 1'!C$21:E$957,3,FALSE)</f>
        <v>45309.005686063247</v>
      </c>
      <c r="F74" s="6" t="s">
        <v>517</v>
      </c>
      <c r="G74" s="5" t="str">
        <f t="shared" si="10"/>
        <v>46117.2886</v>
      </c>
      <c r="H74" s="4">
        <f t="shared" si="11"/>
        <v>45309</v>
      </c>
      <c r="I74" s="70" t="s">
        <v>741</v>
      </c>
      <c r="J74" s="71" t="s">
        <v>283</v>
      </c>
      <c r="K74" s="70">
        <v>45309</v>
      </c>
      <c r="L74" s="70" t="s">
        <v>284</v>
      </c>
      <c r="M74" s="71" t="s">
        <v>736</v>
      </c>
      <c r="N74" s="71" t="s">
        <v>270</v>
      </c>
      <c r="O74" s="72" t="s">
        <v>277</v>
      </c>
      <c r="P74" s="73" t="s">
        <v>278</v>
      </c>
    </row>
    <row r="75" spans="1:16" ht="12.75" customHeight="1" thickBot="1" x14ac:dyDescent="0.25">
      <c r="A75" s="4" t="str">
        <f t="shared" ref="A75:A106" si="12">P75</f>
        <v> AOEB 8 </v>
      </c>
      <c r="B75" s="6" t="str">
        <f t="shared" ref="B75:B106" si="13">IF(H75=INT(H75),"I","II")</f>
        <v>I</v>
      </c>
      <c r="C75" s="4">
        <f t="shared" ref="C75:C106" si="14">1*G75</f>
        <v>49060.686000000002</v>
      </c>
      <c r="D75" s="5" t="str">
        <f t="shared" ref="D75:D106" si="15">VLOOKUP(F75,I$1:J$5,2,FALSE)</f>
        <v>vis</v>
      </c>
      <c r="E75" s="69">
        <f>VLOOKUP(C75,'Active 1'!C$21:E$957,3,FALSE)</f>
        <v>54212.263360494238</v>
      </c>
      <c r="F75" s="6" t="s">
        <v>517</v>
      </c>
      <c r="G75" s="5" t="str">
        <f t="shared" ref="G75:G106" si="16">MID(I75,3,LEN(I75)-3)</f>
        <v>49060.686</v>
      </c>
      <c r="H75" s="4">
        <f t="shared" ref="H75:H106" si="17">1*K75</f>
        <v>54212</v>
      </c>
      <c r="I75" s="70" t="s">
        <v>742</v>
      </c>
      <c r="J75" s="71" t="s">
        <v>285</v>
      </c>
      <c r="K75" s="70">
        <v>54212</v>
      </c>
      <c r="L75" s="70" t="s">
        <v>286</v>
      </c>
      <c r="M75" s="71" t="s">
        <v>677</v>
      </c>
      <c r="N75" s="71"/>
      <c r="O75" s="72" t="s">
        <v>287</v>
      </c>
      <c r="P75" s="72" t="s">
        <v>288</v>
      </c>
    </row>
    <row r="76" spans="1:16" ht="12.75" customHeight="1" thickBot="1" x14ac:dyDescent="0.25">
      <c r="A76" s="4" t="str">
        <f t="shared" si="12"/>
        <v> AOEB 8 </v>
      </c>
      <c r="B76" s="6" t="str">
        <f t="shared" si="13"/>
        <v>I</v>
      </c>
      <c r="C76" s="4">
        <f t="shared" si="14"/>
        <v>49064.639999999999</v>
      </c>
      <c r="D76" s="5" t="str">
        <f t="shared" si="15"/>
        <v>vis</v>
      </c>
      <c r="E76" s="69">
        <f>VLOOKUP(C76,'Active 1'!C$21:E$957,3,FALSE)</f>
        <v>54224.223512679149</v>
      </c>
      <c r="F76" s="6" t="s">
        <v>517</v>
      </c>
      <c r="G76" s="5" t="str">
        <f t="shared" si="16"/>
        <v>49064.640</v>
      </c>
      <c r="H76" s="4">
        <f t="shared" si="17"/>
        <v>54224</v>
      </c>
      <c r="I76" s="70" t="s">
        <v>743</v>
      </c>
      <c r="J76" s="71" t="s">
        <v>289</v>
      </c>
      <c r="K76" s="70">
        <v>54224</v>
      </c>
      <c r="L76" s="70" t="s">
        <v>290</v>
      </c>
      <c r="M76" s="71" t="s">
        <v>677</v>
      </c>
      <c r="N76" s="71"/>
      <c r="O76" s="72" t="s">
        <v>287</v>
      </c>
      <c r="P76" s="72" t="s">
        <v>288</v>
      </c>
    </row>
    <row r="77" spans="1:16" ht="12.75" customHeight="1" thickBot="1" x14ac:dyDescent="0.25">
      <c r="A77" s="4" t="str">
        <f t="shared" si="12"/>
        <v> AOEB 8 </v>
      </c>
      <c r="B77" s="6" t="str">
        <f t="shared" si="13"/>
        <v>I</v>
      </c>
      <c r="C77" s="4">
        <f t="shared" si="14"/>
        <v>49754.620999999999</v>
      </c>
      <c r="D77" s="5" t="str">
        <f t="shared" si="15"/>
        <v>vis</v>
      </c>
      <c r="E77" s="69">
        <f>VLOOKUP(C77,'Active 1'!C$21:E$957,3,FALSE)</f>
        <v>56311.294267535959</v>
      </c>
      <c r="F77" s="6" t="s">
        <v>517</v>
      </c>
      <c r="G77" s="5" t="str">
        <f t="shared" si="16"/>
        <v>49754.621</v>
      </c>
      <c r="H77" s="4">
        <f t="shared" si="17"/>
        <v>56311</v>
      </c>
      <c r="I77" s="70" t="s">
        <v>744</v>
      </c>
      <c r="J77" s="71" t="s">
        <v>291</v>
      </c>
      <c r="K77" s="70">
        <v>56311</v>
      </c>
      <c r="L77" s="70" t="s">
        <v>292</v>
      </c>
      <c r="M77" s="71" t="s">
        <v>677</v>
      </c>
      <c r="N77" s="71"/>
      <c r="O77" s="72" t="s">
        <v>287</v>
      </c>
      <c r="P77" s="72" t="s">
        <v>288</v>
      </c>
    </row>
    <row r="78" spans="1:16" ht="12.75" customHeight="1" thickBot="1" x14ac:dyDescent="0.25">
      <c r="A78" s="4" t="str">
        <f t="shared" si="12"/>
        <v> AOEB 8 </v>
      </c>
      <c r="B78" s="6" t="str">
        <f t="shared" si="13"/>
        <v>I</v>
      </c>
      <c r="C78" s="4">
        <f t="shared" si="14"/>
        <v>50152.667000000001</v>
      </c>
      <c r="D78" s="5" t="str">
        <f t="shared" si="15"/>
        <v>vis</v>
      </c>
      <c r="E78" s="69">
        <f>VLOOKUP(C78,'Active 1'!C$21:E$957,3,FALSE)</f>
        <v>57515.313169053159</v>
      </c>
      <c r="F78" s="6" t="str">
        <f>LEFT(M78,1)</f>
        <v>V</v>
      </c>
      <c r="G78" s="5" t="str">
        <f t="shared" si="16"/>
        <v>50152.667</v>
      </c>
      <c r="H78" s="4">
        <f t="shared" si="17"/>
        <v>57515</v>
      </c>
      <c r="I78" s="70" t="s">
        <v>745</v>
      </c>
      <c r="J78" s="71" t="s">
        <v>293</v>
      </c>
      <c r="K78" s="70">
        <v>57515</v>
      </c>
      <c r="L78" s="70" t="s">
        <v>294</v>
      </c>
      <c r="M78" s="71" t="s">
        <v>677</v>
      </c>
      <c r="N78" s="71"/>
      <c r="O78" s="72" t="s">
        <v>287</v>
      </c>
      <c r="P78" s="72" t="s">
        <v>288</v>
      </c>
    </row>
    <row r="79" spans="1:16" ht="12.75" customHeight="1" thickBot="1" x14ac:dyDescent="0.25">
      <c r="A79" s="4" t="str">
        <f t="shared" si="12"/>
        <v>BAVM 172 </v>
      </c>
      <c r="B79" s="6" t="str">
        <f t="shared" si="13"/>
        <v>II</v>
      </c>
      <c r="C79" s="4">
        <f t="shared" si="14"/>
        <v>50177.299299999999</v>
      </c>
      <c r="D79" s="5" t="str">
        <f t="shared" si="15"/>
        <v>PE</v>
      </c>
      <c r="E79" s="69">
        <f>VLOOKUP(C79,'Active 1'!C$21:E$957,3,FALSE)</f>
        <v>57589.821529362867</v>
      </c>
      <c r="F79" s="6" t="str">
        <f>LEFT(M79,1)</f>
        <v>E</v>
      </c>
      <c r="G79" s="5" t="str">
        <f t="shared" si="16"/>
        <v>50177.2993</v>
      </c>
      <c r="H79" s="4">
        <f t="shared" si="17"/>
        <v>57589.5</v>
      </c>
      <c r="I79" s="70" t="s">
        <v>746</v>
      </c>
      <c r="J79" s="71" t="s">
        <v>295</v>
      </c>
      <c r="K79" s="70">
        <v>57589.5</v>
      </c>
      <c r="L79" s="70" t="s">
        <v>296</v>
      </c>
      <c r="M79" s="71" t="s">
        <v>736</v>
      </c>
      <c r="N79" s="71" t="s">
        <v>297</v>
      </c>
      <c r="O79" s="72" t="s">
        <v>298</v>
      </c>
      <c r="P79" s="73" t="s">
        <v>299</v>
      </c>
    </row>
    <row r="80" spans="1:16" ht="12.75" customHeight="1" thickBot="1" x14ac:dyDescent="0.25">
      <c r="A80" s="4" t="str">
        <f t="shared" si="12"/>
        <v>BAVM 102 </v>
      </c>
      <c r="B80" s="6" t="str">
        <f t="shared" si="13"/>
        <v>II</v>
      </c>
      <c r="C80" s="4">
        <f t="shared" si="14"/>
        <v>50481.446900000003</v>
      </c>
      <c r="D80" s="5" t="str">
        <f t="shared" si="15"/>
        <v>PE</v>
      </c>
      <c r="E80" s="69">
        <f>VLOOKUP(C80,'Active 1'!C$21:E$957,3,FALSE)</f>
        <v>58509.814342382204</v>
      </c>
      <c r="F80" s="6" t="str">
        <f>LEFT(M80,1)</f>
        <v>E</v>
      </c>
      <c r="G80" s="5" t="str">
        <f t="shared" si="16"/>
        <v>50481.4469</v>
      </c>
      <c r="H80" s="4">
        <f t="shared" si="17"/>
        <v>58509.5</v>
      </c>
      <c r="I80" s="70" t="s">
        <v>747</v>
      </c>
      <c r="J80" s="71" t="s">
        <v>300</v>
      </c>
      <c r="K80" s="70">
        <v>58509.5</v>
      </c>
      <c r="L80" s="70" t="s">
        <v>301</v>
      </c>
      <c r="M80" s="71" t="s">
        <v>736</v>
      </c>
      <c r="N80" s="71" t="s">
        <v>297</v>
      </c>
      <c r="O80" s="72" t="s">
        <v>298</v>
      </c>
      <c r="P80" s="73" t="s">
        <v>302</v>
      </c>
    </row>
    <row r="81" spans="1:16" ht="12.75" customHeight="1" thickBot="1" x14ac:dyDescent="0.25">
      <c r="A81" s="4" t="str">
        <f t="shared" si="12"/>
        <v> AOEB 8 </v>
      </c>
      <c r="B81" s="6" t="str">
        <f t="shared" si="13"/>
        <v>I</v>
      </c>
      <c r="C81" s="4">
        <f t="shared" si="14"/>
        <v>50523.608</v>
      </c>
      <c r="D81" s="5" t="str">
        <f t="shared" si="15"/>
        <v>vis</v>
      </c>
      <c r="E81" s="69">
        <f>VLOOKUP(C81,'Active 1'!C$21:E$957,3,FALSE)</f>
        <v>58637.344229150949</v>
      </c>
      <c r="F81" s="6" t="str">
        <f>LEFT(M81,1)</f>
        <v>V</v>
      </c>
      <c r="G81" s="5" t="str">
        <f t="shared" si="16"/>
        <v>50523.608</v>
      </c>
      <c r="H81" s="4">
        <f t="shared" si="17"/>
        <v>58637</v>
      </c>
      <c r="I81" s="70" t="s">
        <v>748</v>
      </c>
      <c r="J81" s="71" t="s">
        <v>303</v>
      </c>
      <c r="K81" s="70">
        <v>58637</v>
      </c>
      <c r="L81" s="70" t="s">
        <v>304</v>
      </c>
      <c r="M81" s="71" t="s">
        <v>677</v>
      </c>
      <c r="N81" s="71"/>
      <c r="O81" s="72" t="s">
        <v>287</v>
      </c>
      <c r="P81" s="72" t="s">
        <v>288</v>
      </c>
    </row>
    <row r="82" spans="1:16" ht="12.75" customHeight="1" thickBot="1" x14ac:dyDescent="0.25">
      <c r="A82" s="4" t="str">
        <f t="shared" si="12"/>
        <v>VSB 47 </v>
      </c>
      <c r="B82" s="6" t="str">
        <f t="shared" si="13"/>
        <v>II</v>
      </c>
      <c r="C82" s="4">
        <f t="shared" si="14"/>
        <v>50853.046000000002</v>
      </c>
      <c r="D82" s="5" t="str">
        <f t="shared" si="15"/>
        <v>CCD</v>
      </c>
      <c r="E82" s="69">
        <f>VLOOKUP(C82,'Active 1'!C$21:E$957,3,FALSE)</f>
        <v>59633.836038836322</v>
      </c>
      <c r="F82" s="6" t="str">
        <f>LEFT(M82,1)</f>
        <v>C</v>
      </c>
      <c r="G82" s="5" t="str">
        <f t="shared" si="16"/>
        <v>50853.046</v>
      </c>
      <c r="H82" s="4">
        <f t="shared" si="17"/>
        <v>59633.5</v>
      </c>
      <c r="I82" s="70" t="s">
        <v>749</v>
      </c>
      <c r="J82" s="71" t="s">
        <v>305</v>
      </c>
      <c r="K82" s="70">
        <v>59633.5</v>
      </c>
      <c r="L82" s="70" t="s">
        <v>306</v>
      </c>
      <c r="M82" s="71" t="s">
        <v>750</v>
      </c>
      <c r="N82" s="71" t="s">
        <v>307</v>
      </c>
      <c r="O82" s="72" t="s">
        <v>308</v>
      </c>
      <c r="P82" s="73" t="s">
        <v>309</v>
      </c>
    </row>
    <row r="83" spans="1:16" ht="12.75" customHeight="1" thickBot="1" x14ac:dyDescent="0.25">
      <c r="A83" s="4" t="str">
        <f t="shared" si="12"/>
        <v>VSB 47 </v>
      </c>
      <c r="B83" s="6" t="str">
        <f t="shared" si="13"/>
        <v>II</v>
      </c>
      <c r="C83" s="4">
        <f t="shared" si="14"/>
        <v>50854.038999999997</v>
      </c>
      <c r="D83" s="5" t="str">
        <f t="shared" si="15"/>
        <v>vis</v>
      </c>
      <c r="E83" s="69">
        <f>VLOOKUP(C83,'Active 1'!C$21:E$957,3,FALSE)</f>
        <v>59636.839688588363</v>
      </c>
      <c r="F83" s="6" t="s">
        <v>517</v>
      </c>
      <c r="G83" s="5" t="str">
        <f t="shared" si="16"/>
        <v>50854.039</v>
      </c>
      <c r="H83" s="4">
        <f t="shared" si="17"/>
        <v>59636.5</v>
      </c>
      <c r="I83" s="70" t="s">
        <v>751</v>
      </c>
      <c r="J83" s="71" t="s">
        <v>310</v>
      </c>
      <c r="K83" s="70">
        <v>59636.5</v>
      </c>
      <c r="L83" s="70" t="s">
        <v>311</v>
      </c>
      <c r="M83" s="71" t="s">
        <v>750</v>
      </c>
      <c r="N83" s="71" t="s">
        <v>307</v>
      </c>
      <c r="O83" s="72" t="s">
        <v>308</v>
      </c>
      <c r="P83" s="73" t="s">
        <v>309</v>
      </c>
    </row>
    <row r="84" spans="1:16" ht="12.75" customHeight="1" thickBot="1" x14ac:dyDescent="0.25">
      <c r="A84" s="4" t="str">
        <f t="shared" si="12"/>
        <v>BAVM 172 </v>
      </c>
      <c r="B84" s="6" t="str">
        <f t="shared" si="13"/>
        <v>I</v>
      </c>
      <c r="C84" s="4">
        <f t="shared" si="14"/>
        <v>50859.493799999997</v>
      </c>
      <c r="D84" s="5" t="str">
        <f t="shared" si="15"/>
        <v>vis</v>
      </c>
      <c r="E84" s="69">
        <f>VLOOKUP(C84,'Active 1'!C$21:E$957,3,FALSE)</f>
        <v>59653.339495907101</v>
      </c>
      <c r="F84" s="6" t="s">
        <v>517</v>
      </c>
      <c r="G84" s="5" t="str">
        <f t="shared" si="16"/>
        <v>50859.4938</v>
      </c>
      <c r="H84" s="4">
        <f t="shared" si="17"/>
        <v>59653</v>
      </c>
      <c r="I84" s="70" t="s">
        <v>752</v>
      </c>
      <c r="J84" s="71" t="s">
        <v>312</v>
      </c>
      <c r="K84" s="70">
        <v>59653</v>
      </c>
      <c r="L84" s="70" t="s">
        <v>313</v>
      </c>
      <c r="M84" s="71" t="s">
        <v>736</v>
      </c>
      <c r="N84" s="71" t="s">
        <v>297</v>
      </c>
      <c r="O84" s="72" t="s">
        <v>298</v>
      </c>
      <c r="P84" s="73" t="s">
        <v>299</v>
      </c>
    </row>
    <row r="85" spans="1:16" ht="12.75" customHeight="1" thickBot="1" x14ac:dyDescent="0.25">
      <c r="A85" s="4" t="str">
        <f t="shared" si="12"/>
        <v>VSB 33 </v>
      </c>
      <c r="B85" s="6" t="str">
        <f t="shared" si="13"/>
        <v>I</v>
      </c>
      <c r="C85" s="4">
        <f t="shared" si="14"/>
        <v>50879.9902</v>
      </c>
      <c r="D85" s="5" t="str">
        <f t="shared" si="15"/>
        <v>vis</v>
      </c>
      <c r="E85" s="69">
        <f>VLOOKUP(C85,'Active 1'!C$21:E$957,3,FALSE)</f>
        <v>59715.337488634228</v>
      </c>
      <c r="F85" s="6" t="s">
        <v>517</v>
      </c>
      <c r="G85" s="5" t="str">
        <f t="shared" si="16"/>
        <v>50879.9902</v>
      </c>
      <c r="H85" s="4">
        <f t="shared" si="17"/>
        <v>59715</v>
      </c>
      <c r="I85" s="70" t="s">
        <v>753</v>
      </c>
      <c r="J85" s="71" t="s">
        <v>314</v>
      </c>
      <c r="K85" s="70">
        <v>59715</v>
      </c>
      <c r="L85" s="70" t="s">
        <v>315</v>
      </c>
      <c r="M85" s="71" t="s">
        <v>736</v>
      </c>
      <c r="N85" s="71" t="s">
        <v>270</v>
      </c>
      <c r="O85" s="72" t="s">
        <v>308</v>
      </c>
      <c r="P85" s="73" t="s">
        <v>316</v>
      </c>
    </row>
    <row r="86" spans="1:16" ht="12.75" customHeight="1" thickBot="1" x14ac:dyDescent="0.25">
      <c r="A86" s="4" t="str">
        <f t="shared" si="12"/>
        <v> AOEB 8 </v>
      </c>
      <c r="B86" s="6" t="str">
        <f t="shared" si="13"/>
        <v>I</v>
      </c>
      <c r="C86" s="4">
        <f t="shared" si="14"/>
        <v>50921.654000000002</v>
      </c>
      <c r="D86" s="5" t="str">
        <f t="shared" si="15"/>
        <v>vis</v>
      </c>
      <c r="E86" s="69">
        <f>VLOOKUP(C86,'Active 1'!C$21:E$957,3,FALSE)</f>
        <v>59841.363130668149</v>
      </c>
      <c r="F86" s="6" t="s">
        <v>517</v>
      </c>
      <c r="G86" s="5" t="str">
        <f t="shared" si="16"/>
        <v>50921.654</v>
      </c>
      <c r="H86" s="4">
        <f t="shared" si="17"/>
        <v>59841</v>
      </c>
      <c r="I86" s="70" t="s">
        <v>754</v>
      </c>
      <c r="J86" s="71" t="s">
        <v>317</v>
      </c>
      <c r="K86" s="70">
        <v>59841</v>
      </c>
      <c r="L86" s="70" t="s">
        <v>318</v>
      </c>
      <c r="M86" s="71" t="s">
        <v>677</v>
      </c>
      <c r="N86" s="71"/>
      <c r="O86" s="72" t="s">
        <v>287</v>
      </c>
      <c r="P86" s="72" t="s">
        <v>288</v>
      </c>
    </row>
    <row r="87" spans="1:16" ht="12.75" customHeight="1" thickBot="1" x14ac:dyDescent="0.25">
      <c r="A87" s="4" t="str">
        <f t="shared" si="12"/>
        <v> AOEB 8 </v>
      </c>
      <c r="B87" s="6" t="str">
        <f t="shared" si="13"/>
        <v>I</v>
      </c>
      <c r="C87" s="4">
        <f t="shared" si="14"/>
        <v>50926.623</v>
      </c>
      <c r="D87" s="5" t="str">
        <f t="shared" si="15"/>
        <v>vis</v>
      </c>
      <c r="E87" s="69">
        <f>VLOOKUP(C87,'Active 1'!C$21:E$957,3,FALSE)</f>
        <v>59856.393478722486</v>
      </c>
      <c r="F87" s="6" t="s">
        <v>517</v>
      </c>
      <c r="G87" s="5" t="str">
        <f t="shared" si="16"/>
        <v>50926.623</v>
      </c>
      <c r="H87" s="4">
        <f t="shared" si="17"/>
        <v>59856</v>
      </c>
      <c r="I87" s="70" t="s">
        <v>755</v>
      </c>
      <c r="J87" s="71" t="s">
        <v>319</v>
      </c>
      <c r="K87" s="70">
        <v>59856</v>
      </c>
      <c r="L87" s="70" t="s">
        <v>320</v>
      </c>
      <c r="M87" s="71" t="s">
        <v>677</v>
      </c>
      <c r="N87" s="71"/>
      <c r="O87" s="72" t="s">
        <v>287</v>
      </c>
      <c r="P87" s="72" t="s">
        <v>288</v>
      </c>
    </row>
    <row r="88" spans="1:16" ht="12.75" customHeight="1" thickBot="1" x14ac:dyDescent="0.25">
      <c r="A88" s="4" t="str">
        <f t="shared" si="12"/>
        <v> BBS 118 </v>
      </c>
      <c r="B88" s="6" t="str">
        <f t="shared" si="13"/>
        <v>I</v>
      </c>
      <c r="C88" s="4">
        <f t="shared" si="14"/>
        <v>50954.377399999998</v>
      </c>
      <c r="D88" s="5" t="str">
        <f t="shared" si="15"/>
        <v>vis</v>
      </c>
      <c r="E88" s="69">
        <f>VLOOKUP(C88,'Active 1'!C$21:E$957,3,FALSE)</f>
        <v>59940.345640533596</v>
      </c>
      <c r="F88" s="6" t="s">
        <v>517</v>
      </c>
      <c r="G88" s="5" t="str">
        <f t="shared" si="16"/>
        <v>50954.3774</v>
      </c>
      <c r="H88" s="4">
        <f t="shared" si="17"/>
        <v>59940</v>
      </c>
      <c r="I88" s="70" t="s">
        <v>756</v>
      </c>
      <c r="J88" s="71" t="s">
        <v>321</v>
      </c>
      <c r="K88" s="70">
        <v>59940</v>
      </c>
      <c r="L88" s="70" t="s">
        <v>322</v>
      </c>
      <c r="M88" s="71" t="s">
        <v>736</v>
      </c>
      <c r="N88" s="71" t="s">
        <v>270</v>
      </c>
      <c r="O88" s="72" t="s">
        <v>323</v>
      </c>
      <c r="P88" s="72" t="s">
        <v>324</v>
      </c>
    </row>
    <row r="89" spans="1:16" ht="12.75" customHeight="1" thickBot="1" x14ac:dyDescent="0.25">
      <c r="A89" s="4" t="str">
        <f t="shared" si="12"/>
        <v>VSB 37 </v>
      </c>
      <c r="B89" s="6" t="str">
        <f t="shared" si="13"/>
        <v>II</v>
      </c>
      <c r="C89" s="4">
        <f t="shared" si="14"/>
        <v>51475.287100000001</v>
      </c>
      <c r="D89" s="5" t="str">
        <f t="shared" si="15"/>
        <v>vis</v>
      </c>
      <c r="E89" s="69">
        <f>VLOOKUP(C89,'Active 1'!C$21:E$957,3,FALSE)</f>
        <v>61516.005551156122</v>
      </c>
      <c r="F89" s="6" t="s">
        <v>517</v>
      </c>
      <c r="G89" s="5" t="str">
        <f t="shared" si="16"/>
        <v>51475.2871</v>
      </c>
      <c r="H89" s="4">
        <f t="shared" si="17"/>
        <v>61515.5</v>
      </c>
      <c r="I89" s="70" t="s">
        <v>757</v>
      </c>
      <c r="J89" s="71" t="s">
        <v>325</v>
      </c>
      <c r="K89" s="70">
        <v>61515.5</v>
      </c>
      <c r="L89" s="70" t="s">
        <v>326</v>
      </c>
      <c r="M89" s="71" t="s">
        <v>736</v>
      </c>
      <c r="N89" s="71" t="s">
        <v>270</v>
      </c>
      <c r="O89" s="72" t="s">
        <v>308</v>
      </c>
      <c r="P89" s="73" t="s">
        <v>327</v>
      </c>
    </row>
    <row r="90" spans="1:16" ht="12.75" customHeight="1" thickBot="1" x14ac:dyDescent="0.25">
      <c r="A90" s="4" t="str">
        <f t="shared" si="12"/>
        <v>BAVM 172 </v>
      </c>
      <c r="B90" s="6" t="str">
        <f t="shared" si="13"/>
        <v>I</v>
      </c>
      <c r="C90" s="4">
        <f t="shared" si="14"/>
        <v>51641.374400000001</v>
      </c>
      <c r="D90" s="5" t="str">
        <f t="shared" si="15"/>
        <v>vis</v>
      </c>
      <c r="E90" s="69">
        <f>VLOOKUP(C90,'Active 1'!C$21:E$957,3,FALSE)</f>
        <v>62018.390322016669</v>
      </c>
      <c r="F90" s="6" t="s">
        <v>517</v>
      </c>
      <c r="G90" s="5" t="str">
        <f t="shared" si="16"/>
        <v>51641.3744</v>
      </c>
      <c r="H90" s="4">
        <f t="shared" si="17"/>
        <v>62018</v>
      </c>
      <c r="I90" s="70" t="s">
        <v>758</v>
      </c>
      <c r="J90" s="71" t="s">
        <v>328</v>
      </c>
      <c r="K90" s="70">
        <v>62018</v>
      </c>
      <c r="L90" s="70" t="s">
        <v>329</v>
      </c>
      <c r="M90" s="71" t="s">
        <v>736</v>
      </c>
      <c r="N90" s="71" t="s">
        <v>330</v>
      </c>
      <c r="O90" s="72" t="s">
        <v>298</v>
      </c>
      <c r="P90" s="73" t="s">
        <v>299</v>
      </c>
    </row>
    <row r="91" spans="1:16" ht="12.75" customHeight="1" thickBot="1" x14ac:dyDescent="0.25">
      <c r="A91" s="4" t="str">
        <f t="shared" si="12"/>
        <v>VSB 39 </v>
      </c>
      <c r="B91" s="6" t="str">
        <f t="shared" si="13"/>
        <v>I</v>
      </c>
      <c r="C91" s="4">
        <f t="shared" si="14"/>
        <v>51915.118999999999</v>
      </c>
      <c r="D91" s="5" t="str">
        <f t="shared" si="15"/>
        <v>vis</v>
      </c>
      <c r="E91" s="69">
        <f>VLOOKUP(C91,'Active 1'!C$21:E$957,3,FALSE)</f>
        <v>62846.419425658605</v>
      </c>
      <c r="F91" s="6" t="s">
        <v>517</v>
      </c>
      <c r="G91" s="5" t="str">
        <f t="shared" si="16"/>
        <v>51915.119</v>
      </c>
      <c r="H91" s="4">
        <f t="shared" si="17"/>
        <v>62846</v>
      </c>
      <c r="I91" s="70" t="s">
        <v>759</v>
      </c>
      <c r="J91" s="71" t="s">
        <v>331</v>
      </c>
      <c r="K91" s="70" t="s">
        <v>332</v>
      </c>
      <c r="L91" s="70" t="s">
        <v>333</v>
      </c>
      <c r="M91" s="71" t="s">
        <v>736</v>
      </c>
      <c r="N91" s="71" t="s">
        <v>270</v>
      </c>
      <c r="O91" s="72" t="s">
        <v>334</v>
      </c>
      <c r="P91" s="73" t="s">
        <v>335</v>
      </c>
    </row>
    <row r="92" spans="1:16" ht="12.75" customHeight="1" thickBot="1" x14ac:dyDescent="0.25">
      <c r="A92" s="4" t="str">
        <f t="shared" si="12"/>
        <v>VSB 39 </v>
      </c>
      <c r="B92" s="6" t="str">
        <f t="shared" si="13"/>
        <v>II</v>
      </c>
      <c r="C92" s="4">
        <f t="shared" si="14"/>
        <v>51915.277499999997</v>
      </c>
      <c r="D92" s="5" t="str">
        <f t="shared" si="15"/>
        <v>vis</v>
      </c>
      <c r="E92" s="69">
        <f>VLOOKUP(C92,'Active 1'!C$21:E$957,3,FALSE)</f>
        <v>62846.898860185996</v>
      </c>
      <c r="F92" s="6" t="s">
        <v>517</v>
      </c>
      <c r="G92" s="5" t="str">
        <f t="shared" si="16"/>
        <v>51915.2775</v>
      </c>
      <c r="H92" s="4">
        <f t="shared" si="17"/>
        <v>62846.5</v>
      </c>
      <c r="I92" s="70" t="s">
        <v>760</v>
      </c>
      <c r="J92" s="71" t="s">
        <v>336</v>
      </c>
      <c r="K92" s="70" t="s">
        <v>337</v>
      </c>
      <c r="L92" s="70" t="s">
        <v>338</v>
      </c>
      <c r="M92" s="71" t="s">
        <v>736</v>
      </c>
      <c r="N92" s="71" t="s">
        <v>270</v>
      </c>
      <c r="O92" s="72" t="s">
        <v>334</v>
      </c>
      <c r="P92" s="73" t="s">
        <v>335</v>
      </c>
    </row>
    <row r="93" spans="1:16" ht="12.75" customHeight="1" thickBot="1" x14ac:dyDescent="0.25">
      <c r="A93" s="4" t="str">
        <f t="shared" si="12"/>
        <v>BAVM 172 </v>
      </c>
      <c r="B93" s="6" t="str">
        <f t="shared" si="13"/>
        <v>II</v>
      </c>
      <c r="C93" s="4">
        <f t="shared" si="14"/>
        <v>51926.522700000001</v>
      </c>
      <c r="D93" s="5" t="str">
        <f t="shared" si="15"/>
        <v>vis</v>
      </c>
      <c r="E93" s="69">
        <f>VLOOKUP(C93,'Active 1'!C$21:E$957,3,FALSE)</f>
        <v>62880.913605595684</v>
      </c>
      <c r="F93" s="6" t="s">
        <v>517</v>
      </c>
      <c r="G93" s="5" t="str">
        <f t="shared" si="16"/>
        <v>51926.5227</v>
      </c>
      <c r="H93" s="4">
        <f t="shared" si="17"/>
        <v>62880.5</v>
      </c>
      <c r="I93" s="70" t="s">
        <v>761</v>
      </c>
      <c r="J93" s="71" t="s">
        <v>339</v>
      </c>
      <c r="K93" s="70" t="s">
        <v>340</v>
      </c>
      <c r="L93" s="70" t="s">
        <v>341</v>
      </c>
      <c r="M93" s="71" t="s">
        <v>736</v>
      </c>
      <c r="N93" s="71" t="s">
        <v>330</v>
      </c>
      <c r="O93" s="72" t="s">
        <v>298</v>
      </c>
      <c r="P93" s="73" t="s">
        <v>299</v>
      </c>
    </row>
    <row r="94" spans="1:16" ht="12.75" customHeight="1" thickBot="1" x14ac:dyDescent="0.25">
      <c r="A94" s="4" t="str">
        <f t="shared" si="12"/>
        <v>IBVS 5224 </v>
      </c>
      <c r="B94" s="6" t="str">
        <f t="shared" si="13"/>
        <v>I</v>
      </c>
      <c r="C94" s="4">
        <f t="shared" si="14"/>
        <v>51934.951300000001</v>
      </c>
      <c r="D94" s="5" t="str">
        <f t="shared" si="15"/>
        <v>vis</v>
      </c>
      <c r="E94" s="69">
        <f>VLOOKUP(C94,'Active 1'!C$21:E$957,3,FALSE)</f>
        <v>62906.408633088307</v>
      </c>
      <c r="F94" s="6" t="s">
        <v>517</v>
      </c>
      <c r="G94" s="5" t="str">
        <f t="shared" si="16"/>
        <v>51934.9513</v>
      </c>
      <c r="H94" s="4">
        <f t="shared" si="17"/>
        <v>62906</v>
      </c>
      <c r="I94" s="70" t="s">
        <v>762</v>
      </c>
      <c r="J94" s="71" t="s">
        <v>342</v>
      </c>
      <c r="K94" s="70" t="s">
        <v>343</v>
      </c>
      <c r="L94" s="70" t="s">
        <v>344</v>
      </c>
      <c r="M94" s="71" t="s">
        <v>736</v>
      </c>
      <c r="N94" s="71" t="s">
        <v>270</v>
      </c>
      <c r="O94" s="72" t="s">
        <v>345</v>
      </c>
      <c r="P94" s="73" t="s">
        <v>346</v>
      </c>
    </row>
    <row r="95" spans="1:16" ht="12.75" customHeight="1" thickBot="1" x14ac:dyDescent="0.25">
      <c r="A95" s="4" t="str">
        <f t="shared" si="12"/>
        <v>VSB 39 </v>
      </c>
      <c r="B95" s="6" t="str">
        <f t="shared" si="13"/>
        <v>II</v>
      </c>
      <c r="C95" s="4">
        <f t="shared" si="14"/>
        <v>51939.0841</v>
      </c>
      <c r="D95" s="5" t="str">
        <f t="shared" si="15"/>
        <v>vis</v>
      </c>
      <c r="E95" s="69">
        <f>VLOOKUP(C95,'Active 1'!C$21:E$957,3,FALSE)</f>
        <v>62918.909623718006</v>
      </c>
      <c r="F95" s="6" t="s">
        <v>517</v>
      </c>
      <c r="G95" s="5" t="str">
        <f t="shared" si="16"/>
        <v>51939.0841</v>
      </c>
      <c r="H95" s="4">
        <f t="shared" si="17"/>
        <v>62918.5</v>
      </c>
      <c r="I95" s="70" t="s">
        <v>763</v>
      </c>
      <c r="J95" s="71" t="s">
        <v>347</v>
      </c>
      <c r="K95" s="70" t="s">
        <v>348</v>
      </c>
      <c r="L95" s="70" t="s">
        <v>349</v>
      </c>
      <c r="M95" s="71" t="s">
        <v>736</v>
      </c>
      <c r="N95" s="71" t="s">
        <v>270</v>
      </c>
      <c r="O95" s="72" t="s">
        <v>334</v>
      </c>
      <c r="P95" s="73" t="s">
        <v>335</v>
      </c>
    </row>
    <row r="96" spans="1:16" ht="12.75" customHeight="1" thickBot="1" x14ac:dyDescent="0.25">
      <c r="A96" s="4" t="str">
        <f t="shared" si="12"/>
        <v>VSB 39 </v>
      </c>
      <c r="B96" s="6" t="str">
        <f t="shared" si="13"/>
        <v>II</v>
      </c>
      <c r="C96" s="4">
        <f t="shared" si="14"/>
        <v>51940.078699999998</v>
      </c>
      <c r="D96" s="5" t="str">
        <f t="shared" si="15"/>
        <v>vis</v>
      </c>
      <c r="E96" s="69">
        <f>VLOOKUP(C96,'Active 1'!C$21:E$957,3,FALSE)</f>
        <v>62921.918113187683</v>
      </c>
      <c r="F96" s="6" t="s">
        <v>517</v>
      </c>
      <c r="G96" s="5" t="str">
        <f t="shared" si="16"/>
        <v>51940.0787</v>
      </c>
      <c r="H96" s="4">
        <f t="shared" si="17"/>
        <v>62921.5</v>
      </c>
      <c r="I96" s="70" t="s">
        <v>764</v>
      </c>
      <c r="J96" s="71" t="s">
        <v>350</v>
      </c>
      <c r="K96" s="70" t="s">
        <v>351</v>
      </c>
      <c r="L96" s="70" t="s">
        <v>352</v>
      </c>
      <c r="M96" s="71" t="s">
        <v>736</v>
      </c>
      <c r="N96" s="71" t="s">
        <v>270</v>
      </c>
      <c r="O96" s="72" t="s">
        <v>334</v>
      </c>
      <c r="P96" s="73" t="s">
        <v>335</v>
      </c>
    </row>
    <row r="97" spans="1:16" ht="12.75" customHeight="1" thickBot="1" x14ac:dyDescent="0.25">
      <c r="A97" s="4" t="str">
        <f t="shared" si="12"/>
        <v> AOEB 8 </v>
      </c>
      <c r="B97" s="6" t="str">
        <f t="shared" si="13"/>
        <v>I</v>
      </c>
      <c r="C97" s="4">
        <f t="shared" si="14"/>
        <v>51957.760999999999</v>
      </c>
      <c r="D97" s="5" t="str">
        <f t="shared" si="15"/>
        <v>vis</v>
      </c>
      <c r="E97" s="69">
        <f>VLOOKUP(C97,'Active 1'!C$21:E$957,3,FALSE)</f>
        <v>62975.403950056534</v>
      </c>
      <c r="F97" s="6" t="s">
        <v>517</v>
      </c>
      <c r="G97" s="5" t="str">
        <f t="shared" si="16"/>
        <v>51957.761</v>
      </c>
      <c r="H97" s="4">
        <f t="shared" si="17"/>
        <v>62975</v>
      </c>
      <c r="I97" s="70" t="s">
        <v>765</v>
      </c>
      <c r="J97" s="71" t="s">
        <v>353</v>
      </c>
      <c r="K97" s="70" t="s">
        <v>354</v>
      </c>
      <c r="L97" s="70" t="s">
        <v>355</v>
      </c>
      <c r="M97" s="71" t="s">
        <v>677</v>
      </c>
      <c r="N97" s="71"/>
      <c r="O97" s="72" t="s">
        <v>287</v>
      </c>
      <c r="P97" s="72" t="s">
        <v>288</v>
      </c>
    </row>
    <row r="98" spans="1:16" ht="12.75" customHeight="1" thickBot="1" x14ac:dyDescent="0.25">
      <c r="A98" s="4" t="str">
        <f t="shared" si="12"/>
        <v> AOEB 8 </v>
      </c>
      <c r="B98" s="6" t="str">
        <f t="shared" si="13"/>
        <v>I</v>
      </c>
      <c r="C98" s="4">
        <f t="shared" si="14"/>
        <v>51958.764999999999</v>
      </c>
      <c r="D98" s="5" t="str">
        <f t="shared" si="15"/>
        <v>vis</v>
      </c>
      <c r="E98" s="69">
        <f>VLOOKUP(C98,'Active 1'!C$21:E$957,3,FALSE)</f>
        <v>62978.440872867272</v>
      </c>
      <c r="F98" s="6" t="s">
        <v>517</v>
      </c>
      <c r="G98" s="5" t="str">
        <f t="shared" si="16"/>
        <v>51958.765</v>
      </c>
      <c r="H98" s="4">
        <f t="shared" si="17"/>
        <v>62978</v>
      </c>
      <c r="I98" s="70" t="s">
        <v>766</v>
      </c>
      <c r="J98" s="71" t="s">
        <v>356</v>
      </c>
      <c r="K98" s="70" t="s">
        <v>357</v>
      </c>
      <c r="L98" s="70" t="s">
        <v>358</v>
      </c>
      <c r="M98" s="71" t="s">
        <v>677</v>
      </c>
      <c r="N98" s="71"/>
      <c r="O98" s="72" t="s">
        <v>287</v>
      </c>
      <c r="P98" s="72" t="s">
        <v>288</v>
      </c>
    </row>
    <row r="99" spans="1:16" ht="12.75" customHeight="1" thickBot="1" x14ac:dyDescent="0.25">
      <c r="A99" s="4" t="str">
        <f t="shared" si="12"/>
        <v> AOEB 8 </v>
      </c>
      <c r="B99" s="6" t="str">
        <f t="shared" si="13"/>
        <v>I</v>
      </c>
      <c r="C99" s="4">
        <f t="shared" si="14"/>
        <v>52017.607000000004</v>
      </c>
      <c r="D99" s="5" t="str">
        <f t="shared" si="15"/>
        <v>vis</v>
      </c>
      <c r="E99" s="69">
        <f>VLOOKUP(C99,'Active 1'!C$21:E$957,3,FALSE)</f>
        <v>63156.427538235293</v>
      </c>
      <c r="F99" s="6" t="s">
        <v>517</v>
      </c>
      <c r="G99" s="5" t="str">
        <f t="shared" si="16"/>
        <v>52017.607</v>
      </c>
      <c r="H99" s="4">
        <f t="shared" si="17"/>
        <v>63156</v>
      </c>
      <c r="I99" s="70" t="s">
        <v>767</v>
      </c>
      <c r="J99" s="71" t="s">
        <v>359</v>
      </c>
      <c r="K99" s="70" t="s">
        <v>360</v>
      </c>
      <c r="L99" s="70" t="s">
        <v>361</v>
      </c>
      <c r="M99" s="71" t="s">
        <v>677</v>
      </c>
      <c r="N99" s="71"/>
      <c r="O99" s="72" t="s">
        <v>287</v>
      </c>
      <c r="P99" s="72" t="s">
        <v>288</v>
      </c>
    </row>
    <row r="100" spans="1:16" ht="12.75" customHeight="1" thickBot="1" x14ac:dyDescent="0.25">
      <c r="A100" s="4" t="str">
        <f t="shared" si="12"/>
        <v> AOEB 8 </v>
      </c>
      <c r="B100" s="6" t="str">
        <f t="shared" si="13"/>
        <v>I</v>
      </c>
      <c r="C100" s="4">
        <f t="shared" si="14"/>
        <v>52021.5697</v>
      </c>
      <c r="D100" s="5" t="str">
        <f t="shared" si="15"/>
        <v>vis</v>
      </c>
      <c r="E100" s="69">
        <f>VLOOKUP(C100,'Active 1'!C$21:E$957,3,FALSE)</f>
        <v>63168.414006384795</v>
      </c>
      <c r="F100" s="6" t="s">
        <v>517</v>
      </c>
      <c r="G100" s="5" t="str">
        <f t="shared" si="16"/>
        <v>52021.5697</v>
      </c>
      <c r="H100" s="4">
        <f t="shared" si="17"/>
        <v>63168</v>
      </c>
      <c r="I100" s="70" t="s">
        <v>768</v>
      </c>
      <c r="J100" s="71" t="s">
        <v>362</v>
      </c>
      <c r="K100" s="70" t="s">
        <v>363</v>
      </c>
      <c r="L100" s="70" t="s">
        <v>364</v>
      </c>
      <c r="M100" s="71" t="s">
        <v>750</v>
      </c>
      <c r="N100" s="71" t="s">
        <v>365</v>
      </c>
      <c r="O100" s="72" t="s">
        <v>366</v>
      </c>
      <c r="P100" s="72" t="s">
        <v>288</v>
      </c>
    </row>
    <row r="101" spans="1:16" ht="12.75" customHeight="1" thickBot="1" x14ac:dyDescent="0.25">
      <c r="A101" s="4" t="str">
        <f t="shared" si="12"/>
        <v> AOEB 8 </v>
      </c>
      <c r="B101" s="6" t="str">
        <f t="shared" si="13"/>
        <v>I</v>
      </c>
      <c r="C101" s="4">
        <f t="shared" si="14"/>
        <v>52223.909</v>
      </c>
      <c r="D101" s="5" t="str">
        <f t="shared" si="15"/>
        <v>vis</v>
      </c>
      <c r="E101" s="69">
        <f>VLOOKUP(C101,'Active 1'!C$21:E$957,3,FALSE)</f>
        <v>63780.454679371731</v>
      </c>
      <c r="F101" s="6" t="s">
        <v>517</v>
      </c>
      <c r="G101" s="5" t="str">
        <f t="shared" si="16"/>
        <v>52223.909</v>
      </c>
      <c r="H101" s="4">
        <f t="shared" si="17"/>
        <v>63780</v>
      </c>
      <c r="I101" s="70" t="s">
        <v>769</v>
      </c>
      <c r="J101" s="71" t="s">
        <v>367</v>
      </c>
      <c r="K101" s="70" t="s">
        <v>368</v>
      </c>
      <c r="L101" s="70" t="s">
        <v>369</v>
      </c>
      <c r="M101" s="71" t="s">
        <v>677</v>
      </c>
      <c r="N101" s="71"/>
      <c r="O101" s="72" t="s">
        <v>370</v>
      </c>
      <c r="P101" s="72" t="s">
        <v>288</v>
      </c>
    </row>
    <row r="102" spans="1:16" ht="12.75" customHeight="1" thickBot="1" x14ac:dyDescent="0.25">
      <c r="A102" s="4" t="str">
        <f t="shared" si="12"/>
        <v>VSB 40 </v>
      </c>
      <c r="B102" s="6" t="str">
        <f t="shared" si="13"/>
        <v>II</v>
      </c>
      <c r="C102" s="4">
        <f t="shared" si="14"/>
        <v>52297.1325</v>
      </c>
      <c r="D102" s="5" t="str">
        <f t="shared" si="15"/>
        <v>vis</v>
      </c>
      <c r="E102" s="69">
        <f>VLOOKUP(C102,'Active 1'!C$21:E$957,3,FALSE)</f>
        <v>64001.94284414476</v>
      </c>
      <c r="F102" s="6" t="s">
        <v>517</v>
      </c>
      <c r="G102" s="5" t="str">
        <f t="shared" si="16"/>
        <v>52297.1325</v>
      </c>
      <c r="H102" s="4">
        <f t="shared" si="17"/>
        <v>64001.5</v>
      </c>
      <c r="I102" s="70" t="s">
        <v>770</v>
      </c>
      <c r="J102" s="71" t="s">
        <v>371</v>
      </c>
      <c r="K102" s="70" t="s">
        <v>372</v>
      </c>
      <c r="L102" s="70" t="s">
        <v>373</v>
      </c>
      <c r="M102" s="71" t="s">
        <v>736</v>
      </c>
      <c r="N102" s="71" t="s">
        <v>270</v>
      </c>
      <c r="O102" s="72" t="s">
        <v>374</v>
      </c>
      <c r="P102" s="73" t="s">
        <v>375</v>
      </c>
    </row>
    <row r="103" spans="1:16" ht="12.75" customHeight="1" thickBot="1" x14ac:dyDescent="0.25">
      <c r="A103" s="4" t="str">
        <f t="shared" si="12"/>
        <v>VSB 42 </v>
      </c>
      <c r="B103" s="6" t="str">
        <f t="shared" si="13"/>
        <v>I</v>
      </c>
      <c r="C103" s="4">
        <f t="shared" si="14"/>
        <v>52313.1538</v>
      </c>
      <c r="D103" s="5" t="str">
        <f t="shared" si="15"/>
        <v>vis</v>
      </c>
      <c r="E103" s="69">
        <f>VLOOKUP(C103,'Active 1'!C$21:E$957,3,FALSE)</f>
        <v>64050.404449152418</v>
      </c>
      <c r="F103" s="6" t="s">
        <v>517</v>
      </c>
      <c r="G103" s="5" t="str">
        <f t="shared" si="16"/>
        <v>52313.1538</v>
      </c>
      <c r="H103" s="4">
        <f t="shared" si="17"/>
        <v>64050</v>
      </c>
      <c r="I103" s="70" t="s">
        <v>771</v>
      </c>
      <c r="J103" s="71" t="s">
        <v>376</v>
      </c>
      <c r="K103" s="70" t="s">
        <v>377</v>
      </c>
      <c r="L103" s="70" t="s">
        <v>378</v>
      </c>
      <c r="M103" s="71" t="s">
        <v>736</v>
      </c>
      <c r="N103" s="71" t="s">
        <v>270</v>
      </c>
      <c r="O103" s="72" t="s">
        <v>308</v>
      </c>
      <c r="P103" s="73" t="s">
        <v>379</v>
      </c>
    </row>
    <row r="104" spans="1:16" ht="12.75" customHeight="1" thickBot="1" x14ac:dyDescent="0.25">
      <c r="A104" s="4" t="str">
        <f t="shared" si="12"/>
        <v>VSB 40 </v>
      </c>
      <c r="B104" s="6" t="str">
        <f t="shared" si="13"/>
        <v>I</v>
      </c>
      <c r="C104" s="4">
        <f t="shared" si="14"/>
        <v>52321.100200000001</v>
      </c>
      <c r="D104" s="5" t="str">
        <f t="shared" si="15"/>
        <v>vis</v>
      </c>
      <c r="E104" s="69">
        <f>VLOOKUP(C104,'Active 1'!C$21:E$957,3,FALSE)</f>
        <v>64074.440906745302</v>
      </c>
      <c r="F104" s="6" t="s">
        <v>517</v>
      </c>
      <c r="G104" s="5" t="str">
        <f t="shared" si="16"/>
        <v>52321.1002</v>
      </c>
      <c r="H104" s="4">
        <f t="shared" si="17"/>
        <v>64074</v>
      </c>
      <c r="I104" s="70" t="s">
        <v>772</v>
      </c>
      <c r="J104" s="71" t="s">
        <v>380</v>
      </c>
      <c r="K104" s="70" t="s">
        <v>381</v>
      </c>
      <c r="L104" s="70" t="s">
        <v>382</v>
      </c>
      <c r="M104" s="71" t="s">
        <v>736</v>
      </c>
      <c r="N104" s="71" t="s">
        <v>270</v>
      </c>
      <c r="O104" s="72" t="s">
        <v>334</v>
      </c>
      <c r="P104" s="73" t="s">
        <v>375</v>
      </c>
    </row>
    <row r="105" spans="1:16" ht="12.75" customHeight="1" thickBot="1" x14ac:dyDescent="0.25">
      <c r="A105" s="4" t="str">
        <f t="shared" si="12"/>
        <v> AOEB 8 </v>
      </c>
      <c r="B105" s="6" t="str">
        <f t="shared" si="13"/>
        <v>I</v>
      </c>
      <c r="C105" s="4">
        <f t="shared" si="14"/>
        <v>52334.655500000001</v>
      </c>
      <c r="D105" s="5" t="str">
        <f t="shared" si="15"/>
        <v>vis</v>
      </c>
      <c r="E105" s="69">
        <f>VLOOKUP(C105,'Active 1'!C$21:E$957,3,FALSE)</f>
        <v>64115.443296960839</v>
      </c>
      <c r="F105" s="6" t="s">
        <v>517</v>
      </c>
      <c r="G105" s="5" t="str">
        <f t="shared" si="16"/>
        <v>52334.6555</v>
      </c>
      <c r="H105" s="4">
        <f t="shared" si="17"/>
        <v>64115</v>
      </c>
      <c r="I105" s="70" t="s">
        <v>773</v>
      </c>
      <c r="J105" s="71" t="s">
        <v>383</v>
      </c>
      <c r="K105" s="70" t="s">
        <v>384</v>
      </c>
      <c r="L105" s="70" t="s">
        <v>385</v>
      </c>
      <c r="M105" s="71" t="s">
        <v>750</v>
      </c>
      <c r="N105" s="71" t="s">
        <v>365</v>
      </c>
      <c r="O105" s="72" t="s">
        <v>366</v>
      </c>
      <c r="P105" s="72" t="s">
        <v>288</v>
      </c>
    </row>
    <row r="106" spans="1:16" ht="12.75" customHeight="1" thickBot="1" x14ac:dyDescent="0.25">
      <c r="A106" s="4" t="str">
        <f t="shared" si="12"/>
        <v> AOEB 8 </v>
      </c>
      <c r="B106" s="6" t="str">
        <f t="shared" si="13"/>
        <v>I</v>
      </c>
      <c r="C106" s="4">
        <f t="shared" si="14"/>
        <v>52370.691099999996</v>
      </c>
      <c r="D106" s="5" t="str">
        <f t="shared" si="15"/>
        <v>vis</v>
      </c>
      <c r="E106" s="69">
        <f>VLOOKUP(C106,'Active 1'!C$21:E$957,3,FALSE)</f>
        <v>64224.444627278215</v>
      </c>
      <c r="F106" s="6" t="s">
        <v>517</v>
      </c>
      <c r="G106" s="5" t="str">
        <f t="shared" si="16"/>
        <v>52370.6911</v>
      </c>
      <c r="H106" s="4">
        <f t="shared" si="17"/>
        <v>64224</v>
      </c>
      <c r="I106" s="70" t="s">
        <v>774</v>
      </c>
      <c r="J106" s="71" t="s">
        <v>386</v>
      </c>
      <c r="K106" s="70" t="s">
        <v>387</v>
      </c>
      <c r="L106" s="70" t="s">
        <v>388</v>
      </c>
      <c r="M106" s="71" t="s">
        <v>750</v>
      </c>
      <c r="N106" s="71" t="s">
        <v>365</v>
      </c>
      <c r="O106" s="72" t="s">
        <v>287</v>
      </c>
      <c r="P106" s="72" t="s">
        <v>288</v>
      </c>
    </row>
    <row r="107" spans="1:16" ht="12.75" customHeight="1" thickBot="1" x14ac:dyDescent="0.25">
      <c r="A107" s="4" t="str">
        <f t="shared" ref="A107:A138" si="18">P107</f>
        <v> AOEB 8 </v>
      </c>
      <c r="B107" s="6" t="str">
        <f t="shared" ref="B107:B138" si="19">IF(H107=INT(H107),"I","II")</f>
        <v>I</v>
      </c>
      <c r="C107" s="4">
        <f t="shared" ref="C107:C138" si="20">1*G107</f>
        <v>52386.559500000003</v>
      </c>
      <c r="D107" s="5" t="str">
        <f t="shared" ref="D107:D138" si="21">VLOOKUP(F107,I$1:J$5,2,FALSE)</f>
        <v>vis</v>
      </c>
      <c r="E107" s="69">
        <f>VLOOKUP(C107,'Active 1'!C$21:E$957,3,FALSE)</f>
        <v>64272.44373677019</v>
      </c>
      <c r="F107" s="6" t="s">
        <v>517</v>
      </c>
      <c r="G107" s="5" t="str">
        <f t="shared" ref="G107:G138" si="22">MID(I107,3,LEN(I107)-3)</f>
        <v>52386.5595</v>
      </c>
      <c r="H107" s="4">
        <f t="shared" ref="H107:H138" si="23">1*K107</f>
        <v>64272</v>
      </c>
      <c r="I107" s="70" t="s">
        <v>775</v>
      </c>
      <c r="J107" s="71" t="s">
        <v>389</v>
      </c>
      <c r="K107" s="70" t="s">
        <v>390</v>
      </c>
      <c r="L107" s="70" t="s">
        <v>391</v>
      </c>
      <c r="M107" s="71" t="s">
        <v>750</v>
      </c>
      <c r="N107" s="71" t="s">
        <v>365</v>
      </c>
      <c r="O107" s="72" t="s">
        <v>366</v>
      </c>
      <c r="P107" s="72" t="s">
        <v>288</v>
      </c>
    </row>
    <row r="108" spans="1:16" ht="12.75" customHeight="1" thickBot="1" x14ac:dyDescent="0.25">
      <c r="A108" s="4" t="str">
        <f t="shared" si="18"/>
        <v>IBVS 5371 </v>
      </c>
      <c r="B108" s="6" t="str">
        <f t="shared" si="19"/>
        <v>II</v>
      </c>
      <c r="C108" s="4">
        <f t="shared" si="20"/>
        <v>52600.9568</v>
      </c>
      <c r="D108" s="5" t="str">
        <f t="shared" si="21"/>
        <v>vis</v>
      </c>
      <c r="E108" s="69">
        <f>VLOOKUP(C108,'Active 1'!C$21:E$957,3,FALSE)</f>
        <v>64920.957731721144</v>
      </c>
      <c r="F108" s="6" t="s">
        <v>517</v>
      </c>
      <c r="G108" s="5" t="str">
        <f t="shared" si="22"/>
        <v>52600.9568</v>
      </c>
      <c r="H108" s="4">
        <f t="shared" si="23"/>
        <v>64920.5</v>
      </c>
      <c r="I108" s="70" t="s">
        <v>776</v>
      </c>
      <c r="J108" s="71" t="s">
        <v>392</v>
      </c>
      <c r="K108" s="70" t="s">
        <v>393</v>
      </c>
      <c r="L108" s="70" t="s">
        <v>394</v>
      </c>
      <c r="M108" s="71" t="s">
        <v>736</v>
      </c>
      <c r="N108" s="71" t="s">
        <v>270</v>
      </c>
      <c r="O108" s="72" t="s">
        <v>345</v>
      </c>
      <c r="P108" s="73" t="s">
        <v>395</v>
      </c>
    </row>
    <row r="109" spans="1:16" ht="12.75" customHeight="1" thickBot="1" x14ac:dyDescent="0.25">
      <c r="A109" s="4" t="str">
        <f t="shared" si="18"/>
        <v> AOEB 8 </v>
      </c>
      <c r="B109" s="6" t="str">
        <f t="shared" si="19"/>
        <v>II</v>
      </c>
      <c r="C109" s="4">
        <f t="shared" si="20"/>
        <v>52607.8992</v>
      </c>
      <c r="D109" s="5" t="str">
        <f t="shared" si="21"/>
        <v>vis</v>
      </c>
      <c r="E109" s="69">
        <f>VLOOKUP(C109,'Active 1'!C$21:E$957,3,FALSE)</f>
        <v>64941.95726650329</v>
      </c>
      <c r="F109" s="6" t="s">
        <v>517</v>
      </c>
      <c r="G109" s="5" t="str">
        <f t="shared" si="22"/>
        <v>52607.8992</v>
      </c>
      <c r="H109" s="4">
        <f t="shared" si="23"/>
        <v>64941.5</v>
      </c>
      <c r="I109" s="70" t="s">
        <v>777</v>
      </c>
      <c r="J109" s="71" t="s">
        <v>396</v>
      </c>
      <c r="K109" s="70" t="s">
        <v>397</v>
      </c>
      <c r="L109" s="70" t="s">
        <v>398</v>
      </c>
      <c r="M109" s="71" t="s">
        <v>750</v>
      </c>
      <c r="N109" s="71" t="s">
        <v>365</v>
      </c>
      <c r="O109" s="72" t="s">
        <v>366</v>
      </c>
      <c r="P109" s="72" t="s">
        <v>288</v>
      </c>
    </row>
    <row r="110" spans="1:16" ht="12.75" customHeight="1" thickBot="1" x14ac:dyDescent="0.25">
      <c r="A110" s="4" t="str">
        <f t="shared" si="18"/>
        <v> AOEB 8 </v>
      </c>
      <c r="B110" s="6" t="str">
        <f t="shared" si="19"/>
        <v>I</v>
      </c>
      <c r="C110" s="4">
        <f t="shared" si="20"/>
        <v>52732.703600000001</v>
      </c>
      <c r="D110" s="5" t="str">
        <f t="shared" si="21"/>
        <v>vis</v>
      </c>
      <c r="E110" s="69">
        <f>VLOOKUP(C110,'Active 1'!C$21:E$957,3,FALSE)</f>
        <v>65319.468550607417</v>
      </c>
      <c r="F110" s="6" t="s">
        <v>517</v>
      </c>
      <c r="G110" s="5" t="str">
        <f t="shared" si="22"/>
        <v>52732.7036</v>
      </c>
      <c r="H110" s="4">
        <f t="shared" si="23"/>
        <v>65319</v>
      </c>
      <c r="I110" s="70" t="s">
        <v>778</v>
      </c>
      <c r="J110" s="71" t="s">
        <v>399</v>
      </c>
      <c r="K110" s="70" t="s">
        <v>400</v>
      </c>
      <c r="L110" s="70" t="s">
        <v>401</v>
      </c>
      <c r="M110" s="71" t="s">
        <v>750</v>
      </c>
      <c r="N110" s="71" t="s">
        <v>365</v>
      </c>
      <c r="O110" s="72" t="s">
        <v>366</v>
      </c>
      <c r="P110" s="72" t="s">
        <v>288</v>
      </c>
    </row>
    <row r="111" spans="1:16" ht="12.75" customHeight="1" thickBot="1" x14ac:dyDescent="0.25">
      <c r="A111" s="4" t="str">
        <f t="shared" si="18"/>
        <v> AOEB 8 </v>
      </c>
      <c r="B111" s="6" t="str">
        <f t="shared" si="19"/>
        <v>I</v>
      </c>
      <c r="C111" s="4">
        <f t="shared" si="20"/>
        <v>52735.678</v>
      </c>
      <c r="D111" s="5" t="str">
        <f t="shared" si="21"/>
        <v>vis</v>
      </c>
      <c r="E111" s="69">
        <f>VLOOKUP(C111,'Active 1'!C$21:E$957,3,FALSE)</f>
        <v>65328.465585675403</v>
      </c>
      <c r="F111" s="6" t="s">
        <v>517</v>
      </c>
      <c r="G111" s="5" t="str">
        <f t="shared" si="22"/>
        <v>52735.6780</v>
      </c>
      <c r="H111" s="4">
        <f t="shared" si="23"/>
        <v>65328</v>
      </c>
      <c r="I111" s="70" t="s">
        <v>779</v>
      </c>
      <c r="J111" s="71" t="s">
        <v>402</v>
      </c>
      <c r="K111" s="70" t="s">
        <v>403</v>
      </c>
      <c r="L111" s="70" t="s">
        <v>404</v>
      </c>
      <c r="M111" s="71" t="s">
        <v>750</v>
      </c>
      <c r="N111" s="71" t="s">
        <v>365</v>
      </c>
      <c r="O111" s="72" t="s">
        <v>287</v>
      </c>
      <c r="P111" s="72" t="s">
        <v>288</v>
      </c>
    </row>
    <row r="112" spans="1:16" ht="12.75" customHeight="1" thickBot="1" x14ac:dyDescent="0.25">
      <c r="A112" s="4" t="str">
        <f t="shared" si="18"/>
        <v>VSB 42 </v>
      </c>
      <c r="B112" s="6" t="str">
        <f t="shared" si="19"/>
        <v>II</v>
      </c>
      <c r="C112" s="4">
        <f t="shared" si="20"/>
        <v>52969.248599999999</v>
      </c>
      <c r="D112" s="5" t="str">
        <f t="shared" si="21"/>
        <v>vis</v>
      </c>
      <c r="E112" s="69">
        <f>VLOOKUP(C112,'Active 1'!C$21:E$957,3,FALSE)</f>
        <v>66034.975429358572</v>
      </c>
      <c r="F112" s="6" t="s">
        <v>517</v>
      </c>
      <c r="G112" s="5" t="str">
        <f t="shared" si="22"/>
        <v>52969.2486</v>
      </c>
      <c r="H112" s="4">
        <f t="shared" si="23"/>
        <v>66034.5</v>
      </c>
      <c r="I112" s="70" t="s">
        <v>780</v>
      </c>
      <c r="J112" s="71" t="s">
        <v>405</v>
      </c>
      <c r="K112" s="70" t="s">
        <v>406</v>
      </c>
      <c r="L112" s="70" t="s">
        <v>407</v>
      </c>
      <c r="M112" s="71" t="s">
        <v>736</v>
      </c>
      <c r="N112" s="71" t="s">
        <v>270</v>
      </c>
      <c r="O112" s="72" t="s">
        <v>374</v>
      </c>
      <c r="P112" s="73" t="s">
        <v>379</v>
      </c>
    </row>
    <row r="113" spans="1:16" ht="12.75" customHeight="1" thickBot="1" x14ac:dyDescent="0.25">
      <c r="A113" s="4" t="str">
        <f t="shared" si="18"/>
        <v>IBVS 5493 </v>
      </c>
      <c r="B113" s="6" t="str">
        <f t="shared" si="19"/>
        <v>I</v>
      </c>
      <c r="C113" s="4">
        <f t="shared" si="20"/>
        <v>52986.936999999998</v>
      </c>
      <c r="D113" s="5" t="str">
        <f t="shared" si="21"/>
        <v>vis</v>
      </c>
      <c r="E113" s="69">
        <f>VLOOKUP(C113,'Active 1'!C$21:E$957,3,FALSE)</f>
        <v>66088.479717650873</v>
      </c>
      <c r="F113" s="6" t="s">
        <v>517</v>
      </c>
      <c r="G113" s="5" t="str">
        <f t="shared" si="22"/>
        <v>52986.937</v>
      </c>
      <c r="H113" s="4">
        <f t="shared" si="23"/>
        <v>66088</v>
      </c>
      <c r="I113" s="70" t="s">
        <v>781</v>
      </c>
      <c r="J113" s="71" t="s">
        <v>408</v>
      </c>
      <c r="K113" s="70" t="s">
        <v>409</v>
      </c>
      <c r="L113" s="70" t="s">
        <v>410</v>
      </c>
      <c r="M113" s="71" t="s">
        <v>736</v>
      </c>
      <c r="N113" s="71" t="s">
        <v>270</v>
      </c>
      <c r="O113" s="72" t="s">
        <v>345</v>
      </c>
      <c r="P113" s="73" t="s">
        <v>411</v>
      </c>
    </row>
    <row r="114" spans="1:16" ht="12.75" customHeight="1" thickBot="1" x14ac:dyDescent="0.25">
      <c r="A114" s="4" t="str">
        <f t="shared" si="18"/>
        <v>VSB 43 </v>
      </c>
      <c r="B114" s="6" t="str">
        <f t="shared" si="19"/>
        <v>II</v>
      </c>
      <c r="C114" s="4">
        <f t="shared" si="20"/>
        <v>53032.064200000001</v>
      </c>
      <c r="D114" s="5" t="str">
        <f t="shared" si="21"/>
        <v>vis</v>
      </c>
      <c r="E114" s="69">
        <f>VLOOKUP(C114,'Active 1'!C$21:E$957,3,FALSE)</f>
        <v>66224.981533452432</v>
      </c>
      <c r="F114" s="6" t="s">
        <v>517</v>
      </c>
      <c r="G114" s="5" t="str">
        <f t="shared" si="22"/>
        <v>53032.0642</v>
      </c>
      <c r="H114" s="4">
        <f t="shared" si="23"/>
        <v>66224.5</v>
      </c>
      <c r="I114" s="70" t="s">
        <v>782</v>
      </c>
      <c r="J114" s="71" t="s">
        <v>412</v>
      </c>
      <c r="K114" s="70" t="s">
        <v>413</v>
      </c>
      <c r="L114" s="70" t="s">
        <v>414</v>
      </c>
      <c r="M114" s="71" t="s">
        <v>736</v>
      </c>
      <c r="N114" s="71" t="s">
        <v>270</v>
      </c>
      <c r="O114" s="72" t="s">
        <v>308</v>
      </c>
      <c r="P114" s="73" t="s">
        <v>415</v>
      </c>
    </row>
    <row r="115" spans="1:16" ht="12.75" customHeight="1" thickBot="1" x14ac:dyDescent="0.25">
      <c r="A115" s="4" t="str">
        <f t="shared" si="18"/>
        <v>VSB 43 </v>
      </c>
      <c r="B115" s="6" t="str">
        <f t="shared" si="19"/>
        <v>II</v>
      </c>
      <c r="C115" s="4">
        <f t="shared" si="20"/>
        <v>53032.064299999998</v>
      </c>
      <c r="D115" s="5" t="str">
        <f t="shared" si="21"/>
        <v>vis</v>
      </c>
      <c r="E115" s="69">
        <f>VLOOKUP(C115,'Active 1'!C$21:E$957,3,FALSE)</f>
        <v>66224.981835934785</v>
      </c>
      <c r="F115" s="6" t="s">
        <v>517</v>
      </c>
      <c r="G115" s="5" t="str">
        <f t="shared" si="22"/>
        <v>53032.0643</v>
      </c>
      <c r="H115" s="4">
        <f t="shared" si="23"/>
        <v>66224.5</v>
      </c>
      <c r="I115" s="70" t="s">
        <v>783</v>
      </c>
      <c r="J115" s="71" t="s">
        <v>412</v>
      </c>
      <c r="K115" s="70" t="s">
        <v>413</v>
      </c>
      <c r="L115" s="70" t="s">
        <v>416</v>
      </c>
      <c r="M115" s="71" t="s">
        <v>736</v>
      </c>
      <c r="N115" s="71" t="s">
        <v>270</v>
      </c>
      <c r="O115" s="72" t="s">
        <v>308</v>
      </c>
      <c r="P115" s="73" t="s">
        <v>415</v>
      </c>
    </row>
    <row r="116" spans="1:16" ht="12.75" customHeight="1" thickBot="1" x14ac:dyDescent="0.25">
      <c r="A116" s="4" t="str">
        <f t="shared" si="18"/>
        <v>VSB 43 </v>
      </c>
      <c r="B116" s="6" t="str">
        <f t="shared" si="19"/>
        <v>II</v>
      </c>
      <c r="C116" s="4">
        <f t="shared" si="20"/>
        <v>53032.064599999998</v>
      </c>
      <c r="D116" s="5" t="str">
        <f t="shared" si="21"/>
        <v>vis</v>
      </c>
      <c r="E116" s="69">
        <f>VLOOKUP(C116,'Active 1'!C$21:E$957,3,FALSE)</f>
        <v>66224.982743381828</v>
      </c>
      <c r="F116" s="6" t="s">
        <v>517</v>
      </c>
      <c r="G116" s="5" t="str">
        <f t="shared" si="22"/>
        <v>53032.0646</v>
      </c>
      <c r="H116" s="4">
        <f t="shared" si="23"/>
        <v>66224.5</v>
      </c>
      <c r="I116" s="70" t="s">
        <v>784</v>
      </c>
      <c r="J116" s="71" t="s">
        <v>417</v>
      </c>
      <c r="K116" s="70" t="s">
        <v>413</v>
      </c>
      <c r="L116" s="70" t="s">
        <v>418</v>
      </c>
      <c r="M116" s="71" t="s">
        <v>736</v>
      </c>
      <c r="N116" s="71" t="s">
        <v>270</v>
      </c>
      <c r="O116" s="72" t="s">
        <v>308</v>
      </c>
      <c r="P116" s="73" t="s">
        <v>415</v>
      </c>
    </row>
    <row r="117" spans="1:16" ht="12.75" customHeight="1" thickBot="1" x14ac:dyDescent="0.25">
      <c r="A117" s="4" t="str">
        <f t="shared" si="18"/>
        <v>VSB 43 </v>
      </c>
      <c r="B117" s="6" t="str">
        <f t="shared" si="19"/>
        <v>I</v>
      </c>
      <c r="C117" s="4">
        <f t="shared" si="20"/>
        <v>53032.228799999997</v>
      </c>
      <c r="D117" s="5" t="str">
        <f t="shared" si="21"/>
        <v>vis</v>
      </c>
      <c r="E117" s="69">
        <f>VLOOKUP(C117,'Active 1'!C$21:E$957,3,FALSE)</f>
        <v>66225.479419403273</v>
      </c>
      <c r="F117" s="6" t="s">
        <v>517</v>
      </c>
      <c r="G117" s="5" t="str">
        <f t="shared" si="22"/>
        <v>53032.2288</v>
      </c>
      <c r="H117" s="4">
        <f t="shared" si="23"/>
        <v>66225</v>
      </c>
      <c r="I117" s="70" t="s">
        <v>785</v>
      </c>
      <c r="J117" s="71" t="s">
        <v>419</v>
      </c>
      <c r="K117" s="70" t="s">
        <v>420</v>
      </c>
      <c r="L117" s="70" t="s">
        <v>421</v>
      </c>
      <c r="M117" s="71" t="s">
        <v>736</v>
      </c>
      <c r="N117" s="71" t="s">
        <v>270</v>
      </c>
      <c r="O117" s="72" t="s">
        <v>308</v>
      </c>
      <c r="P117" s="73" t="s">
        <v>415</v>
      </c>
    </row>
    <row r="118" spans="1:16" ht="12.75" customHeight="1" thickBot="1" x14ac:dyDescent="0.25">
      <c r="A118" s="4" t="str">
        <f t="shared" si="18"/>
        <v>VSB 43 </v>
      </c>
      <c r="B118" s="6" t="str">
        <f t="shared" si="19"/>
        <v>I</v>
      </c>
      <c r="C118" s="4">
        <f t="shared" si="20"/>
        <v>53032.229200000002</v>
      </c>
      <c r="D118" s="5" t="str">
        <f t="shared" si="21"/>
        <v>vis</v>
      </c>
      <c r="E118" s="69">
        <f>VLOOKUP(C118,'Active 1'!C$21:E$957,3,FALSE)</f>
        <v>66225.480629332684</v>
      </c>
      <c r="F118" s="6" t="s">
        <v>517</v>
      </c>
      <c r="G118" s="5" t="str">
        <f t="shared" si="22"/>
        <v>53032.2292</v>
      </c>
      <c r="H118" s="4">
        <f t="shared" si="23"/>
        <v>66225</v>
      </c>
      <c r="I118" s="70" t="s">
        <v>786</v>
      </c>
      <c r="J118" s="71" t="s">
        <v>422</v>
      </c>
      <c r="K118" s="70" t="s">
        <v>420</v>
      </c>
      <c r="L118" s="70" t="s">
        <v>423</v>
      </c>
      <c r="M118" s="71" t="s">
        <v>736</v>
      </c>
      <c r="N118" s="71" t="s">
        <v>270</v>
      </c>
      <c r="O118" s="72" t="s">
        <v>308</v>
      </c>
      <c r="P118" s="73" t="s">
        <v>415</v>
      </c>
    </row>
    <row r="119" spans="1:16" ht="12.75" customHeight="1" thickBot="1" x14ac:dyDescent="0.25">
      <c r="A119" s="4" t="str">
        <f t="shared" si="18"/>
        <v> AOEB 12 </v>
      </c>
      <c r="B119" s="6" t="str">
        <f t="shared" si="19"/>
        <v>I</v>
      </c>
      <c r="C119" s="4">
        <f t="shared" si="20"/>
        <v>53049.751199999999</v>
      </c>
      <c r="D119" s="5" t="str">
        <f t="shared" si="21"/>
        <v>vis</v>
      </c>
      <c r="E119" s="69">
        <f>VLOOKUP(C119,'Active 1'!C$21:E$957,3,FALSE)</f>
        <v>66278.481586991809</v>
      </c>
      <c r="F119" s="6" t="s">
        <v>517</v>
      </c>
      <c r="G119" s="5" t="str">
        <f t="shared" si="22"/>
        <v>53049.7512</v>
      </c>
      <c r="H119" s="4">
        <f t="shared" si="23"/>
        <v>66278</v>
      </c>
      <c r="I119" s="70" t="s">
        <v>787</v>
      </c>
      <c r="J119" s="71" t="s">
        <v>424</v>
      </c>
      <c r="K119" s="70" t="s">
        <v>425</v>
      </c>
      <c r="L119" s="70" t="s">
        <v>414</v>
      </c>
      <c r="M119" s="71" t="s">
        <v>750</v>
      </c>
      <c r="N119" s="71" t="s">
        <v>365</v>
      </c>
      <c r="O119" s="72" t="s">
        <v>287</v>
      </c>
      <c r="P119" s="72" t="s">
        <v>426</v>
      </c>
    </row>
    <row r="120" spans="1:16" ht="12.75" customHeight="1" thickBot="1" x14ac:dyDescent="0.25">
      <c r="A120" s="4" t="str">
        <f t="shared" si="18"/>
        <v>VSB 43 </v>
      </c>
      <c r="B120" s="6" t="str">
        <f t="shared" si="19"/>
        <v>I</v>
      </c>
      <c r="C120" s="4">
        <f t="shared" si="20"/>
        <v>53052.065699999999</v>
      </c>
      <c r="D120" s="5" t="str">
        <f t="shared" si="21"/>
        <v>vis</v>
      </c>
      <c r="E120" s="69">
        <f>VLOOKUP(C120,'Active 1'!C$21:E$957,3,FALSE)</f>
        <v>66285.482541021149</v>
      </c>
      <c r="F120" s="6" t="s">
        <v>517</v>
      </c>
      <c r="G120" s="5" t="str">
        <f t="shared" si="22"/>
        <v>53052.0657</v>
      </c>
      <c r="H120" s="4">
        <f t="shared" si="23"/>
        <v>66285</v>
      </c>
      <c r="I120" s="70" t="s">
        <v>788</v>
      </c>
      <c r="J120" s="71" t="s">
        <v>427</v>
      </c>
      <c r="K120" s="70" t="s">
        <v>428</v>
      </c>
      <c r="L120" s="70" t="s">
        <v>429</v>
      </c>
      <c r="M120" s="71" t="s">
        <v>736</v>
      </c>
      <c r="N120" s="71" t="s">
        <v>270</v>
      </c>
      <c r="O120" s="72" t="s">
        <v>334</v>
      </c>
      <c r="P120" s="73" t="s">
        <v>415</v>
      </c>
    </row>
    <row r="121" spans="1:16" ht="12.75" customHeight="1" thickBot="1" x14ac:dyDescent="0.25">
      <c r="A121" s="4" t="str">
        <f t="shared" si="18"/>
        <v>VSB 43 </v>
      </c>
      <c r="B121" s="6" t="str">
        <f t="shared" si="19"/>
        <v>II</v>
      </c>
      <c r="C121" s="4">
        <f t="shared" si="20"/>
        <v>53362.338300000003</v>
      </c>
      <c r="D121" s="5" t="str">
        <f t="shared" si="21"/>
        <v>vis</v>
      </c>
      <c r="E121" s="69">
        <f>VLOOKUP(C121,'Active 1'!C$21:E$957,3,FALSE)</f>
        <v>67224.002398080091</v>
      </c>
      <c r="F121" s="6" t="s">
        <v>517</v>
      </c>
      <c r="G121" s="5" t="str">
        <f t="shared" si="22"/>
        <v>53362.3383</v>
      </c>
      <c r="H121" s="4">
        <f t="shared" si="23"/>
        <v>67223.5</v>
      </c>
      <c r="I121" s="70" t="s">
        <v>789</v>
      </c>
      <c r="J121" s="71" t="s">
        <v>430</v>
      </c>
      <c r="K121" s="70" t="s">
        <v>431</v>
      </c>
      <c r="L121" s="70" t="s">
        <v>432</v>
      </c>
      <c r="M121" s="71" t="s">
        <v>736</v>
      </c>
      <c r="N121" s="71" t="s">
        <v>270</v>
      </c>
      <c r="O121" s="72" t="s">
        <v>374</v>
      </c>
      <c r="P121" s="73" t="s">
        <v>415</v>
      </c>
    </row>
    <row r="122" spans="1:16" ht="12.75" customHeight="1" thickBot="1" x14ac:dyDescent="0.25">
      <c r="A122" s="4" t="str">
        <f t="shared" si="18"/>
        <v>VSB 44 </v>
      </c>
      <c r="B122" s="6" t="str">
        <f t="shared" si="19"/>
        <v>II</v>
      </c>
      <c r="C122" s="4">
        <f t="shared" si="20"/>
        <v>53438.043599999997</v>
      </c>
      <c r="D122" s="5" t="str">
        <f t="shared" si="21"/>
        <v>vis</v>
      </c>
      <c r="E122" s="69">
        <f>VLOOKUP(C122,'Active 1'!C$21:E$957,3,FALSE)</f>
        <v>67452.997569856787</v>
      </c>
      <c r="F122" s="6" t="s">
        <v>517</v>
      </c>
      <c r="G122" s="5" t="str">
        <f t="shared" si="22"/>
        <v>53438.0436</v>
      </c>
      <c r="H122" s="4">
        <f t="shared" si="23"/>
        <v>67452.5</v>
      </c>
      <c r="I122" s="70" t="s">
        <v>790</v>
      </c>
      <c r="J122" s="71" t="s">
        <v>433</v>
      </c>
      <c r="K122" s="70" t="s">
        <v>434</v>
      </c>
      <c r="L122" s="70" t="s">
        <v>435</v>
      </c>
      <c r="M122" s="71" t="s">
        <v>736</v>
      </c>
      <c r="N122" s="71" t="s">
        <v>270</v>
      </c>
      <c r="O122" s="72" t="s">
        <v>334</v>
      </c>
      <c r="P122" s="73" t="s">
        <v>436</v>
      </c>
    </row>
    <row r="123" spans="1:16" ht="12.75" customHeight="1" thickBot="1" x14ac:dyDescent="0.25">
      <c r="A123" s="4" t="str">
        <f t="shared" si="18"/>
        <v>VSB 44 </v>
      </c>
      <c r="B123" s="6" t="str">
        <f t="shared" si="19"/>
        <v>I</v>
      </c>
      <c r="C123" s="4">
        <f t="shared" si="20"/>
        <v>53719.226000000002</v>
      </c>
      <c r="D123" s="5" t="str">
        <f t="shared" si="21"/>
        <v>vis</v>
      </c>
      <c r="E123" s="69">
        <f>VLOOKUP(C123,'Active 1'!C$21:E$957,3,FALSE)</f>
        <v>68303.524705851043</v>
      </c>
      <c r="F123" s="6" t="s">
        <v>517</v>
      </c>
      <c r="G123" s="5" t="str">
        <f t="shared" si="22"/>
        <v>53719.2260</v>
      </c>
      <c r="H123" s="4">
        <f t="shared" si="23"/>
        <v>68303</v>
      </c>
      <c r="I123" s="70" t="s">
        <v>791</v>
      </c>
      <c r="J123" s="71" t="s">
        <v>437</v>
      </c>
      <c r="K123" s="70" t="s">
        <v>438</v>
      </c>
      <c r="L123" s="70" t="s">
        <v>439</v>
      </c>
      <c r="M123" s="71" t="s">
        <v>736</v>
      </c>
      <c r="N123" s="71" t="s">
        <v>270</v>
      </c>
      <c r="O123" s="72" t="s">
        <v>308</v>
      </c>
      <c r="P123" s="73" t="s">
        <v>436</v>
      </c>
    </row>
    <row r="124" spans="1:16" ht="12.75" customHeight="1" thickBot="1" x14ac:dyDescent="0.25">
      <c r="A124" s="4" t="str">
        <f t="shared" si="18"/>
        <v> AOEB 12 </v>
      </c>
      <c r="B124" s="6" t="str">
        <f t="shared" si="19"/>
        <v>I</v>
      </c>
      <c r="C124" s="4">
        <f t="shared" si="20"/>
        <v>53763.857900000003</v>
      </c>
      <c r="D124" s="5" t="str">
        <f t="shared" si="21"/>
        <v>vis</v>
      </c>
      <c r="E124" s="69">
        <f>VLOOKUP(C124,'Active 1'!C$21:E$957,3,FALSE)</f>
        <v>68438.528326564803</v>
      </c>
      <c r="F124" s="6" t="s">
        <v>517</v>
      </c>
      <c r="G124" s="5" t="str">
        <f t="shared" si="22"/>
        <v>53763.8579</v>
      </c>
      <c r="H124" s="4">
        <f t="shared" si="23"/>
        <v>68438</v>
      </c>
      <c r="I124" s="70" t="s">
        <v>792</v>
      </c>
      <c r="J124" s="71" t="s">
        <v>440</v>
      </c>
      <c r="K124" s="70" t="s">
        <v>441</v>
      </c>
      <c r="L124" s="70" t="s">
        <v>442</v>
      </c>
      <c r="M124" s="71" t="s">
        <v>750</v>
      </c>
      <c r="N124" s="71" t="s">
        <v>365</v>
      </c>
      <c r="O124" s="72" t="s">
        <v>287</v>
      </c>
      <c r="P124" s="72" t="s">
        <v>426</v>
      </c>
    </row>
    <row r="125" spans="1:16" ht="12.75" customHeight="1" thickBot="1" x14ac:dyDescent="0.25">
      <c r="A125" s="4" t="str">
        <f t="shared" si="18"/>
        <v>VSB 45 </v>
      </c>
      <c r="B125" s="6" t="str">
        <f t="shared" si="19"/>
        <v>I</v>
      </c>
      <c r="C125" s="4">
        <f t="shared" si="20"/>
        <v>53777.081700000002</v>
      </c>
      <c r="D125" s="5" t="str">
        <f t="shared" si="21"/>
        <v>vis</v>
      </c>
      <c r="E125" s="69">
        <f>VLOOKUP(C125,'Active 1'!C$21:E$957,3,FALSE)</f>
        <v>68478.527987784561</v>
      </c>
      <c r="F125" s="6" t="s">
        <v>517</v>
      </c>
      <c r="G125" s="5" t="str">
        <f t="shared" si="22"/>
        <v>53777.0817</v>
      </c>
      <c r="H125" s="4">
        <f t="shared" si="23"/>
        <v>68478</v>
      </c>
      <c r="I125" s="70" t="s">
        <v>793</v>
      </c>
      <c r="J125" s="71" t="s">
        <v>443</v>
      </c>
      <c r="K125" s="70" t="s">
        <v>444</v>
      </c>
      <c r="L125" s="70" t="s">
        <v>445</v>
      </c>
      <c r="M125" s="71" t="s">
        <v>736</v>
      </c>
      <c r="N125" s="71" t="s">
        <v>270</v>
      </c>
      <c r="O125" s="72" t="s">
        <v>446</v>
      </c>
      <c r="P125" s="73" t="s">
        <v>447</v>
      </c>
    </row>
    <row r="126" spans="1:16" ht="12.75" customHeight="1" thickBot="1" x14ac:dyDescent="0.25">
      <c r="A126" s="4" t="str">
        <f t="shared" si="18"/>
        <v> AOEB 12 </v>
      </c>
      <c r="B126" s="6" t="str">
        <f t="shared" si="19"/>
        <v>I</v>
      </c>
      <c r="C126" s="4">
        <f t="shared" si="20"/>
        <v>53836.591099999998</v>
      </c>
      <c r="D126" s="5" t="str">
        <f t="shared" si="21"/>
        <v>vis</v>
      </c>
      <c r="E126" s="69">
        <f>VLOOKUP(C126,'Active 1'!C$21:E$957,3,FALSE)</f>
        <v>68658.533420367588</v>
      </c>
      <c r="F126" s="6" t="s">
        <v>517</v>
      </c>
      <c r="G126" s="5" t="str">
        <f t="shared" si="22"/>
        <v>53836.5911</v>
      </c>
      <c r="H126" s="4">
        <f t="shared" si="23"/>
        <v>68658</v>
      </c>
      <c r="I126" s="70" t="s">
        <v>794</v>
      </c>
      <c r="J126" s="71" t="s">
        <v>448</v>
      </c>
      <c r="K126" s="70" t="s">
        <v>449</v>
      </c>
      <c r="L126" s="70" t="s">
        <v>450</v>
      </c>
      <c r="M126" s="71" t="s">
        <v>750</v>
      </c>
      <c r="N126" s="71" t="s">
        <v>365</v>
      </c>
      <c r="O126" s="72" t="s">
        <v>287</v>
      </c>
      <c r="P126" s="72" t="s">
        <v>426</v>
      </c>
    </row>
    <row r="127" spans="1:16" ht="12.75" customHeight="1" thickBot="1" x14ac:dyDescent="0.25">
      <c r="A127" s="4" t="str">
        <f t="shared" si="18"/>
        <v>VSB 45 </v>
      </c>
      <c r="B127" s="6" t="str">
        <f t="shared" si="19"/>
        <v>II</v>
      </c>
      <c r="C127" s="4">
        <f t="shared" si="20"/>
        <v>54099.2552</v>
      </c>
      <c r="D127" s="5" t="str">
        <f t="shared" si="21"/>
        <v>vis</v>
      </c>
      <c r="E127" s="69">
        <f>VLOOKUP(C127,'Active 1'!C$21:E$957,3,FALSE)</f>
        <v>69453.04596703306</v>
      </c>
      <c r="F127" s="6" t="s">
        <v>517</v>
      </c>
      <c r="G127" s="5" t="str">
        <f t="shared" si="22"/>
        <v>54099.2552</v>
      </c>
      <c r="H127" s="4">
        <f t="shared" si="23"/>
        <v>69452.5</v>
      </c>
      <c r="I127" s="70" t="s">
        <v>795</v>
      </c>
      <c r="J127" s="71" t="s">
        <v>451</v>
      </c>
      <c r="K127" s="70" t="s">
        <v>452</v>
      </c>
      <c r="L127" s="70" t="s">
        <v>453</v>
      </c>
      <c r="M127" s="71" t="s">
        <v>736</v>
      </c>
      <c r="N127" s="71" t="s">
        <v>270</v>
      </c>
      <c r="O127" s="72" t="s">
        <v>446</v>
      </c>
      <c r="P127" s="73" t="s">
        <v>447</v>
      </c>
    </row>
    <row r="128" spans="1:16" ht="12.75" customHeight="1" thickBot="1" x14ac:dyDescent="0.25">
      <c r="A128" s="4" t="str">
        <f t="shared" si="18"/>
        <v>VSB 46 </v>
      </c>
      <c r="B128" s="6" t="str">
        <f t="shared" si="19"/>
        <v>I</v>
      </c>
      <c r="C128" s="4">
        <f t="shared" si="20"/>
        <v>54138.101699999999</v>
      </c>
      <c r="D128" s="5" t="str">
        <f t="shared" si="21"/>
        <v>vis</v>
      </c>
      <c r="E128" s="69">
        <f>VLOOKUP(C128,'Active 1'!C$21:E$957,3,FALSE)</f>
        <v>69570.549773773455</v>
      </c>
      <c r="F128" s="6" t="s">
        <v>517</v>
      </c>
      <c r="G128" s="5" t="str">
        <f t="shared" si="22"/>
        <v>54138.1017</v>
      </c>
      <c r="H128" s="4">
        <f t="shared" si="23"/>
        <v>69570</v>
      </c>
      <c r="I128" s="70" t="s">
        <v>796</v>
      </c>
      <c r="J128" s="71" t="s">
        <v>454</v>
      </c>
      <c r="K128" s="70" t="s">
        <v>455</v>
      </c>
      <c r="L128" s="70" t="s">
        <v>456</v>
      </c>
      <c r="M128" s="71" t="s">
        <v>750</v>
      </c>
      <c r="N128" s="71" t="s">
        <v>457</v>
      </c>
      <c r="O128" s="72" t="s">
        <v>334</v>
      </c>
      <c r="P128" s="73" t="s">
        <v>458</v>
      </c>
    </row>
    <row r="129" spans="1:16" ht="12.75" customHeight="1" thickBot="1" x14ac:dyDescent="0.25">
      <c r="A129" s="4" t="str">
        <f t="shared" si="18"/>
        <v>IBVS 5795 </v>
      </c>
      <c r="B129" s="6" t="str">
        <f t="shared" si="19"/>
        <v>II</v>
      </c>
      <c r="C129" s="4">
        <f t="shared" si="20"/>
        <v>54161.409299999999</v>
      </c>
      <c r="D129" s="5" t="str">
        <f t="shared" si="21"/>
        <v>vis</v>
      </c>
      <c r="E129" s="69">
        <f>VLOOKUP(C129,'Active 1'!C$21:E$957,3,FALSE)</f>
        <v>69641.051150370637</v>
      </c>
      <c r="F129" s="6" t="s">
        <v>517</v>
      </c>
      <c r="G129" s="5" t="str">
        <f t="shared" si="22"/>
        <v>54161.4093</v>
      </c>
      <c r="H129" s="4">
        <f t="shared" si="23"/>
        <v>69640.5</v>
      </c>
      <c r="I129" s="70" t="s">
        <v>797</v>
      </c>
      <c r="J129" s="71" t="s">
        <v>459</v>
      </c>
      <c r="K129" s="70" t="s">
        <v>460</v>
      </c>
      <c r="L129" s="70" t="s">
        <v>461</v>
      </c>
      <c r="M129" s="71" t="s">
        <v>750</v>
      </c>
      <c r="N129" s="71" t="s">
        <v>297</v>
      </c>
      <c r="O129" s="72" t="s">
        <v>462</v>
      </c>
      <c r="P129" s="73" t="s">
        <v>463</v>
      </c>
    </row>
    <row r="130" spans="1:16" ht="12.75" customHeight="1" thickBot="1" x14ac:dyDescent="0.25">
      <c r="A130" s="4" t="str">
        <f t="shared" si="18"/>
        <v> AOEB 12 </v>
      </c>
      <c r="B130" s="6" t="str">
        <f t="shared" si="19"/>
        <v>I</v>
      </c>
      <c r="C130" s="4">
        <f t="shared" si="20"/>
        <v>54176.782800000001</v>
      </c>
      <c r="D130" s="5" t="str">
        <f t="shared" si="21"/>
        <v>vis</v>
      </c>
      <c r="E130" s="69">
        <f>VLOOKUP(C130,'Active 1'!C$21:E$957,3,FALSE)</f>
        <v>69687.553274704187</v>
      </c>
      <c r="F130" s="6" t="s">
        <v>517</v>
      </c>
      <c r="G130" s="5" t="str">
        <f t="shared" si="22"/>
        <v>54176.7828</v>
      </c>
      <c r="H130" s="4">
        <f t="shared" si="23"/>
        <v>69687</v>
      </c>
      <c r="I130" s="70" t="s">
        <v>798</v>
      </c>
      <c r="J130" s="71" t="s">
        <v>464</v>
      </c>
      <c r="K130" s="70" t="s">
        <v>465</v>
      </c>
      <c r="L130" s="70" t="s">
        <v>466</v>
      </c>
      <c r="M130" s="71" t="s">
        <v>750</v>
      </c>
      <c r="N130" s="71" t="s">
        <v>365</v>
      </c>
      <c r="O130" s="72" t="s">
        <v>287</v>
      </c>
      <c r="P130" s="72" t="s">
        <v>426</v>
      </c>
    </row>
    <row r="131" spans="1:16" ht="12.75" customHeight="1" thickBot="1" x14ac:dyDescent="0.25">
      <c r="A131" s="4" t="str">
        <f t="shared" si="18"/>
        <v> NewA 14;121 </v>
      </c>
      <c r="B131" s="6" t="str">
        <f t="shared" si="19"/>
        <v>I</v>
      </c>
      <c r="C131" s="4">
        <f t="shared" si="20"/>
        <v>54189.345260000002</v>
      </c>
      <c r="D131" s="5" t="str">
        <f t="shared" si="21"/>
        <v>vis</v>
      </c>
      <c r="E131" s="69">
        <f>VLOOKUP(C131,'Active 1'!C$21:E$957,3,FALSE)</f>
        <v>69725.552499139449</v>
      </c>
      <c r="F131" s="6" t="s">
        <v>517</v>
      </c>
      <c r="G131" s="5" t="str">
        <f t="shared" si="22"/>
        <v>54189.34526</v>
      </c>
      <c r="H131" s="4">
        <f t="shared" si="23"/>
        <v>69725</v>
      </c>
      <c r="I131" s="70" t="s">
        <v>799</v>
      </c>
      <c r="J131" s="71" t="s">
        <v>467</v>
      </c>
      <c r="K131" s="70" t="s">
        <v>468</v>
      </c>
      <c r="L131" s="70" t="s">
        <v>469</v>
      </c>
      <c r="M131" s="71" t="s">
        <v>750</v>
      </c>
      <c r="N131" s="71" t="s">
        <v>470</v>
      </c>
      <c r="O131" s="72" t="s">
        <v>471</v>
      </c>
      <c r="P131" s="72" t="s">
        <v>472</v>
      </c>
    </row>
    <row r="132" spans="1:16" ht="12.75" customHeight="1" thickBot="1" x14ac:dyDescent="0.25">
      <c r="A132" s="4" t="str">
        <f t="shared" si="18"/>
        <v>BAVM 186 </v>
      </c>
      <c r="B132" s="6" t="str">
        <f t="shared" si="19"/>
        <v>II</v>
      </c>
      <c r="C132" s="4">
        <f t="shared" si="20"/>
        <v>54202.402600000001</v>
      </c>
      <c r="D132" s="5" t="str">
        <f t="shared" si="21"/>
        <v>vis</v>
      </c>
      <c r="E132" s="69">
        <f>VLOOKUP(C132,'Active 1'!C$21:E$957,3,FALSE)</f>
        <v>69765.048648236625</v>
      </c>
      <c r="F132" s="6" t="s">
        <v>517</v>
      </c>
      <c r="G132" s="5" t="str">
        <f t="shared" si="22"/>
        <v>54202.4026</v>
      </c>
      <c r="H132" s="4">
        <f t="shared" si="23"/>
        <v>69764.5</v>
      </c>
      <c r="I132" s="70" t="s">
        <v>800</v>
      </c>
      <c r="J132" s="71" t="s">
        <v>473</v>
      </c>
      <c r="K132" s="70" t="s">
        <v>474</v>
      </c>
      <c r="L132" s="70" t="s">
        <v>475</v>
      </c>
      <c r="M132" s="71" t="s">
        <v>750</v>
      </c>
      <c r="N132" s="71" t="s">
        <v>330</v>
      </c>
      <c r="O132" s="72" t="s">
        <v>476</v>
      </c>
      <c r="P132" s="73" t="s">
        <v>477</v>
      </c>
    </row>
    <row r="133" spans="1:16" ht="12.75" customHeight="1" thickBot="1" x14ac:dyDescent="0.25">
      <c r="A133" s="4" t="str">
        <f t="shared" si="18"/>
        <v> NewA 14;121 </v>
      </c>
      <c r="B133" s="6" t="str">
        <f t="shared" si="19"/>
        <v>II</v>
      </c>
      <c r="C133" s="4">
        <f t="shared" si="20"/>
        <v>54210.338060000002</v>
      </c>
      <c r="D133" s="5" t="str">
        <f t="shared" si="21"/>
        <v>vis</v>
      </c>
      <c r="E133" s="69">
        <f>VLOOKUP(C133,'Active 1'!C$21:E$957,3,FALSE)</f>
        <v>69789.052014260233</v>
      </c>
      <c r="F133" s="6" t="s">
        <v>517</v>
      </c>
      <c r="G133" s="5" t="str">
        <f t="shared" si="22"/>
        <v>54210.33806</v>
      </c>
      <c r="H133" s="4">
        <f t="shared" si="23"/>
        <v>69788.5</v>
      </c>
      <c r="I133" s="70" t="s">
        <v>801</v>
      </c>
      <c r="J133" s="71" t="s">
        <v>478</v>
      </c>
      <c r="K133" s="70" t="s">
        <v>479</v>
      </c>
      <c r="L133" s="70" t="s">
        <v>480</v>
      </c>
      <c r="M133" s="71" t="s">
        <v>750</v>
      </c>
      <c r="N133" s="71" t="s">
        <v>470</v>
      </c>
      <c r="O133" s="72" t="s">
        <v>471</v>
      </c>
      <c r="P133" s="72" t="s">
        <v>472</v>
      </c>
    </row>
    <row r="134" spans="1:16" ht="12.75" customHeight="1" thickBot="1" x14ac:dyDescent="0.25">
      <c r="A134" s="4" t="str">
        <f t="shared" si="18"/>
        <v>BAVM 234 </v>
      </c>
      <c r="B134" s="6" t="str">
        <f t="shared" si="19"/>
        <v>I</v>
      </c>
      <c r="C134" s="4">
        <f t="shared" si="20"/>
        <v>54515.322399999997</v>
      </c>
      <c r="D134" s="5" t="str">
        <f t="shared" si="21"/>
        <v>vis</v>
      </c>
      <c r="E134" s="69">
        <f>VLOOKUP(C134,'Active 1'!C$21:E$957,3,FALSE)</f>
        <v>70711.57581810889</v>
      </c>
      <c r="F134" s="6" t="s">
        <v>517</v>
      </c>
      <c r="G134" s="5" t="str">
        <f t="shared" si="22"/>
        <v>54515.3224</v>
      </c>
      <c r="H134" s="4">
        <f t="shared" si="23"/>
        <v>70711</v>
      </c>
      <c r="I134" s="70" t="s">
        <v>802</v>
      </c>
      <c r="J134" s="71" t="s">
        <v>803</v>
      </c>
      <c r="K134" s="70" t="s">
        <v>804</v>
      </c>
      <c r="L134" s="70" t="s">
        <v>492</v>
      </c>
      <c r="M134" s="71" t="s">
        <v>750</v>
      </c>
      <c r="N134" s="71" t="s">
        <v>297</v>
      </c>
      <c r="O134" s="72" t="s">
        <v>805</v>
      </c>
      <c r="P134" s="73" t="s">
        <v>806</v>
      </c>
    </row>
    <row r="135" spans="1:16" ht="12.75" customHeight="1" thickBot="1" x14ac:dyDescent="0.25">
      <c r="A135" s="4" t="str">
        <f t="shared" si="18"/>
        <v>JAAVSO 36(2);171 </v>
      </c>
      <c r="B135" s="6" t="str">
        <f t="shared" si="19"/>
        <v>I</v>
      </c>
      <c r="C135" s="4">
        <f t="shared" si="20"/>
        <v>54519.619599999998</v>
      </c>
      <c r="D135" s="5" t="str">
        <f t="shared" si="21"/>
        <v>vis</v>
      </c>
      <c r="E135" s="69">
        <f>VLOOKUP(C135,'Active 1'!C$21:E$957,3,FALSE)</f>
        <v>70724.574089724731</v>
      </c>
      <c r="F135" s="6" t="s">
        <v>517</v>
      </c>
      <c r="G135" s="5" t="str">
        <f t="shared" si="22"/>
        <v>54519.6196</v>
      </c>
      <c r="H135" s="4">
        <f t="shared" si="23"/>
        <v>70724</v>
      </c>
      <c r="I135" s="70" t="s">
        <v>807</v>
      </c>
      <c r="J135" s="71" t="s">
        <v>481</v>
      </c>
      <c r="K135" s="70" t="s">
        <v>482</v>
      </c>
      <c r="L135" s="70" t="s">
        <v>483</v>
      </c>
      <c r="M135" s="71" t="s">
        <v>750</v>
      </c>
      <c r="N135" s="71" t="s">
        <v>365</v>
      </c>
      <c r="O135" s="72" t="s">
        <v>287</v>
      </c>
      <c r="P135" s="73" t="s">
        <v>484</v>
      </c>
    </row>
    <row r="136" spans="1:16" ht="12.75" customHeight="1" thickBot="1" x14ac:dyDescent="0.25">
      <c r="A136" s="4" t="str">
        <f t="shared" si="18"/>
        <v>JAAVSO 36(2);186 </v>
      </c>
      <c r="B136" s="6" t="str">
        <f t="shared" si="19"/>
        <v>II</v>
      </c>
      <c r="C136" s="4">
        <f t="shared" si="20"/>
        <v>54532.6783</v>
      </c>
      <c r="D136" s="5" t="str">
        <f t="shared" si="21"/>
        <v>vis</v>
      </c>
      <c r="E136" s="69">
        <f>VLOOKUP(C136,'Active 1'!C$21:E$957,3,FALSE)</f>
        <v>70764.074352581898</v>
      </c>
      <c r="F136" s="6" t="s">
        <v>517</v>
      </c>
      <c r="G136" s="5" t="str">
        <f t="shared" si="22"/>
        <v>54532.6783</v>
      </c>
      <c r="H136" s="4">
        <f t="shared" si="23"/>
        <v>70763.5</v>
      </c>
      <c r="I136" s="70" t="s">
        <v>808</v>
      </c>
      <c r="J136" s="71" t="s">
        <v>485</v>
      </c>
      <c r="K136" s="70" t="s">
        <v>486</v>
      </c>
      <c r="L136" s="70" t="s">
        <v>487</v>
      </c>
      <c r="M136" s="71" t="s">
        <v>750</v>
      </c>
      <c r="N136" s="71" t="s">
        <v>297</v>
      </c>
      <c r="O136" s="72" t="s">
        <v>488</v>
      </c>
      <c r="P136" s="73" t="s">
        <v>489</v>
      </c>
    </row>
    <row r="137" spans="1:16" ht="12.75" customHeight="1" thickBot="1" x14ac:dyDescent="0.25">
      <c r="A137" s="4" t="str">
        <f t="shared" si="18"/>
        <v>JAAVSO 36(2);186 </v>
      </c>
      <c r="B137" s="6" t="str">
        <f t="shared" si="19"/>
        <v>II</v>
      </c>
      <c r="C137" s="4">
        <f t="shared" si="20"/>
        <v>54545.572099999998</v>
      </c>
      <c r="D137" s="5" t="str">
        <f t="shared" si="21"/>
        <v>vis</v>
      </c>
      <c r="E137" s="69">
        <f>VLOOKUP(C137,'Active 1'!C$21:E$957,3,FALSE)</f>
        <v>70803.075822041152</v>
      </c>
      <c r="F137" s="6" t="s">
        <v>517</v>
      </c>
      <c r="G137" s="5" t="str">
        <f t="shared" si="22"/>
        <v>54545.5721</v>
      </c>
      <c r="H137" s="4">
        <f t="shared" si="23"/>
        <v>70802.5</v>
      </c>
      <c r="I137" s="70" t="s">
        <v>809</v>
      </c>
      <c r="J137" s="71" t="s">
        <v>490</v>
      </c>
      <c r="K137" s="70" t="s">
        <v>491</v>
      </c>
      <c r="L137" s="70" t="s">
        <v>492</v>
      </c>
      <c r="M137" s="71" t="s">
        <v>750</v>
      </c>
      <c r="N137" s="71" t="s">
        <v>297</v>
      </c>
      <c r="O137" s="72" t="s">
        <v>287</v>
      </c>
      <c r="P137" s="73" t="s">
        <v>489</v>
      </c>
    </row>
    <row r="138" spans="1:16" ht="12.75" customHeight="1" thickBot="1" x14ac:dyDescent="0.25">
      <c r="A138" s="4" t="str">
        <f t="shared" si="18"/>
        <v>JAAVSO 36(2);186 </v>
      </c>
      <c r="B138" s="6" t="str">
        <f t="shared" si="19"/>
        <v>I</v>
      </c>
      <c r="C138" s="4">
        <f t="shared" si="20"/>
        <v>54552.680899999999</v>
      </c>
      <c r="D138" s="5" t="str">
        <f t="shared" si="21"/>
        <v>vis</v>
      </c>
      <c r="E138" s="69">
        <f>VLOOKUP(C138,'Active 1'!C$21:E$957,3,FALSE)</f>
        <v>70824.57868745648</v>
      </c>
      <c r="F138" s="6" t="s">
        <v>517</v>
      </c>
      <c r="G138" s="5" t="str">
        <f t="shared" si="22"/>
        <v>54552.6809</v>
      </c>
      <c r="H138" s="4">
        <f t="shared" si="23"/>
        <v>70824</v>
      </c>
      <c r="I138" s="70" t="s">
        <v>810</v>
      </c>
      <c r="J138" s="71" t="s">
        <v>493</v>
      </c>
      <c r="K138" s="70" t="s">
        <v>494</v>
      </c>
      <c r="L138" s="70" t="s">
        <v>495</v>
      </c>
      <c r="M138" s="71" t="s">
        <v>750</v>
      </c>
      <c r="N138" s="71" t="s">
        <v>297</v>
      </c>
      <c r="O138" s="72" t="s">
        <v>496</v>
      </c>
      <c r="P138" s="73" t="s">
        <v>489</v>
      </c>
    </row>
    <row r="139" spans="1:16" ht="12.75" customHeight="1" thickBot="1" x14ac:dyDescent="0.25">
      <c r="A139" s="4" t="str">
        <f t="shared" ref="A139:A170" si="24">P139</f>
        <v>VSB 48 </v>
      </c>
      <c r="B139" s="6" t="str">
        <f t="shared" ref="B139:B170" si="25">IF(H139=INT(H139),"I","II")</f>
        <v>I</v>
      </c>
      <c r="C139" s="4">
        <f t="shared" ref="C139:C170" si="26">1*G139</f>
        <v>54554.003199999999</v>
      </c>
      <c r="D139" s="5" t="str">
        <f t="shared" ref="D139:D170" si="27">VLOOKUP(F139,I$1:J$5,2,FALSE)</f>
        <v>vis</v>
      </c>
      <c r="E139" s="69">
        <f>VLOOKUP(C139,'Active 1'!C$21:E$957,3,FALSE)</f>
        <v>70828.578411592578</v>
      </c>
      <c r="F139" s="6" t="s">
        <v>517</v>
      </c>
      <c r="G139" s="5" t="str">
        <f t="shared" ref="G139:G170" si="28">MID(I139,3,LEN(I139)-3)</f>
        <v>54554.0032</v>
      </c>
      <c r="H139" s="4">
        <f t="shared" ref="H139:H170" si="29">1*K139</f>
        <v>70828</v>
      </c>
      <c r="I139" s="70" t="s">
        <v>811</v>
      </c>
      <c r="J139" s="71" t="s">
        <v>497</v>
      </c>
      <c r="K139" s="70" t="s">
        <v>498</v>
      </c>
      <c r="L139" s="70" t="s">
        <v>499</v>
      </c>
      <c r="M139" s="71" t="s">
        <v>750</v>
      </c>
      <c r="N139" s="71" t="s">
        <v>457</v>
      </c>
      <c r="O139" s="72" t="s">
        <v>500</v>
      </c>
      <c r="P139" s="73" t="s">
        <v>501</v>
      </c>
    </row>
    <row r="140" spans="1:16" ht="12.75" customHeight="1" thickBot="1" x14ac:dyDescent="0.25">
      <c r="A140" s="4" t="str">
        <f t="shared" si="24"/>
        <v>JAAVSO 36(2);186 </v>
      </c>
      <c r="B140" s="6" t="str">
        <f t="shared" si="25"/>
        <v>II</v>
      </c>
      <c r="C140" s="4">
        <f t="shared" si="26"/>
        <v>54566.7304</v>
      </c>
      <c r="D140" s="5" t="str">
        <f t="shared" si="27"/>
        <v>vis</v>
      </c>
      <c r="E140" s="69">
        <f>VLOOKUP(C140,'Active 1'!C$21:E$957,3,FALSE)</f>
        <v>70867.075945453966</v>
      </c>
      <c r="F140" s="6" t="s">
        <v>517</v>
      </c>
      <c r="G140" s="5" t="str">
        <f t="shared" si="28"/>
        <v>54566.7304</v>
      </c>
      <c r="H140" s="4">
        <f t="shared" si="29"/>
        <v>70866.5</v>
      </c>
      <c r="I140" s="70" t="s">
        <v>812</v>
      </c>
      <c r="J140" s="71" t="s">
        <v>502</v>
      </c>
      <c r="K140" s="70" t="s">
        <v>503</v>
      </c>
      <c r="L140" s="70" t="s">
        <v>492</v>
      </c>
      <c r="M140" s="71" t="s">
        <v>750</v>
      </c>
      <c r="N140" s="71" t="s">
        <v>297</v>
      </c>
      <c r="O140" s="72" t="s">
        <v>496</v>
      </c>
      <c r="P140" s="73" t="s">
        <v>489</v>
      </c>
    </row>
    <row r="141" spans="1:16" ht="12.75" customHeight="1" thickBot="1" x14ac:dyDescent="0.25">
      <c r="A141" s="4" t="str">
        <f t="shared" si="24"/>
        <v>JAAVSO 37(1);44 </v>
      </c>
      <c r="B141" s="6" t="str">
        <f t="shared" si="25"/>
        <v>II</v>
      </c>
      <c r="C141" s="4">
        <f t="shared" si="26"/>
        <v>54799.808299999997</v>
      </c>
      <c r="D141" s="5" t="str">
        <f t="shared" si="27"/>
        <v>vis</v>
      </c>
      <c r="E141" s="69">
        <f>VLOOKUP(C141,'Active 1'!C$21:E$957,3,FALSE)</f>
        <v>71572.095458590455</v>
      </c>
      <c r="F141" s="6" t="s">
        <v>517</v>
      </c>
      <c r="G141" s="5" t="str">
        <f t="shared" si="28"/>
        <v>54799.8083</v>
      </c>
      <c r="H141" s="4">
        <f t="shared" si="29"/>
        <v>71571.5</v>
      </c>
      <c r="I141" s="70" t="s">
        <v>813</v>
      </c>
      <c r="J141" s="71" t="s">
        <v>504</v>
      </c>
      <c r="K141" s="70" t="s">
        <v>505</v>
      </c>
      <c r="L141" s="70" t="s">
        <v>506</v>
      </c>
      <c r="M141" s="71" t="s">
        <v>750</v>
      </c>
      <c r="N141" s="71" t="s">
        <v>365</v>
      </c>
      <c r="O141" s="72" t="s">
        <v>287</v>
      </c>
      <c r="P141" s="73" t="s">
        <v>507</v>
      </c>
    </row>
    <row r="142" spans="1:16" ht="12.75" customHeight="1" thickBot="1" x14ac:dyDescent="0.25">
      <c r="A142" s="4" t="str">
        <f t="shared" si="24"/>
        <v>BAVM 209 </v>
      </c>
      <c r="B142" s="6" t="str">
        <f t="shared" si="25"/>
        <v>I</v>
      </c>
      <c r="C142" s="4">
        <f t="shared" si="26"/>
        <v>54815.5121</v>
      </c>
      <c r="D142" s="5" t="str">
        <f t="shared" si="27"/>
        <v>vis</v>
      </c>
      <c r="E142" s="69">
        <f>VLOOKUP(C142,'Active 1'!C$21:E$957,3,FALSE)</f>
        <v>71619.596682131581</v>
      </c>
      <c r="F142" s="6" t="s">
        <v>517</v>
      </c>
      <c r="G142" s="5" t="str">
        <f t="shared" si="28"/>
        <v>54815.5121</v>
      </c>
      <c r="H142" s="4">
        <f t="shared" si="29"/>
        <v>71619</v>
      </c>
      <c r="I142" s="70" t="s">
        <v>814</v>
      </c>
      <c r="J142" s="71" t="s">
        <v>508</v>
      </c>
      <c r="K142" s="70" t="s">
        <v>509</v>
      </c>
      <c r="L142" s="70" t="s">
        <v>510</v>
      </c>
      <c r="M142" s="71" t="s">
        <v>750</v>
      </c>
      <c r="N142" s="71" t="s">
        <v>511</v>
      </c>
      <c r="O142" s="72" t="s">
        <v>512</v>
      </c>
      <c r="P142" s="73" t="s">
        <v>513</v>
      </c>
    </row>
    <row r="143" spans="1:16" ht="12.75" customHeight="1" thickBot="1" x14ac:dyDescent="0.25">
      <c r="A143" s="4" t="str">
        <f t="shared" si="24"/>
        <v>BAVM 234 </v>
      </c>
      <c r="B143" s="6" t="str">
        <f t="shared" si="25"/>
        <v>I</v>
      </c>
      <c r="C143" s="4">
        <f t="shared" si="26"/>
        <v>54829.398500000003</v>
      </c>
      <c r="D143" s="5" t="str">
        <f t="shared" si="27"/>
        <v>vis</v>
      </c>
      <c r="E143" s="69">
        <f>VLOOKUP(C143,'Active 1'!C$21:E$957,3,FALSE)</f>
        <v>71661.600591413502</v>
      </c>
      <c r="F143" s="6" t="s">
        <v>517</v>
      </c>
      <c r="G143" s="5" t="str">
        <f t="shared" si="28"/>
        <v>54829.3985</v>
      </c>
      <c r="H143" s="4">
        <f t="shared" si="29"/>
        <v>71661</v>
      </c>
      <c r="I143" s="70" t="s">
        <v>815</v>
      </c>
      <c r="J143" s="71" t="s">
        <v>816</v>
      </c>
      <c r="K143" s="70" t="s">
        <v>817</v>
      </c>
      <c r="L143" s="70" t="s">
        <v>818</v>
      </c>
      <c r="M143" s="71" t="s">
        <v>750</v>
      </c>
      <c r="N143" s="71" t="s">
        <v>297</v>
      </c>
      <c r="O143" s="72" t="s">
        <v>805</v>
      </c>
      <c r="P143" s="73" t="s">
        <v>806</v>
      </c>
    </row>
    <row r="144" spans="1:16" ht="12.75" customHeight="1" thickBot="1" x14ac:dyDescent="0.25">
      <c r="A144" s="4" t="str">
        <f t="shared" si="24"/>
        <v>BAVM 234 </v>
      </c>
      <c r="B144" s="6" t="str">
        <f t="shared" si="25"/>
        <v>II</v>
      </c>
      <c r="C144" s="4">
        <f t="shared" si="26"/>
        <v>54829.562700000002</v>
      </c>
      <c r="D144" s="5" t="str">
        <f t="shared" si="27"/>
        <v>vis</v>
      </c>
      <c r="E144" s="69">
        <f>VLOOKUP(C144,'Active 1'!C$21:E$957,3,FALSE)</f>
        <v>71662.097267434932</v>
      </c>
      <c r="F144" s="6" t="s">
        <v>517</v>
      </c>
      <c r="G144" s="5" t="str">
        <f t="shared" si="28"/>
        <v>54829.5627</v>
      </c>
      <c r="H144" s="4">
        <f t="shared" si="29"/>
        <v>71661.5</v>
      </c>
      <c r="I144" s="70" t="s">
        <v>819</v>
      </c>
      <c r="J144" s="71" t="s">
        <v>820</v>
      </c>
      <c r="K144" s="70" t="s">
        <v>821</v>
      </c>
      <c r="L144" s="70" t="s">
        <v>822</v>
      </c>
      <c r="M144" s="71" t="s">
        <v>750</v>
      </c>
      <c r="N144" s="71" t="s">
        <v>297</v>
      </c>
      <c r="O144" s="72" t="s">
        <v>805</v>
      </c>
      <c r="P144" s="73" t="s">
        <v>806</v>
      </c>
    </row>
    <row r="145" spans="1:16" ht="12.75" customHeight="1" thickBot="1" x14ac:dyDescent="0.25">
      <c r="A145" s="4" t="str">
        <f t="shared" si="24"/>
        <v>BAVM 234 </v>
      </c>
      <c r="B145" s="6" t="str">
        <f t="shared" si="25"/>
        <v>II</v>
      </c>
      <c r="C145" s="4">
        <f t="shared" si="26"/>
        <v>54831.546300000002</v>
      </c>
      <c r="D145" s="5" t="str">
        <f t="shared" si="27"/>
        <v>vis</v>
      </c>
      <c r="E145" s="69">
        <f>VLOOKUP(C145,'Active 1'!C$21:E$957,3,FALSE)</f>
        <v>71668.097307362608</v>
      </c>
      <c r="F145" s="6" t="s">
        <v>517</v>
      </c>
      <c r="G145" s="5" t="str">
        <f t="shared" si="28"/>
        <v>54831.5463</v>
      </c>
      <c r="H145" s="4">
        <f t="shared" si="29"/>
        <v>71667.5</v>
      </c>
      <c r="I145" s="70" t="s">
        <v>823</v>
      </c>
      <c r="J145" s="71" t="s">
        <v>824</v>
      </c>
      <c r="K145" s="70" t="s">
        <v>825</v>
      </c>
      <c r="L145" s="70" t="s">
        <v>822</v>
      </c>
      <c r="M145" s="71" t="s">
        <v>750</v>
      </c>
      <c r="N145" s="71" t="s">
        <v>297</v>
      </c>
      <c r="O145" s="72" t="s">
        <v>805</v>
      </c>
      <c r="P145" s="73" t="s">
        <v>806</v>
      </c>
    </row>
    <row r="146" spans="1:16" ht="12.75" customHeight="1" thickBot="1" x14ac:dyDescent="0.25">
      <c r="A146" s="4" t="str">
        <f t="shared" si="24"/>
        <v>IBVS 5871 </v>
      </c>
      <c r="B146" s="6" t="str">
        <f t="shared" si="25"/>
        <v>II</v>
      </c>
      <c r="C146" s="4">
        <f t="shared" si="26"/>
        <v>54832.869400000003</v>
      </c>
      <c r="D146" s="5" t="str">
        <f t="shared" si="27"/>
        <v>vis</v>
      </c>
      <c r="E146" s="69">
        <f>VLOOKUP(C146,'Active 1'!C$21:E$957,3,FALSE)</f>
        <v>71672.099451357528</v>
      </c>
      <c r="F146" s="6" t="s">
        <v>517</v>
      </c>
      <c r="G146" s="5" t="str">
        <f t="shared" si="28"/>
        <v>54832.8694</v>
      </c>
      <c r="H146" s="4">
        <f t="shared" si="29"/>
        <v>71671.5</v>
      </c>
      <c r="I146" s="70" t="s">
        <v>826</v>
      </c>
      <c r="J146" s="71" t="s">
        <v>514</v>
      </c>
      <c r="K146" s="70" t="s">
        <v>515</v>
      </c>
      <c r="L146" s="70" t="s">
        <v>516</v>
      </c>
      <c r="M146" s="71" t="s">
        <v>750</v>
      </c>
      <c r="N146" s="71" t="s">
        <v>517</v>
      </c>
      <c r="O146" s="72" t="s">
        <v>257</v>
      </c>
      <c r="P146" s="73" t="s">
        <v>518</v>
      </c>
    </row>
    <row r="147" spans="1:16" ht="12.75" customHeight="1" thickBot="1" x14ac:dyDescent="0.25">
      <c r="A147" s="4" t="str">
        <f t="shared" si="24"/>
        <v>JAAVSO 37(1);44 </v>
      </c>
      <c r="B147" s="6" t="str">
        <f t="shared" si="25"/>
        <v>I</v>
      </c>
      <c r="C147" s="4">
        <f t="shared" si="26"/>
        <v>54873.698900000003</v>
      </c>
      <c r="D147" s="5" t="str">
        <f t="shared" si="27"/>
        <v>vis</v>
      </c>
      <c r="E147" s="69">
        <f>VLOOKUP(C147,'Active 1'!C$21:E$957,3,FALSE)</f>
        <v>71795.601483131482</v>
      </c>
      <c r="F147" s="6" t="s">
        <v>517</v>
      </c>
      <c r="G147" s="5" t="str">
        <f t="shared" si="28"/>
        <v>54873.6989</v>
      </c>
      <c r="H147" s="4">
        <f t="shared" si="29"/>
        <v>71795</v>
      </c>
      <c r="I147" s="70" t="s">
        <v>827</v>
      </c>
      <c r="J147" s="71" t="s">
        <v>519</v>
      </c>
      <c r="K147" s="70" t="s">
        <v>520</v>
      </c>
      <c r="L147" s="70" t="s">
        <v>521</v>
      </c>
      <c r="M147" s="71" t="s">
        <v>750</v>
      </c>
      <c r="N147" s="71" t="s">
        <v>365</v>
      </c>
      <c r="O147" s="72" t="s">
        <v>488</v>
      </c>
      <c r="P147" s="73" t="s">
        <v>507</v>
      </c>
    </row>
    <row r="148" spans="1:16" ht="12.75" customHeight="1" thickBot="1" x14ac:dyDescent="0.25">
      <c r="A148" s="4" t="str">
        <f t="shared" si="24"/>
        <v>JAAVSO 37(1);44 </v>
      </c>
      <c r="B148" s="6" t="str">
        <f t="shared" si="25"/>
        <v>I</v>
      </c>
      <c r="C148" s="4">
        <f t="shared" si="26"/>
        <v>54885.600899999998</v>
      </c>
      <c r="D148" s="5" t="str">
        <f t="shared" si="27"/>
        <v>vis</v>
      </c>
      <c r="E148" s="69">
        <f>VLOOKUP(C148,'Active 1'!C$21:E$957,3,FALSE)</f>
        <v>71831.602932626891</v>
      </c>
      <c r="F148" s="6" t="s">
        <v>517</v>
      </c>
      <c r="G148" s="5" t="str">
        <f t="shared" si="28"/>
        <v>54885.6009</v>
      </c>
      <c r="H148" s="4">
        <f t="shared" si="29"/>
        <v>71831</v>
      </c>
      <c r="I148" s="70" t="s">
        <v>828</v>
      </c>
      <c r="J148" s="71" t="s">
        <v>522</v>
      </c>
      <c r="K148" s="70" t="s">
        <v>523</v>
      </c>
      <c r="L148" s="70" t="s">
        <v>524</v>
      </c>
      <c r="M148" s="71" t="s">
        <v>750</v>
      </c>
      <c r="N148" s="71" t="s">
        <v>365</v>
      </c>
      <c r="O148" s="72" t="s">
        <v>287</v>
      </c>
      <c r="P148" s="73" t="s">
        <v>507</v>
      </c>
    </row>
    <row r="149" spans="1:16" ht="12.75" customHeight="1" thickBot="1" x14ac:dyDescent="0.25">
      <c r="A149" s="4" t="str">
        <f t="shared" si="24"/>
        <v> JAAVSO 38;85 </v>
      </c>
      <c r="B149" s="6" t="str">
        <f t="shared" si="25"/>
        <v>I</v>
      </c>
      <c r="C149" s="4">
        <f t="shared" si="26"/>
        <v>54904.775800000003</v>
      </c>
      <c r="D149" s="5" t="str">
        <f t="shared" si="27"/>
        <v>vis</v>
      </c>
      <c r="E149" s="69">
        <f>VLOOKUP(C149,'Active 1'!C$21:E$957,3,FALSE)</f>
        <v>71889.603621076734</v>
      </c>
      <c r="F149" s="6" t="s">
        <v>517</v>
      </c>
      <c r="G149" s="5" t="str">
        <f t="shared" si="28"/>
        <v>54904.7758</v>
      </c>
      <c r="H149" s="4">
        <f t="shared" si="29"/>
        <v>71889</v>
      </c>
      <c r="I149" s="70" t="s">
        <v>829</v>
      </c>
      <c r="J149" s="71" t="s">
        <v>525</v>
      </c>
      <c r="K149" s="70" t="s">
        <v>526</v>
      </c>
      <c r="L149" s="70" t="s">
        <v>527</v>
      </c>
      <c r="M149" s="71" t="s">
        <v>750</v>
      </c>
      <c r="N149" s="71" t="s">
        <v>365</v>
      </c>
      <c r="O149" s="72" t="s">
        <v>287</v>
      </c>
      <c r="P149" s="72" t="s">
        <v>528</v>
      </c>
    </row>
    <row r="150" spans="1:16" ht="12.75" customHeight="1" thickBot="1" x14ac:dyDescent="0.25">
      <c r="A150" s="4" t="str">
        <f t="shared" si="24"/>
        <v> JAAVSO 38;85 </v>
      </c>
      <c r="B150" s="6" t="str">
        <f t="shared" si="25"/>
        <v>II</v>
      </c>
      <c r="C150" s="4">
        <f t="shared" si="26"/>
        <v>54939.654000000002</v>
      </c>
      <c r="D150" s="5" t="str">
        <f t="shared" si="27"/>
        <v>vis</v>
      </c>
      <c r="E150" s="69">
        <f>VLOOKUP(C150,'Active 1'!C$21:E$957,3,FALSE)</f>
        <v>71995.104020655926</v>
      </c>
      <c r="F150" s="6" t="s">
        <v>517</v>
      </c>
      <c r="G150" s="5" t="str">
        <f t="shared" si="28"/>
        <v>54939.6540</v>
      </c>
      <c r="H150" s="4">
        <f t="shared" si="29"/>
        <v>71994.5</v>
      </c>
      <c r="I150" s="70" t="s">
        <v>830</v>
      </c>
      <c r="J150" s="71" t="s">
        <v>529</v>
      </c>
      <c r="K150" s="70" t="s">
        <v>530</v>
      </c>
      <c r="L150" s="70" t="s">
        <v>531</v>
      </c>
      <c r="M150" s="71" t="s">
        <v>750</v>
      </c>
      <c r="N150" s="71" t="s">
        <v>365</v>
      </c>
      <c r="O150" s="72" t="s">
        <v>287</v>
      </c>
      <c r="P150" s="72" t="s">
        <v>528</v>
      </c>
    </row>
    <row r="151" spans="1:16" ht="12.75" customHeight="1" thickBot="1" x14ac:dyDescent="0.25">
      <c r="A151" s="4" t="str">
        <f t="shared" si="24"/>
        <v> JAAVSO 38;120 </v>
      </c>
      <c r="B151" s="6" t="str">
        <f t="shared" si="25"/>
        <v>II</v>
      </c>
      <c r="C151" s="4">
        <f t="shared" si="26"/>
        <v>55163.804900000003</v>
      </c>
      <c r="D151" s="5" t="str">
        <f t="shared" si="27"/>
        <v>vis</v>
      </c>
      <c r="E151" s="69">
        <f>VLOOKUP(C151,'Active 1'!C$21:E$957,3,FALSE)</f>
        <v>72673.120934259103</v>
      </c>
      <c r="F151" s="6" t="s">
        <v>517</v>
      </c>
      <c r="G151" s="5" t="str">
        <f t="shared" si="28"/>
        <v>55163.8049</v>
      </c>
      <c r="H151" s="4">
        <f t="shared" si="29"/>
        <v>72672.5</v>
      </c>
      <c r="I151" s="70" t="s">
        <v>831</v>
      </c>
      <c r="J151" s="71" t="s">
        <v>532</v>
      </c>
      <c r="K151" s="70" t="s">
        <v>533</v>
      </c>
      <c r="L151" s="70" t="s">
        <v>534</v>
      </c>
      <c r="M151" s="71" t="s">
        <v>750</v>
      </c>
      <c r="N151" s="71" t="s">
        <v>365</v>
      </c>
      <c r="O151" s="72" t="s">
        <v>287</v>
      </c>
      <c r="P151" s="72" t="s">
        <v>535</v>
      </c>
    </row>
    <row r="152" spans="1:16" ht="12.75" customHeight="1" thickBot="1" x14ac:dyDescent="0.25">
      <c r="A152" s="4" t="str">
        <f t="shared" si="24"/>
        <v> JAAVSO 38;120 </v>
      </c>
      <c r="B152" s="6" t="str">
        <f t="shared" si="25"/>
        <v>II</v>
      </c>
      <c r="C152" s="4">
        <f t="shared" si="26"/>
        <v>55188.9303</v>
      </c>
      <c r="D152" s="5" t="str">
        <f t="shared" si="27"/>
        <v>vis</v>
      </c>
      <c r="E152" s="69">
        <f>VLOOKUP(C152,'Active 1'!C$21:E$957,3,FALSE)</f>
        <v>72749.120835044887</v>
      </c>
      <c r="F152" s="6" t="s">
        <v>517</v>
      </c>
      <c r="G152" s="5" t="str">
        <f t="shared" si="28"/>
        <v>55188.9303</v>
      </c>
      <c r="H152" s="4">
        <f t="shared" si="29"/>
        <v>72748.5</v>
      </c>
      <c r="I152" s="70" t="s">
        <v>832</v>
      </c>
      <c r="J152" s="71" t="s">
        <v>536</v>
      </c>
      <c r="K152" s="70" t="s">
        <v>537</v>
      </c>
      <c r="L152" s="70" t="s">
        <v>538</v>
      </c>
      <c r="M152" s="71" t="s">
        <v>750</v>
      </c>
      <c r="N152" s="71" t="s">
        <v>365</v>
      </c>
      <c r="O152" s="72" t="s">
        <v>287</v>
      </c>
      <c r="P152" s="72" t="s">
        <v>535</v>
      </c>
    </row>
    <row r="153" spans="1:16" ht="12.75" customHeight="1" thickBot="1" x14ac:dyDescent="0.25">
      <c r="A153" s="4" t="str">
        <f t="shared" si="24"/>
        <v> JAAVSO 38;120 </v>
      </c>
      <c r="B153" s="6" t="str">
        <f t="shared" si="25"/>
        <v>I</v>
      </c>
      <c r="C153" s="4">
        <f t="shared" si="26"/>
        <v>55238.687400000003</v>
      </c>
      <c r="D153" s="5" t="str">
        <f t="shared" si="27"/>
        <v>vis</v>
      </c>
      <c r="E153" s="69">
        <f>VLOOKUP(C153,'Active 1'!C$21:E$957,3,FALSE)</f>
        <v>72899.627281246285</v>
      </c>
      <c r="F153" s="6" t="s">
        <v>517</v>
      </c>
      <c r="G153" s="5" t="str">
        <f t="shared" si="28"/>
        <v>55238.6874</v>
      </c>
      <c r="H153" s="4">
        <f t="shared" si="29"/>
        <v>72899</v>
      </c>
      <c r="I153" s="70" t="s">
        <v>833</v>
      </c>
      <c r="J153" s="71" t="s">
        <v>539</v>
      </c>
      <c r="K153" s="70" t="s">
        <v>540</v>
      </c>
      <c r="L153" s="70" t="s">
        <v>541</v>
      </c>
      <c r="M153" s="71" t="s">
        <v>750</v>
      </c>
      <c r="N153" s="71" t="s">
        <v>365</v>
      </c>
      <c r="O153" s="72" t="s">
        <v>287</v>
      </c>
      <c r="P153" s="72" t="s">
        <v>535</v>
      </c>
    </row>
    <row r="154" spans="1:16" ht="12.75" customHeight="1" thickBot="1" x14ac:dyDescent="0.25">
      <c r="A154" s="4" t="str">
        <f t="shared" si="24"/>
        <v> JAAVSO 39;94 </v>
      </c>
      <c r="B154" s="6" t="str">
        <f t="shared" si="25"/>
        <v>II</v>
      </c>
      <c r="C154" s="4">
        <f t="shared" si="26"/>
        <v>55258.6878</v>
      </c>
      <c r="D154" s="5" t="str">
        <f t="shared" si="27"/>
        <v>vis</v>
      </c>
      <c r="E154" s="69">
        <f>VLOOKUP(C154,'Active 1'!C$21:E$957,3,FALSE)</f>
        <v>72960.124961509122</v>
      </c>
      <c r="F154" s="6" t="s">
        <v>517</v>
      </c>
      <c r="G154" s="5" t="str">
        <f t="shared" si="28"/>
        <v>55258.6878</v>
      </c>
      <c r="H154" s="4">
        <f t="shared" si="29"/>
        <v>72959.5</v>
      </c>
      <c r="I154" s="70" t="s">
        <v>834</v>
      </c>
      <c r="J154" s="71" t="s">
        <v>542</v>
      </c>
      <c r="K154" s="70" t="s">
        <v>543</v>
      </c>
      <c r="L154" s="70" t="s">
        <v>544</v>
      </c>
      <c r="M154" s="71" t="s">
        <v>750</v>
      </c>
      <c r="N154" s="71" t="s">
        <v>365</v>
      </c>
      <c r="O154" s="72" t="s">
        <v>488</v>
      </c>
      <c r="P154" s="72" t="s">
        <v>545</v>
      </c>
    </row>
    <row r="155" spans="1:16" ht="12.75" customHeight="1" thickBot="1" x14ac:dyDescent="0.25">
      <c r="A155" s="4" t="str">
        <f t="shared" si="24"/>
        <v> JAAVSO 39;94 </v>
      </c>
      <c r="B155" s="6" t="str">
        <f t="shared" si="25"/>
        <v>II</v>
      </c>
      <c r="C155" s="4">
        <f t="shared" si="26"/>
        <v>55263.646699999998</v>
      </c>
      <c r="D155" s="5" t="str">
        <f t="shared" si="27"/>
        <v>vis</v>
      </c>
      <c r="E155" s="69">
        <f>VLOOKUP(C155,'Active 1'!C$21:E$957,3,FALSE)</f>
        <v>72975.124758845937</v>
      </c>
      <c r="F155" s="6" t="s">
        <v>517</v>
      </c>
      <c r="G155" s="5" t="str">
        <f t="shared" si="28"/>
        <v>55263.6467</v>
      </c>
      <c r="H155" s="4">
        <f t="shared" si="29"/>
        <v>72974.5</v>
      </c>
      <c r="I155" s="70" t="s">
        <v>835</v>
      </c>
      <c r="J155" s="71" t="s">
        <v>546</v>
      </c>
      <c r="K155" s="70" t="s">
        <v>547</v>
      </c>
      <c r="L155" s="70" t="s">
        <v>548</v>
      </c>
      <c r="M155" s="71" t="s">
        <v>750</v>
      </c>
      <c r="N155" s="71" t="s">
        <v>365</v>
      </c>
      <c r="O155" s="72" t="s">
        <v>287</v>
      </c>
      <c r="P155" s="72" t="s">
        <v>545</v>
      </c>
    </row>
    <row r="156" spans="1:16" ht="12.75" customHeight="1" thickBot="1" x14ac:dyDescent="0.25">
      <c r="A156" s="4" t="str">
        <f t="shared" si="24"/>
        <v> JAAVSO 39;94 </v>
      </c>
      <c r="B156" s="6" t="str">
        <f t="shared" si="25"/>
        <v>I</v>
      </c>
      <c r="C156" s="4">
        <f t="shared" si="26"/>
        <v>55279.681499999999</v>
      </c>
      <c r="D156" s="5" t="str">
        <f t="shared" si="27"/>
        <v>vis</v>
      </c>
      <c r="E156" s="69">
        <f>VLOOKUP(C156,'Active 1'!C$21:E$957,3,FALSE)</f>
        <v>73023.62719897108</v>
      </c>
      <c r="F156" s="6" t="s">
        <v>517</v>
      </c>
      <c r="G156" s="5" t="str">
        <f t="shared" si="28"/>
        <v>55279.6815</v>
      </c>
      <c r="H156" s="4">
        <f t="shared" si="29"/>
        <v>73023</v>
      </c>
      <c r="I156" s="70" t="s">
        <v>836</v>
      </c>
      <c r="J156" s="71" t="s">
        <v>549</v>
      </c>
      <c r="K156" s="70" t="s">
        <v>550</v>
      </c>
      <c r="L156" s="70" t="s">
        <v>541</v>
      </c>
      <c r="M156" s="71" t="s">
        <v>750</v>
      </c>
      <c r="N156" s="71" t="s">
        <v>365</v>
      </c>
      <c r="O156" s="72" t="s">
        <v>287</v>
      </c>
      <c r="P156" s="72" t="s">
        <v>545</v>
      </c>
    </row>
    <row r="157" spans="1:16" ht="12.75" customHeight="1" thickBot="1" x14ac:dyDescent="0.25">
      <c r="A157" s="4" t="str">
        <f t="shared" si="24"/>
        <v>OEJV 0137 </v>
      </c>
      <c r="B157" s="6" t="str">
        <f t="shared" si="25"/>
        <v>II</v>
      </c>
      <c r="C157" s="4">
        <f t="shared" si="26"/>
        <v>55295.385300000002</v>
      </c>
      <c r="D157" s="5" t="str">
        <f t="shared" si="27"/>
        <v>vis</v>
      </c>
      <c r="E157" s="69">
        <f>VLOOKUP(C157,'Active 1'!C$21:E$957,3,FALSE)</f>
        <v>73071.128422512193</v>
      </c>
      <c r="F157" s="6" t="s">
        <v>517</v>
      </c>
      <c r="G157" s="5" t="str">
        <f t="shared" si="28"/>
        <v>55295.3853</v>
      </c>
      <c r="H157" s="4">
        <f t="shared" si="29"/>
        <v>73070.5</v>
      </c>
      <c r="I157" s="70" t="s">
        <v>837</v>
      </c>
      <c r="J157" s="71" t="s">
        <v>551</v>
      </c>
      <c r="K157" s="70" t="s">
        <v>552</v>
      </c>
      <c r="L157" s="70" t="s">
        <v>553</v>
      </c>
      <c r="M157" s="71" t="s">
        <v>750</v>
      </c>
      <c r="N157" s="71" t="s">
        <v>470</v>
      </c>
      <c r="O157" s="72" t="s">
        <v>554</v>
      </c>
      <c r="P157" s="73" t="s">
        <v>555</v>
      </c>
    </row>
    <row r="158" spans="1:16" ht="12.75" customHeight="1" thickBot="1" x14ac:dyDescent="0.25">
      <c r="A158" s="4" t="str">
        <f t="shared" si="24"/>
        <v>OEJV 0137 </v>
      </c>
      <c r="B158" s="6" t="str">
        <f t="shared" si="25"/>
        <v>II</v>
      </c>
      <c r="C158" s="4">
        <f t="shared" si="26"/>
        <v>55295.385399999999</v>
      </c>
      <c r="D158" s="5" t="str">
        <f t="shared" si="27"/>
        <v>vis</v>
      </c>
      <c r="E158" s="69">
        <f>VLOOKUP(C158,'Active 1'!C$21:E$957,3,FALSE)</f>
        <v>73071.128724994545</v>
      </c>
      <c r="F158" s="6" t="s">
        <v>517</v>
      </c>
      <c r="G158" s="5" t="str">
        <f t="shared" si="28"/>
        <v>55295.3854</v>
      </c>
      <c r="H158" s="4">
        <f t="shared" si="29"/>
        <v>73070.5</v>
      </c>
      <c r="I158" s="70" t="s">
        <v>838</v>
      </c>
      <c r="J158" s="71" t="s">
        <v>551</v>
      </c>
      <c r="K158" s="70" t="s">
        <v>552</v>
      </c>
      <c r="L158" s="70" t="s">
        <v>556</v>
      </c>
      <c r="M158" s="71" t="s">
        <v>750</v>
      </c>
      <c r="N158" s="71" t="s">
        <v>129</v>
      </c>
      <c r="O158" s="72" t="s">
        <v>554</v>
      </c>
      <c r="P158" s="73" t="s">
        <v>555</v>
      </c>
    </row>
    <row r="159" spans="1:16" ht="12.75" customHeight="1" thickBot="1" x14ac:dyDescent="0.25">
      <c r="A159" s="4" t="str">
        <f t="shared" si="24"/>
        <v> JAAVSO 39;94 </v>
      </c>
      <c r="B159" s="6" t="str">
        <f t="shared" si="25"/>
        <v>II</v>
      </c>
      <c r="C159" s="4">
        <f t="shared" si="26"/>
        <v>55303.650199999996</v>
      </c>
      <c r="D159" s="5" t="str">
        <f t="shared" si="27"/>
        <v>vis</v>
      </c>
      <c r="E159" s="69">
        <f>VLOOKUP(C159,'Active 1'!C$21:E$957,3,FALSE)</f>
        <v>73096.12828639512</v>
      </c>
      <c r="F159" s="6" t="s">
        <v>517</v>
      </c>
      <c r="G159" s="5" t="str">
        <f t="shared" si="28"/>
        <v>55303.6502</v>
      </c>
      <c r="H159" s="4">
        <f t="shared" si="29"/>
        <v>73095.5</v>
      </c>
      <c r="I159" s="70" t="s">
        <v>839</v>
      </c>
      <c r="J159" s="71" t="s">
        <v>557</v>
      </c>
      <c r="K159" s="70" t="s">
        <v>558</v>
      </c>
      <c r="L159" s="70" t="s">
        <v>559</v>
      </c>
      <c r="M159" s="71" t="s">
        <v>750</v>
      </c>
      <c r="N159" s="71" t="s">
        <v>365</v>
      </c>
      <c r="O159" s="72" t="s">
        <v>287</v>
      </c>
      <c r="P159" s="72" t="s">
        <v>545</v>
      </c>
    </row>
    <row r="160" spans="1:16" ht="12.75" customHeight="1" thickBot="1" x14ac:dyDescent="0.25">
      <c r="A160" s="4" t="str">
        <f t="shared" si="24"/>
        <v>VSB 51 </v>
      </c>
      <c r="B160" s="6" t="str">
        <f t="shared" si="25"/>
        <v>II</v>
      </c>
      <c r="C160" s="4">
        <f t="shared" si="26"/>
        <v>55558.217100000002</v>
      </c>
      <c r="D160" s="5" t="str">
        <f t="shared" si="27"/>
        <v>vis</v>
      </c>
      <c r="E160" s="69">
        <f>VLOOKUP(C160,'Active 1'!C$21:E$957,3,FALSE)</f>
        <v>73866.14823208141</v>
      </c>
      <c r="F160" s="6" t="s">
        <v>517</v>
      </c>
      <c r="G160" s="5" t="str">
        <f t="shared" si="28"/>
        <v>55558.2171</v>
      </c>
      <c r="H160" s="4">
        <f t="shared" si="29"/>
        <v>73865.5</v>
      </c>
      <c r="I160" s="70" t="s">
        <v>840</v>
      </c>
      <c r="J160" s="71" t="s">
        <v>560</v>
      </c>
      <c r="K160" s="70" t="s">
        <v>561</v>
      </c>
      <c r="L160" s="70" t="s">
        <v>562</v>
      </c>
      <c r="M160" s="71" t="s">
        <v>750</v>
      </c>
      <c r="N160" s="71" t="s">
        <v>517</v>
      </c>
      <c r="O160" s="72" t="s">
        <v>563</v>
      </c>
      <c r="P160" s="73" t="s">
        <v>564</v>
      </c>
    </row>
    <row r="161" spans="1:16" ht="12.75" customHeight="1" thickBot="1" x14ac:dyDescent="0.25">
      <c r="A161" s="4" t="str">
        <f t="shared" si="24"/>
        <v>VSB 53 </v>
      </c>
      <c r="B161" s="6" t="str">
        <f t="shared" si="25"/>
        <v>I</v>
      </c>
      <c r="C161" s="4">
        <f t="shared" si="26"/>
        <v>55569.292999999998</v>
      </c>
      <c r="D161" s="5" t="str">
        <f t="shared" si="27"/>
        <v>vis</v>
      </c>
      <c r="E161" s="69">
        <f>VLOOKUP(C161,'Active 1'!C$21:E$957,3,FALSE)</f>
        <v>73899.650874869694</v>
      </c>
      <c r="F161" s="6" t="s">
        <v>517</v>
      </c>
      <c r="G161" s="5" t="str">
        <f t="shared" si="28"/>
        <v>55569.2930</v>
      </c>
      <c r="H161" s="4">
        <f t="shared" si="29"/>
        <v>73899</v>
      </c>
      <c r="I161" s="70" t="s">
        <v>841</v>
      </c>
      <c r="J161" s="71" t="s">
        <v>565</v>
      </c>
      <c r="K161" s="70" t="s">
        <v>566</v>
      </c>
      <c r="L161" s="70" t="s">
        <v>567</v>
      </c>
      <c r="M161" s="71" t="s">
        <v>750</v>
      </c>
      <c r="N161" s="71" t="s">
        <v>517</v>
      </c>
      <c r="O161" s="72" t="s">
        <v>563</v>
      </c>
      <c r="P161" s="73" t="s">
        <v>568</v>
      </c>
    </row>
    <row r="162" spans="1:16" ht="12.75" customHeight="1" thickBot="1" x14ac:dyDescent="0.25">
      <c r="A162" s="4" t="str">
        <f t="shared" si="24"/>
        <v>IBVS 5992 </v>
      </c>
      <c r="B162" s="6" t="str">
        <f t="shared" si="25"/>
        <v>I</v>
      </c>
      <c r="C162" s="4">
        <f t="shared" si="26"/>
        <v>55571.938099999999</v>
      </c>
      <c r="D162" s="5" t="str">
        <f t="shared" si="27"/>
        <v>vis</v>
      </c>
      <c r="E162" s="69">
        <f>VLOOKUP(C162,'Active 1'!C$21:E$957,3,FALSE)</f>
        <v>73907.651835553654</v>
      </c>
      <c r="F162" s="6" t="s">
        <v>517</v>
      </c>
      <c r="G162" s="5" t="str">
        <f t="shared" si="28"/>
        <v>55571.9381</v>
      </c>
      <c r="H162" s="4">
        <f t="shared" si="29"/>
        <v>73907</v>
      </c>
      <c r="I162" s="70" t="s">
        <v>842</v>
      </c>
      <c r="J162" s="71" t="s">
        <v>569</v>
      </c>
      <c r="K162" s="70" t="s">
        <v>570</v>
      </c>
      <c r="L162" s="70" t="s">
        <v>571</v>
      </c>
      <c r="M162" s="71" t="s">
        <v>750</v>
      </c>
      <c r="N162" s="71" t="s">
        <v>517</v>
      </c>
      <c r="O162" s="72" t="s">
        <v>257</v>
      </c>
      <c r="P162" s="73" t="s">
        <v>572</v>
      </c>
    </row>
    <row r="163" spans="1:16" ht="12.75" customHeight="1" thickBot="1" x14ac:dyDescent="0.25">
      <c r="A163" s="4" t="str">
        <f t="shared" si="24"/>
        <v>OEJV 0137 </v>
      </c>
      <c r="B163" s="6" t="str">
        <f t="shared" si="25"/>
        <v>I</v>
      </c>
      <c r="C163" s="4">
        <f t="shared" si="26"/>
        <v>55578.549700000003</v>
      </c>
      <c r="D163" s="5" t="str">
        <f t="shared" si="27"/>
        <v>vis</v>
      </c>
      <c r="E163" s="69">
        <f>VLOOKUP(C163,'Active 1'!C$21:E$957,3,FALSE)</f>
        <v>73927.650758716496</v>
      </c>
      <c r="F163" s="6" t="s">
        <v>517</v>
      </c>
      <c r="G163" s="5" t="str">
        <f t="shared" si="28"/>
        <v>55578.5497</v>
      </c>
      <c r="H163" s="4">
        <f t="shared" si="29"/>
        <v>73927</v>
      </c>
      <c r="I163" s="70" t="s">
        <v>843</v>
      </c>
      <c r="J163" s="71" t="s">
        <v>573</v>
      </c>
      <c r="K163" s="70" t="s">
        <v>574</v>
      </c>
      <c r="L163" s="70" t="s">
        <v>575</v>
      </c>
      <c r="M163" s="71" t="s">
        <v>750</v>
      </c>
      <c r="N163" s="71" t="s">
        <v>576</v>
      </c>
      <c r="O163" s="72" t="s">
        <v>577</v>
      </c>
      <c r="P163" s="73" t="s">
        <v>555</v>
      </c>
    </row>
    <row r="164" spans="1:16" ht="12.75" customHeight="1" thickBot="1" x14ac:dyDescent="0.25">
      <c r="A164" s="4" t="str">
        <f t="shared" si="24"/>
        <v>IBVS 5990 </v>
      </c>
      <c r="B164" s="6" t="str">
        <f t="shared" si="25"/>
        <v>II</v>
      </c>
      <c r="C164" s="4">
        <f t="shared" si="26"/>
        <v>55579.375999999997</v>
      </c>
      <c r="D164" s="5" t="str">
        <f t="shared" si="27"/>
        <v>vis</v>
      </c>
      <c r="E164" s="69">
        <f>VLOOKUP(C164,'Active 1'!C$21:E$957,3,FALSE)</f>
        <v>73930.150170388297</v>
      </c>
      <c r="F164" s="6" t="s">
        <v>517</v>
      </c>
      <c r="G164" s="5" t="str">
        <f t="shared" si="28"/>
        <v>55579.3760</v>
      </c>
      <c r="H164" s="4">
        <f t="shared" si="29"/>
        <v>73929.5</v>
      </c>
      <c r="I164" s="70" t="s">
        <v>844</v>
      </c>
      <c r="J164" s="71" t="s">
        <v>578</v>
      </c>
      <c r="K164" s="70" t="s">
        <v>579</v>
      </c>
      <c r="L164" s="70" t="s">
        <v>580</v>
      </c>
      <c r="M164" s="71" t="s">
        <v>750</v>
      </c>
      <c r="N164" s="71" t="s">
        <v>581</v>
      </c>
      <c r="O164" s="72" t="s">
        <v>582</v>
      </c>
      <c r="P164" s="73" t="s">
        <v>583</v>
      </c>
    </row>
    <row r="165" spans="1:16" ht="12.75" customHeight="1" thickBot="1" x14ac:dyDescent="0.25">
      <c r="A165" s="4" t="str">
        <f t="shared" si="24"/>
        <v>IBVS 5990 </v>
      </c>
      <c r="B165" s="6" t="str">
        <f t="shared" si="25"/>
        <v>I</v>
      </c>
      <c r="C165" s="4">
        <f t="shared" si="26"/>
        <v>55579.541899999997</v>
      </c>
      <c r="D165" s="5" t="str">
        <f t="shared" si="27"/>
        <v>vis</v>
      </c>
      <c r="E165" s="69">
        <f>VLOOKUP(C165,'Active 1'!C$21:E$957,3,FALSE)</f>
        <v>73930.651988609708</v>
      </c>
      <c r="F165" s="6" t="s">
        <v>517</v>
      </c>
      <c r="G165" s="5" t="str">
        <f t="shared" si="28"/>
        <v>55579.5419</v>
      </c>
      <c r="H165" s="4">
        <f t="shared" si="29"/>
        <v>73930</v>
      </c>
      <c r="I165" s="70" t="s">
        <v>845</v>
      </c>
      <c r="J165" s="71" t="s">
        <v>584</v>
      </c>
      <c r="K165" s="70" t="s">
        <v>585</v>
      </c>
      <c r="L165" s="70" t="s">
        <v>571</v>
      </c>
      <c r="M165" s="71" t="s">
        <v>750</v>
      </c>
      <c r="N165" s="71" t="s">
        <v>581</v>
      </c>
      <c r="O165" s="72" t="s">
        <v>582</v>
      </c>
      <c r="P165" s="73" t="s">
        <v>583</v>
      </c>
    </row>
    <row r="166" spans="1:16" ht="12.75" customHeight="1" thickBot="1" x14ac:dyDescent="0.25">
      <c r="A166" s="4" t="str">
        <f t="shared" si="24"/>
        <v> JAAVSO 39;177 </v>
      </c>
      <c r="B166" s="6" t="str">
        <f t="shared" si="25"/>
        <v>I</v>
      </c>
      <c r="C166" s="4">
        <f t="shared" si="26"/>
        <v>55600.700799999999</v>
      </c>
      <c r="D166" s="5" t="str">
        <f t="shared" si="27"/>
        <v>vis</v>
      </c>
      <c r="E166" s="69">
        <f>VLOOKUP(C166,'Active 1'!C$21:E$957,3,FALSE)</f>
        <v>73994.653926916639</v>
      </c>
      <c r="F166" s="6" t="s">
        <v>517</v>
      </c>
      <c r="G166" s="5" t="str">
        <f t="shared" si="28"/>
        <v>55600.7008</v>
      </c>
      <c r="H166" s="4">
        <f t="shared" si="29"/>
        <v>73994</v>
      </c>
      <c r="I166" s="70" t="s">
        <v>846</v>
      </c>
      <c r="J166" s="71" t="s">
        <v>586</v>
      </c>
      <c r="K166" s="70" t="s">
        <v>587</v>
      </c>
      <c r="L166" s="70" t="s">
        <v>588</v>
      </c>
      <c r="M166" s="71" t="s">
        <v>750</v>
      </c>
      <c r="N166" s="71" t="s">
        <v>517</v>
      </c>
      <c r="O166" s="72" t="s">
        <v>488</v>
      </c>
      <c r="P166" s="72" t="s">
        <v>589</v>
      </c>
    </row>
    <row r="167" spans="1:16" ht="12.75" customHeight="1" thickBot="1" x14ac:dyDescent="0.25">
      <c r="A167" s="4" t="str">
        <f t="shared" si="24"/>
        <v> JAAVSO 39;177 </v>
      </c>
      <c r="B167" s="6" t="str">
        <f t="shared" si="25"/>
        <v>II</v>
      </c>
      <c r="C167" s="4">
        <f t="shared" si="26"/>
        <v>55611.774899999997</v>
      </c>
      <c r="D167" s="5" t="str">
        <f t="shared" si="27"/>
        <v>vis</v>
      </c>
      <c r="E167" s="69">
        <f>VLOOKUP(C167,'Active 1'!C$21:E$957,3,FALSE)</f>
        <v>74028.151125022603</v>
      </c>
      <c r="F167" s="6" t="s">
        <v>517</v>
      </c>
      <c r="G167" s="5" t="str">
        <f t="shared" si="28"/>
        <v>55611.7749</v>
      </c>
      <c r="H167" s="4">
        <f t="shared" si="29"/>
        <v>74027.5</v>
      </c>
      <c r="I167" s="70" t="s">
        <v>847</v>
      </c>
      <c r="J167" s="71" t="s">
        <v>590</v>
      </c>
      <c r="K167" s="70" t="s">
        <v>591</v>
      </c>
      <c r="L167" s="70" t="s">
        <v>592</v>
      </c>
      <c r="M167" s="71" t="s">
        <v>750</v>
      </c>
      <c r="N167" s="71" t="s">
        <v>517</v>
      </c>
      <c r="O167" s="72" t="s">
        <v>287</v>
      </c>
      <c r="P167" s="72" t="s">
        <v>589</v>
      </c>
    </row>
    <row r="168" spans="1:16" ht="12.75" customHeight="1" thickBot="1" x14ac:dyDescent="0.25">
      <c r="A168" s="4" t="str">
        <f t="shared" si="24"/>
        <v> JAAVSO 39;177 </v>
      </c>
      <c r="B168" s="6" t="str">
        <f t="shared" si="25"/>
        <v>II</v>
      </c>
      <c r="C168" s="4">
        <f t="shared" si="26"/>
        <v>55614.420299999998</v>
      </c>
      <c r="D168" s="5" t="str">
        <f t="shared" si="27"/>
        <v>vis</v>
      </c>
      <c r="E168" s="69">
        <f>VLOOKUP(C168,'Active 1'!C$21:E$957,3,FALSE)</f>
        <v>74036.152993153606</v>
      </c>
      <c r="F168" s="6" t="s">
        <v>517</v>
      </c>
      <c r="G168" s="5" t="str">
        <f t="shared" si="28"/>
        <v>55614.4203</v>
      </c>
      <c r="H168" s="4">
        <f t="shared" si="29"/>
        <v>74035.5</v>
      </c>
      <c r="I168" s="70" t="s">
        <v>848</v>
      </c>
      <c r="J168" s="71" t="s">
        <v>593</v>
      </c>
      <c r="K168" s="70" t="s">
        <v>594</v>
      </c>
      <c r="L168" s="70" t="s">
        <v>595</v>
      </c>
      <c r="M168" s="71" t="s">
        <v>750</v>
      </c>
      <c r="N168" s="71" t="s">
        <v>297</v>
      </c>
      <c r="O168" s="72" t="s">
        <v>596</v>
      </c>
      <c r="P168" s="72" t="s">
        <v>589</v>
      </c>
    </row>
    <row r="169" spans="1:16" ht="12.75" customHeight="1" thickBot="1" x14ac:dyDescent="0.25">
      <c r="A169" s="4" t="str">
        <f t="shared" si="24"/>
        <v>BAVM 220 </v>
      </c>
      <c r="B169" s="6" t="str">
        <f t="shared" si="25"/>
        <v>II</v>
      </c>
      <c r="C169" s="4">
        <f t="shared" si="26"/>
        <v>55621.362200000003</v>
      </c>
      <c r="D169" s="5" t="str">
        <f t="shared" si="27"/>
        <v>vis</v>
      </c>
      <c r="E169" s="69">
        <f>VLOOKUP(C169,'Active 1'!C$21:E$957,3,FALSE)</f>
        <v>74057.15101552401</v>
      </c>
      <c r="F169" s="6" t="s">
        <v>517</v>
      </c>
      <c r="G169" s="5" t="str">
        <f t="shared" si="28"/>
        <v>55621.3622</v>
      </c>
      <c r="H169" s="4">
        <f t="shared" si="29"/>
        <v>74056.5</v>
      </c>
      <c r="I169" s="70" t="s">
        <v>849</v>
      </c>
      <c r="J169" s="71" t="s">
        <v>597</v>
      </c>
      <c r="K169" s="70" t="s">
        <v>598</v>
      </c>
      <c r="L169" s="70" t="s">
        <v>567</v>
      </c>
      <c r="M169" s="71" t="s">
        <v>750</v>
      </c>
      <c r="N169" s="71">
        <v>0</v>
      </c>
      <c r="O169" s="72" t="s">
        <v>476</v>
      </c>
      <c r="P169" s="73" t="s">
        <v>599</v>
      </c>
    </row>
    <row r="170" spans="1:16" ht="12.75" customHeight="1" thickBot="1" x14ac:dyDescent="0.25">
      <c r="A170" s="4" t="str">
        <f t="shared" si="24"/>
        <v>BAVM 220 </v>
      </c>
      <c r="B170" s="6" t="str">
        <f t="shared" si="25"/>
        <v>I</v>
      </c>
      <c r="C170" s="4">
        <f t="shared" si="26"/>
        <v>55621.5291</v>
      </c>
      <c r="D170" s="5" t="str">
        <f t="shared" si="27"/>
        <v>vis</v>
      </c>
      <c r="E170" s="69">
        <f>VLOOKUP(C170,'Active 1'!C$21:E$957,3,FALSE)</f>
        <v>74057.655858568934</v>
      </c>
      <c r="F170" s="6" t="s">
        <v>517</v>
      </c>
      <c r="G170" s="5" t="str">
        <f t="shared" si="28"/>
        <v>55621.5291</v>
      </c>
      <c r="H170" s="4">
        <f t="shared" si="29"/>
        <v>74057</v>
      </c>
      <c r="I170" s="70" t="s">
        <v>850</v>
      </c>
      <c r="J170" s="71" t="s">
        <v>600</v>
      </c>
      <c r="K170" s="70">
        <v>74057</v>
      </c>
      <c r="L170" s="70" t="s">
        <v>601</v>
      </c>
      <c r="M170" s="71" t="s">
        <v>750</v>
      </c>
      <c r="N170" s="71">
        <v>0</v>
      </c>
      <c r="O170" s="72" t="s">
        <v>476</v>
      </c>
      <c r="P170" s="73" t="s">
        <v>599</v>
      </c>
    </row>
    <row r="171" spans="1:16" ht="12.75" customHeight="1" thickBot="1" x14ac:dyDescent="0.25">
      <c r="A171" s="4" t="str">
        <f t="shared" ref="A171:A200" si="30">P171</f>
        <v>OEJV 0137 </v>
      </c>
      <c r="B171" s="6" t="str">
        <f t="shared" ref="B171:B200" si="31">IF(H171=INT(H171),"I","II")</f>
        <v>I</v>
      </c>
      <c r="C171" s="4">
        <f t="shared" ref="C171:C200" si="32">1*G171</f>
        <v>55629.463199999998</v>
      </c>
      <c r="D171" s="5" t="str">
        <f t="shared" ref="D171:D200" si="33">VLOOKUP(F171,I$1:J$5,2,FALSE)</f>
        <v>vis</v>
      </c>
      <c r="E171" s="69">
        <f>VLOOKUP(C171,'Active 1'!C$21:E$957,3,FALSE)</f>
        <v>74081.655110832551</v>
      </c>
      <c r="F171" s="6" t="s">
        <v>517</v>
      </c>
      <c r="G171" s="5" t="str">
        <f t="shared" ref="G171:G200" si="34">MID(I171,3,LEN(I171)-3)</f>
        <v>55629.4632</v>
      </c>
      <c r="H171" s="4">
        <f t="shared" ref="H171:H200" si="35">1*K171</f>
        <v>74081</v>
      </c>
      <c r="I171" s="70" t="s">
        <v>851</v>
      </c>
      <c r="J171" s="71" t="s">
        <v>602</v>
      </c>
      <c r="K171" s="70">
        <v>74081</v>
      </c>
      <c r="L171" s="70" t="s">
        <v>603</v>
      </c>
      <c r="M171" s="71" t="s">
        <v>750</v>
      </c>
      <c r="N171" s="71" t="s">
        <v>470</v>
      </c>
      <c r="O171" s="72" t="s">
        <v>554</v>
      </c>
      <c r="P171" s="73" t="s">
        <v>555</v>
      </c>
    </row>
    <row r="172" spans="1:16" ht="12.75" customHeight="1" thickBot="1" x14ac:dyDescent="0.25">
      <c r="A172" s="4" t="str">
        <f t="shared" si="30"/>
        <v>OEJV 0137 </v>
      </c>
      <c r="B172" s="6" t="str">
        <f t="shared" si="31"/>
        <v>I</v>
      </c>
      <c r="C172" s="4">
        <f t="shared" si="32"/>
        <v>55629.463600000003</v>
      </c>
      <c r="D172" s="5" t="str">
        <f t="shared" si="33"/>
        <v>vis</v>
      </c>
      <c r="E172" s="69">
        <f>VLOOKUP(C172,'Active 1'!C$21:E$957,3,FALSE)</f>
        <v>74081.656320761977</v>
      </c>
      <c r="F172" s="6" t="s">
        <v>517</v>
      </c>
      <c r="G172" s="5" t="str">
        <f t="shared" si="34"/>
        <v>55629.4636</v>
      </c>
      <c r="H172" s="4">
        <f t="shared" si="35"/>
        <v>74081</v>
      </c>
      <c r="I172" s="70" t="s">
        <v>852</v>
      </c>
      <c r="J172" s="71" t="s">
        <v>602</v>
      </c>
      <c r="K172" s="70">
        <v>74081</v>
      </c>
      <c r="L172" s="70" t="s">
        <v>604</v>
      </c>
      <c r="M172" s="71" t="s">
        <v>750</v>
      </c>
      <c r="N172" s="71" t="s">
        <v>129</v>
      </c>
      <c r="O172" s="72" t="s">
        <v>554</v>
      </c>
      <c r="P172" s="73" t="s">
        <v>555</v>
      </c>
    </row>
    <row r="173" spans="1:16" ht="12.75" customHeight="1" thickBot="1" x14ac:dyDescent="0.25">
      <c r="A173" s="4" t="str">
        <f t="shared" si="30"/>
        <v>OEJV 0137 </v>
      </c>
      <c r="B173" s="6" t="str">
        <f t="shared" si="31"/>
        <v>I</v>
      </c>
      <c r="C173" s="4">
        <f t="shared" si="32"/>
        <v>55629.464099999997</v>
      </c>
      <c r="D173" s="5" t="str">
        <f t="shared" si="33"/>
        <v>vis</v>
      </c>
      <c r="E173" s="69">
        <f>VLOOKUP(C173,'Active 1'!C$21:E$957,3,FALSE)</f>
        <v>74081.657833173711</v>
      </c>
      <c r="F173" s="6" t="s">
        <v>517</v>
      </c>
      <c r="G173" s="5" t="str">
        <f t="shared" si="34"/>
        <v>55629.4641</v>
      </c>
      <c r="H173" s="4">
        <f t="shared" si="35"/>
        <v>74081</v>
      </c>
      <c r="I173" s="70" t="s">
        <v>853</v>
      </c>
      <c r="J173" s="71" t="s">
        <v>605</v>
      </c>
      <c r="K173" s="70">
        <v>74081</v>
      </c>
      <c r="L173" s="70" t="s">
        <v>606</v>
      </c>
      <c r="M173" s="71" t="s">
        <v>750</v>
      </c>
      <c r="N173" s="71" t="s">
        <v>517</v>
      </c>
      <c r="O173" s="72" t="s">
        <v>554</v>
      </c>
      <c r="P173" s="73" t="s">
        <v>555</v>
      </c>
    </row>
    <row r="174" spans="1:16" ht="12.75" customHeight="1" thickBot="1" x14ac:dyDescent="0.25">
      <c r="A174" s="4" t="str">
        <f t="shared" si="30"/>
        <v> JAAVSO 39;177 </v>
      </c>
      <c r="B174" s="6" t="str">
        <f t="shared" si="31"/>
        <v>II</v>
      </c>
      <c r="C174" s="4">
        <f t="shared" si="32"/>
        <v>55631.611400000002</v>
      </c>
      <c r="D174" s="5" t="str">
        <f t="shared" si="33"/>
        <v>vis</v>
      </c>
      <c r="E174" s="69">
        <f>VLOOKUP(C174,'Active 1'!C$21:E$957,3,FALSE)</f>
        <v>74088.153036711083</v>
      </c>
      <c r="F174" s="6" t="s">
        <v>517</v>
      </c>
      <c r="G174" s="5" t="str">
        <f t="shared" si="34"/>
        <v>55631.6114</v>
      </c>
      <c r="H174" s="4">
        <f t="shared" si="35"/>
        <v>74087.5</v>
      </c>
      <c r="I174" s="70" t="s">
        <v>854</v>
      </c>
      <c r="J174" s="71" t="s">
        <v>607</v>
      </c>
      <c r="K174" s="70">
        <v>74087.5</v>
      </c>
      <c r="L174" s="70" t="s">
        <v>595</v>
      </c>
      <c r="M174" s="71" t="s">
        <v>750</v>
      </c>
      <c r="N174" s="71" t="s">
        <v>517</v>
      </c>
      <c r="O174" s="72" t="s">
        <v>287</v>
      </c>
      <c r="P174" s="72" t="s">
        <v>589</v>
      </c>
    </row>
    <row r="175" spans="1:16" ht="12.75" customHeight="1" thickBot="1" x14ac:dyDescent="0.25">
      <c r="A175" s="4" t="str">
        <f t="shared" si="30"/>
        <v>VSB 53 </v>
      </c>
      <c r="B175" s="6" t="str">
        <f t="shared" si="31"/>
        <v>II</v>
      </c>
      <c r="C175" s="4">
        <f t="shared" si="32"/>
        <v>55632.614000000001</v>
      </c>
      <c r="D175" s="5" t="str">
        <f t="shared" si="33"/>
        <v>vis</v>
      </c>
      <c r="E175" s="69">
        <f>VLOOKUP(C175,'Active 1'!C$21:E$957,3,FALSE)</f>
        <v>74091.185724768889</v>
      </c>
      <c r="F175" s="6" t="s">
        <v>517</v>
      </c>
      <c r="G175" s="5" t="str">
        <f t="shared" si="34"/>
        <v>55632.614</v>
      </c>
      <c r="H175" s="4">
        <f t="shared" si="35"/>
        <v>74090.5</v>
      </c>
      <c r="I175" s="70" t="s">
        <v>855</v>
      </c>
      <c r="J175" s="71" t="s">
        <v>608</v>
      </c>
      <c r="K175" s="70">
        <v>74090.5</v>
      </c>
      <c r="L175" s="70" t="s">
        <v>609</v>
      </c>
      <c r="M175" s="71" t="s">
        <v>677</v>
      </c>
      <c r="N175" s="71"/>
      <c r="O175" s="72" t="s">
        <v>610</v>
      </c>
      <c r="P175" s="73" t="s">
        <v>568</v>
      </c>
    </row>
    <row r="176" spans="1:16" ht="12.75" customHeight="1" thickBot="1" x14ac:dyDescent="0.25">
      <c r="A176" s="4" t="str">
        <f t="shared" si="30"/>
        <v>VSB 53 </v>
      </c>
      <c r="B176" s="6" t="str">
        <f t="shared" si="31"/>
        <v>I</v>
      </c>
      <c r="C176" s="4">
        <f t="shared" si="32"/>
        <v>55652.938000000002</v>
      </c>
      <c r="D176" s="5" t="str">
        <f t="shared" si="33"/>
        <v>vis</v>
      </c>
      <c r="E176" s="69">
        <f>VLOOKUP(C176,'Active 1'!C$21:E$957,3,FALSE)</f>
        <v>74152.66223792173</v>
      </c>
      <c r="F176" s="6" t="s">
        <v>517</v>
      </c>
      <c r="G176" s="5" t="str">
        <f t="shared" si="34"/>
        <v>55652.938</v>
      </c>
      <c r="H176" s="4">
        <f t="shared" si="35"/>
        <v>74152</v>
      </c>
      <c r="I176" s="70" t="s">
        <v>856</v>
      </c>
      <c r="J176" s="71" t="s">
        <v>611</v>
      </c>
      <c r="K176" s="70">
        <v>74152</v>
      </c>
      <c r="L176" s="70" t="s">
        <v>612</v>
      </c>
      <c r="M176" s="71" t="s">
        <v>750</v>
      </c>
      <c r="N176" s="71" t="s">
        <v>613</v>
      </c>
      <c r="O176" s="72" t="s">
        <v>614</v>
      </c>
      <c r="P176" s="73" t="s">
        <v>568</v>
      </c>
    </row>
    <row r="177" spans="1:16" ht="12.75" customHeight="1" thickBot="1" x14ac:dyDescent="0.25">
      <c r="A177" s="4" t="str">
        <f t="shared" si="30"/>
        <v> JAAVSO 40;975 </v>
      </c>
      <c r="B177" s="6" t="str">
        <f t="shared" si="31"/>
        <v>I</v>
      </c>
      <c r="C177" s="4">
        <f t="shared" si="32"/>
        <v>55654.590600000003</v>
      </c>
      <c r="D177" s="5" t="str">
        <f t="shared" si="33"/>
        <v>vis</v>
      </c>
      <c r="E177" s="69">
        <f>VLOOKUP(C177,'Active 1'!C$21:E$957,3,FALSE)</f>
        <v>74157.661061265389</v>
      </c>
      <c r="F177" s="6" t="s">
        <v>517</v>
      </c>
      <c r="G177" s="5" t="str">
        <f t="shared" si="34"/>
        <v>55654.5906</v>
      </c>
      <c r="H177" s="4">
        <f t="shared" si="35"/>
        <v>74157</v>
      </c>
      <c r="I177" s="70" t="s">
        <v>857</v>
      </c>
      <c r="J177" s="71" t="s">
        <v>615</v>
      </c>
      <c r="K177" s="70">
        <v>74157</v>
      </c>
      <c r="L177" s="70" t="s">
        <v>616</v>
      </c>
      <c r="M177" s="71" t="s">
        <v>750</v>
      </c>
      <c r="N177" s="71" t="s">
        <v>517</v>
      </c>
      <c r="O177" s="72" t="s">
        <v>617</v>
      </c>
      <c r="P177" s="72" t="s">
        <v>618</v>
      </c>
    </row>
    <row r="178" spans="1:16" ht="12.75" customHeight="1" thickBot="1" x14ac:dyDescent="0.25">
      <c r="A178" s="4" t="str">
        <f t="shared" si="30"/>
        <v>VSB 53 </v>
      </c>
      <c r="B178" s="6" t="str">
        <f t="shared" si="31"/>
        <v>I</v>
      </c>
      <c r="C178" s="4">
        <f t="shared" si="32"/>
        <v>55654.6</v>
      </c>
      <c r="D178" s="5" t="str">
        <f t="shared" si="33"/>
        <v>vis</v>
      </c>
      <c r="E178" s="69">
        <f>VLOOKUP(C178,'Active 1'!C$21:E$957,3,FALSE)</f>
        <v>74157.689494606428</v>
      </c>
      <c r="F178" s="6" t="s">
        <v>517</v>
      </c>
      <c r="G178" s="5" t="str">
        <f t="shared" si="34"/>
        <v>55654.600</v>
      </c>
      <c r="H178" s="4">
        <f t="shared" si="35"/>
        <v>74157</v>
      </c>
      <c r="I178" s="70" t="s">
        <v>858</v>
      </c>
      <c r="J178" s="71" t="s">
        <v>619</v>
      </c>
      <c r="K178" s="70">
        <v>74157</v>
      </c>
      <c r="L178" s="70" t="s">
        <v>620</v>
      </c>
      <c r="M178" s="71" t="s">
        <v>677</v>
      </c>
      <c r="N178" s="71"/>
      <c r="O178" s="72" t="s">
        <v>610</v>
      </c>
      <c r="P178" s="73" t="s">
        <v>568</v>
      </c>
    </row>
    <row r="179" spans="1:16" ht="12.75" customHeight="1" thickBot="1" x14ac:dyDescent="0.25">
      <c r="A179" s="4" t="str">
        <f t="shared" si="30"/>
        <v>OEJV 0160 </v>
      </c>
      <c r="B179" s="6" t="str">
        <f t="shared" si="31"/>
        <v>I</v>
      </c>
      <c r="C179" s="4">
        <f t="shared" si="32"/>
        <v>55683.353329999998</v>
      </c>
      <c r="D179" s="5" t="str">
        <f t="shared" si="33"/>
        <v>vis</v>
      </c>
      <c r="E179" s="69">
        <f>VLOOKUP(C179,'Active 1'!C$21:E$957,3,FALSE)</f>
        <v>74244.663243373056</v>
      </c>
      <c r="F179" s="6" t="s">
        <v>517</v>
      </c>
      <c r="G179" s="5" t="str">
        <f t="shared" si="34"/>
        <v>55683.35333</v>
      </c>
      <c r="H179" s="4">
        <f t="shared" si="35"/>
        <v>74244</v>
      </c>
      <c r="I179" s="70" t="s">
        <v>859</v>
      </c>
      <c r="J179" s="71" t="s">
        <v>621</v>
      </c>
      <c r="K179" s="70">
        <v>74244</v>
      </c>
      <c r="L179" s="70" t="s">
        <v>622</v>
      </c>
      <c r="M179" s="71" t="s">
        <v>750</v>
      </c>
      <c r="N179" s="71" t="s">
        <v>517</v>
      </c>
      <c r="O179" s="72" t="s">
        <v>554</v>
      </c>
      <c r="P179" s="73" t="s">
        <v>623</v>
      </c>
    </row>
    <row r="180" spans="1:16" ht="12.75" customHeight="1" thickBot="1" x14ac:dyDescent="0.25">
      <c r="A180" s="4" t="str">
        <f t="shared" si="30"/>
        <v>OEJV 0160 </v>
      </c>
      <c r="B180" s="6" t="str">
        <f t="shared" si="31"/>
        <v>I</v>
      </c>
      <c r="C180" s="4">
        <f t="shared" si="32"/>
        <v>55683.35353</v>
      </c>
      <c r="D180" s="5" t="str">
        <f t="shared" si="33"/>
        <v>vis</v>
      </c>
      <c r="E180" s="69">
        <f>VLOOKUP(C180,'Active 1'!C$21:E$957,3,FALSE)</f>
        <v>74244.663848337776</v>
      </c>
      <c r="F180" s="6" t="s">
        <v>517</v>
      </c>
      <c r="G180" s="5" t="str">
        <f t="shared" si="34"/>
        <v>55683.35353</v>
      </c>
      <c r="H180" s="4">
        <f t="shared" si="35"/>
        <v>74244</v>
      </c>
      <c r="I180" s="70" t="s">
        <v>860</v>
      </c>
      <c r="J180" s="71" t="s">
        <v>624</v>
      </c>
      <c r="K180" s="70">
        <v>74244</v>
      </c>
      <c r="L180" s="70" t="s">
        <v>625</v>
      </c>
      <c r="M180" s="71" t="s">
        <v>750</v>
      </c>
      <c r="N180" s="71" t="s">
        <v>129</v>
      </c>
      <c r="O180" s="72" t="s">
        <v>554</v>
      </c>
      <c r="P180" s="73" t="s">
        <v>623</v>
      </c>
    </row>
    <row r="181" spans="1:16" ht="12.75" customHeight="1" thickBot="1" x14ac:dyDescent="0.25">
      <c r="A181" s="4" t="str">
        <f t="shared" si="30"/>
        <v>OEJV 0160 </v>
      </c>
      <c r="B181" s="6" t="str">
        <f t="shared" si="31"/>
        <v>I</v>
      </c>
      <c r="C181" s="4">
        <f t="shared" si="32"/>
        <v>55683.35353</v>
      </c>
      <c r="D181" s="5" t="str">
        <f t="shared" si="33"/>
        <v>vis</v>
      </c>
      <c r="E181" s="69">
        <f>VLOOKUP(C181,'Active 1'!C$21:E$957,3,FALSE)</f>
        <v>74244.663848337776</v>
      </c>
      <c r="F181" s="6" t="s">
        <v>517</v>
      </c>
      <c r="G181" s="5" t="str">
        <f t="shared" si="34"/>
        <v>55683.35353</v>
      </c>
      <c r="H181" s="4">
        <f t="shared" si="35"/>
        <v>74244</v>
      </c>
      <c r="I181" s="70" t="s">
        <v>860</v>
      </c>
      <c r="J181" s="71" t="s">
        <v>624</v>
      </c>
      <c r="K181" s="70">
        <v>74244</v>
      </c>
      <c r="L181" s="70" t="s">
        <v>625</v>
      </c>
      <c r="M181" s="71" t="s">
        <v>750</v>
      </c>
      <c r="N181" s="71" t="s">
        <v>470</v>
      </c>
      <c r="O181" s="72" t="s">
        <v>554</v>
      </c>
      <c r="P181" s="73" t="s">
        <v>623</v>
      </c>
    </row>
    <row r="182" spans="1:16" ht="12.75" customHeight="1" thickBot="1" x14ac:dyDescent="0.25">
      <c r="A182" s="4" t="str">
        <f t="shared" si="30"/>
        <v> JAAVSO 40;975 </v>
      </c>
      <c r="B182" s="6" t="str">
        <f t="shared" si="31"/>
        <v>II</v>
      </c>
      <c r="C182" s="4">
        <f t="shared" si="32"/>
        <v>55878.9067</v>
      </c>
      <c r="D182" s="5" t="str">
        <f t="shared" si="33"/>
        <v>vis</v>
      </c>
      <c r="E182" s="69">
        <f>VLOOKUP(C182,'Active 1'!C$21:E$957,3,FALSE)</f>
        <v>74836.177675713509</v>
      </c>
      <c r="F182" s="6" t="s">
        <v>517</v>
      </c>
      <c r="G182" s="5" t="str">
        <f t="shared" si="34"/>
        <v>55878.9067</v>
      </c>
      <c r="H182" s="4">
        <f t="shared" si="35"/>
        <v>74835.5</v>
      </c>
      <c r="I182" s="70" t="s">
        <v>861</v>
      </c>
      <c r="J182" s="71" t="s">
        <v>626</v>
      </c>
      <c r="K182" s="70">
        <v>74835.5</v>
      </c>
      <c r="L182" s="70" t="s">
        <v>627</v>
      </c>
      <c r="M182" s="71" t="s">
        <v>750</v>
      </c>
      <c r="N182" s="71" t="s">
        <v>517</v>
      </c>
      <c r="O182" s="72" t="s">
        <v>628</v>
      </c>
      <c r="P182" s="72" t="s">
        <v>618</v>
      </c>
    </row>
    <row r="183" spans="1:16" ht="12.75" customHeight="1" thickBot="1" x14ac:dyDescent="0.25">
      <c r="A183" s="4" t="str">
        <f t="shared" si="30"/>
        <v>VSB 55 </v>
      </c>
      <c r="B183" s="6" t="str">
        <f t="shared" si="31"/>
        <v>I</v>
      </c>
      <c r="C183" s="4">
        <f t="shared" si="32"/>
        <v>55958.088499999998</v>
      </c>
      <c r="D183" s="5" t="str">
        <f t="shared" si="33"/>
        <v>vis</v>
      </c>
      <c r="E183" s="69">
        <f>VLOOKUP(C183,'Active 1'!C$21:E$957,3,FALSE)</f>
        <v>75075.688646445924</v>
      </c>
      <c r="F183" s="6" t="s">
        <v>517</v>
      </c>
      <c r="G183" s="5" t="str">
        <f t="shared" si="34"/>
        <v>55958.0885</v>
      </c>
      <c r="H183" s="4">
        <f t="shared" si="35"/>
        <v>75075</v>
      </c>
      <c r="I183" s="70" t="s">
        <v>862</v>
      </c>
      <c r="J183" s="71" t="s">
        <v>629</v>
      </c>
      <c r="K183" s="70">
        <v>75075</v>
      </c>
      <c r="L183" s="70" t="s">
        <v>630</v>
      </c>
      <c r="M183" s="71" t="s">
        <v>750</v>
      </c>
      <c r="N183" s="71" t="s">
        <v>307</v>
      </c>
      <c r="O183" s="72" t="s">
        <v>631</v>
      </c>
      <c r="P183" s="73" t="s">
        <v>632</v>
      </c>
    </row>
    <row r="184" spans="1:16" ht="12.75" customHeight="1" thickBot="1" x14ac:dyDescent="0.25">
      <c r="A184" s="4" t="str">
        <f t="shared" si="30"/>
        <v>VSB 55 </v>
      </c>
      <c r="B184" s="6" t="str">
        <f t="shared" si="31"/>
        <v>II</v>
      </c>
      <c r="C184" s="4">
        <f t="shared" si="32"/>
        <v>55960.236299999997</v>
      </c>
      <c r="D184" s="5" t="str">
        <f t="shared" si="33"/>
        <v>vis</v>
      </c>
      <c r="E184" s="69">
        <f>VLOOKUP(C184,'Active 1'!C$21:E$957,3,FALSE)</f>
        <v>75082.18536239503</v>
      </c>
      <c r="F184" s="6" t="s">
        <v>517</v>
      </c>
      <c r="G184" s="5" t="str">
        <f t="shared" si="34"/>
        <v>55960.2363</v>
      </c>
      <c r="H184" s="4">
        <f t="shared" si="35"/>
        <v>75081.5</v>
      </c>
      <c r="I184" s="70" t="s">
        <v>863</v>
      </c>
      <c r="J184" s="71" t="s">
        <v>633</v>
      </c>
      <c r="K184" s="70">
        <v>75081.5</v>
      </c>
      <c r="L184" s="70" t="s">
        <v>634</v>
      </c>
      <c r="M184" s="71" t="s">
        <v>750</v>
      </c>
      <c r="N184" s="71" t="s">
        <v>307</v>
      </c>
      <c r="O184" s="72" t="s">
        <v>631</v>
      </c>
      <c r="P184" s="73" t="s">
        <v>632</v>
      </c>
    </row>
    <row r="185" spans="1:16" ht="12.75" customHeight="1" thickBot="1" x14ac:dyDescent="0.25">
      <c r="A185" s="4" t="str">
        <f t="shared" si="30"/>
        <v> JAAVSO 41;122 </v>
      </c>
      <c r="B185" s="6" t="str">
        <f t="shared" si="31"/>
        <v>I</v>
      </c>
      <c r="C185" s="4">
        <f t="shared" si="32"/>
        <v>55966.684000000001</v>
      </c>
      <c r="D185" s="5" t="str">
        <f t="shared" si="33"/>
        <v>vis</v>
      </c>
      <c r="E185" s="69">
        <f>VLOOKUP(C185,'Active 1'!C$21:E$957,3,FALSE)</f>
        <v>75101.688516983486</v>
      </c>
      <c r="F185" s="6" t="s">
        <v>517</v>
      </c>
      <c r="G185" s="5" t="str">
        <f t="shared" si="34"/>
        <v>55966.6840</v>
      </c>
      <c r="H185" s="4">
        <f t="shared" si="35"/>
        <v>75101</v>
      </c>
      <c r="I185" s="70" t="s">
        <v>864</v>
      </c>
      <c r="J185" s="71" t="s">
        <v>635</v>
      </c>
      <c r="K185" s="70">
        <v>75101</v>
      </c>
      <c r="L185" s="70" t="s">
        <v>636</v>
      </c>
      <c r="M185" s="71" t="s">
        <v>750</v>
      </c>
      <c r="N185" s="71" t="s">
        <v>517</v>
      </c>
      <c r="O185" s="72" t="s">
        <v>287</v>
      </c>
      <c r="P185" s="72" t="s">
        <v>637</v>
      </c>
    </row>
    <row r="186" spans="1:16" ht="12.75" customHeight="1" thickBot="1" x14ac:dyDescent="0.25">
      <c r="A186" s="4" t="str">
        <f t="shared" si="30"/>
        <v> JAAVSO 41;122 </v>
      </c>
      <c r="B186" s="6" t="str">
        <f t="shared" si="31"/>
        <v>I</v>
      </c>
      <c r="C186" s="4">
        <f t="shared" si="32"/>
        <v>55967.675600000002</v>
      </c>
      <c r="D186" s="5" t="str">
        <f t="shared" si="33"/>
        <v>vis</v>
      </c>
      <c r="E186" s="69">
        <f>VLOOKUP(C186,'Active 1'!C$21:E$957,3,FALSE)</f>
        <v>75104.687931982611</v>
      </c>
      <c r="F186" s="6" t="s">
        <v>517</v>
      </c>
      <c r="G186" s="5" t="str">
        <f t="shared" si="34"/>
        <v>55967.6756</v>
      </c>
      <c r="H186" s="4">
        <f t="shared" si="35"/>
        <v>75104</v>
      </c>
      <c r="I186" s="70" t="s">
        <v>865</v>
      </c>
      <c r="J186" s="71" t="s">
        <v>638</v>
      </c>
      <c r="K186" s="70">
        <v>75104</v>
      </c>
      <c r="L186" s="70" t="s">
        <v>639</v>
      </c>
      <c r="M186" s="71" t="s">
        <v>750</v>
      </c>
      <c r="N186" s="71" t="s">
        <v>517</v>
      </c>
      <c r="O186" s="72" t="s">
        <v>488</v>
      </c>
      <c r="P186" s="72" t="s">
        <v>637</v>
      </c>
    </row>
    <row r="187" spans="1:16" ht="12.75" customHeight="1" thickBot="1" x14ac:dyDescent="0.25">
      <c r="A187" s="4" t="str">
        <f t="shared" si="30"/>
        <v> JAAVSO 41;122 </v>
      </c>
      <c r="B187" s="6" t="str">
        <f t="shared" si="31"/>
        <v>II</v>
      </c>
      <c r="C187" s="4">
        <f t="shared" si="32"/>
        <v>55987.675999999999</v>
      </c>
      <c r="D187" s="5" t="str">
        <f t="shared" si="33"/>
        <v>vis</v>
      </c>
      <c r="E187" s="69">
        <f>VLOOKUP(C187,'Active 1'!C$21:E$957,3,FALSE)</f>
        <v>75165.185612245448</v>
      </c>
      <c r="F187" s="6" t="s">
        <v>517</v>
      </c>
      <c r="G187" s="5" t="str">
        <f t="shared" si="34"/>
        <v>55987.6760</v>
      </c>
      <c r="H187" s="4">
        <f t="shared" si="35"/>
        <v>75164.5</v>
      </c>
      <c r="I187" s="70" t="s">
        <v>866</v>
      </c>
      <c r="J187" s="71" t="s">
        <v>640</v>
      </c>
      <c r="K187" s="70">
        <v>75164.5</v>
      </c>
      <c r="L187" s="70" t="s">
        <v>641</v>
      </c>
      <c r="M187" s="71" t="s">
        <v>750</v>
      </c>
      <c r="N187" s="71" t="s">
        <v>517</v>
      </c>
      <c r="O187" s="72" t="s">
        <v>488</v>
      </c>
      <c r="P187" s="72" t="s">
        <v>637</v>
      </c>
    </row>
    <row r="188" spans="1:16" ht="12.75" customHeight="1" thickBot="1" x14ac:dyDescent="0.25">
      <c r="A188" s="4" t="str">
        <f t="shared" si="30"/>
        <v>IBVS 6029 </v>
      </c>
      <c r="B188" s="6" t="str">
        <f t="shared" si="31"/>
        <v>II</v>
      </c>
      <c r="C188" s="4">
        <f t="shared" si="32"/>
        <v>55989.659299999999</v>
      </c>
      <c r="D188" s="5" t="str">
        <f t="shared" si="33"/>
        <v>vis</v>
      </c>
      <c r="E188" s="69">
        <f>VLOOKUP(C188,'Active 1'!C$21:E$957,3,FALSE)</f>
        <v>75171.184744726066</v>
      </c>
      <c r="F188" s="6" t="s">
        <v>517</v>
      </c>
      <c r="G188" s="5" t="str">
        <f t="shared" si="34"/>
        <v>55989.6593</v>
      </c>
      <c r="H188" s="4">
        <f t="shared" si="35"/>
        <v>75170.5</v>
      </c>
      <c r="I188" s="70" t="s">
        <v>867</v>
      </c>
      <c r="J188" s="71" t="s">
        <v>642</v>
      </c>
      <c r="K188" s="70">
        <v>75170.5</v>
      </c>
      <c r="L188" s="70" t="s">
        <v>643</v>
      </c>
      <c r="M188" s="71" t="s">
        <v>750</v>
      </c>
      <c r="N188" s="71" t="s">
        <v>517</v>
      </c>
      <c r="O188" s="72" t="s">
        <v>257</v>
      </c>
      <c r="P188" s="73" t="s">
        <v>644</v>
      </c>
    </row>
    <row r="189" spans="1:16" ht="13.5" thickBot="1" x14ac:dyDescent="0.25">
      <c r="A189" s="4" t="str">
        <f t="shared" si="30"/>
        <v>OEJV 0160 </v>
      </c>
      <c r="B189" s="6" t="str">
        <f t="shared" si="31"/>
        <v>II</v>
      </c>
      <c r="C189" s="4">
        <f t="shared" si="32"/>
        <v>55993.297760000001</v>
      </c>
      <c r="D189" s="5" t="str">
        <f t="shared" si="33"/>
        <v>vis</v>
      </c>
      <c r="E189" s="69">
        <f>VLOOKUP(C189,'Active 1'!C$21:E$957,3,FALSE)</f>
        <v>75182.190444098538</v>
      </c>
      <c r="F189" s="6" t="s">
        <v>517</v>
      </c>
      <c r="G189" s="5" t="str">
        <f t="shared" si="34"/>
        <v>55993.29776</v>
      </c>
      <c r="H189" s="4">
        <f t="shared" si="35"/>
        <v>75181.5</v>
      </c>
      <c r="I189" s="70" t="s">
        <v>868</v>
      </c>
      <c r="J189" s="71" t="s">
        <v>645</v>
      </c>
      <c r="K189" s="70">
        <v>75181.5</v>
      </c>
      <c r="L189" s="70" t="s">
        <v>646</v>
      </c>
      <c r="M189" s="71" t="s">
        <v>750</v>
      </c>
      <c r="N189" s="71" t="s">
        <v>470</v>
      </c>
      <c r="O189" s="72" t="s">
        <v>554</v>
      </c>
      <c r="P189" s="73" t="s">
        <v>623</v>
      </c>
    </row>
    <row r="190" spans="1:16" ht="13.5" thickBot="1" x14ac:dyDescent="0.25">
      <c r="A190" s="4" t="str">
        <f t="shared" si="30"/>
        <v>OEJV 0160 </v>
      </c>
      <c r="B190" s="6" t="str">
        <f t="shared" si="31"/>
        <v>II</v>
      </c>
      <c r="C190" s="4">
        <f t="shared" si="32"/>
        <v>55993.298360000001</v>
      </c>
      <c r="D190" s="5" t="str">
        <f t="shared" si="33"/>
        <v>vis</v>
      </c>
      <c r="E190" s="69">
        <f>VLOOKUP(C190,'Active 1'!C$21:E$957,3,FALSE)</f>
        <v>75182.192258992654</v>
      </c>
      <c r="F190" s="6" t="s">
        <v>517</v>
      </c>
      <c r="G190" s="5" t="str">
        <f t="shared" si="34"/>
        <v>55993.29836</v>
      </c>
      <c r="H190" s="4">
        <f t="shared" si="35"/>
        <v>75181.5</v>
      </c>
      <c r="I190" s="70" t="s">
        <v>869</v>
      </c>
      <c r="J190" s="71" t="s">
        <v>647</v>
      </c>
      <c r="K190" s="70">
        <v>75181.5</v>
      </c>
      <c r="L190" s="70" t="s">
        <v>648</v>
      </c>
      <c r="M190" s="71" t="s">
        <v>750</v>
      </c>
      <c r="N190" s="71" t="s">
        <v>517</v>
      </c>
      <c r="O190" s="72" t="s">
        <v>554</v>
      </c>
      <c r="P190" s="73" t="s">
        <v>623</v>
      </c>
    </row>
    <row r="191" spans="1:16" ht="13.5" thickBot="1" x14ac:dyDescent="0.25">
      <c r="A191" s="4" t="str">
        <f t="shared" si="30"/>
        <v> JAAVSO 41;328 </v>
      </c>
      <c r="B191" s="6" t="str">
        <f t="shared" si="31"/>
        <v>II</v>
      </c>
      <c r="C191" s="4">
        <f t="shared" si="32"/>
        <v>56336.798300000002</v>
      </c>
      <c r="D191" s="5" t="str">
        <f t="shared" si="33"/>
        <v>vis</v>
      </c>
      <c r="E191" s="69">
        <f>VLOOKUP(C191,'Active 1'!C$21:E$957,3,FALSE)</f>
        <v>76221.218955480057</v>
      </c>
      <c r="F191" s="6" t="s">
        <v>517</v>
      </c>
      <c r="G191" s="5" t="str">
        <f t="shared" si="34"/>
        <v>56336.7983</v>
      </c>
      <c r="H191" s="4">
        <f t="shared" si="35"/>
        <v>76220.5</v>
      </c>
      <c r="I191" s="70" t="s">
        <v>870</v>
      </c>
      <c r="J191" s="71" t="s">
        <v>649</v>
      </c>
      <c r="K191" s="70">
        <v>76220.5</v>
      </c>
      <c r="L191" s="70" t="s">
        <v>650</v>
      </c>
      <c r="M191" s="71" t="s">
        <v>750</v>
      </c>
      <c r="N191" s="71" t="s">
        <v>517</v>
      </c>
      <c r="O191" s="72" t="s">
        <v>287</v>
      </c>
      <c r="P191" s="72" t="s">
        <v>651</v>
      </c>
    </row>
    <row r="192" spans="1:16" ht="13.5" thickBot="1" x14ac:dyDescent="0.25">
      <c r="A192" s="4" t="str">
        <f t="shared" si="30"/>
        <v> JAAVSO 41;328 </v>
      </c>
      <c r="B192" s="6" t="str">
        <f t="shared" si="31"/>
        <v>II</v>
      </c>
      <c r="C192" s="4">
        <f t="shared" si="32"/>
        <v>56349.691700000003</v>
      </c>
      <c r="D192" s="5" t="str">
        <f t="shared" si="33"/>
        <v>vis</v>
      </c>
      <c r="E192" s="69">
        <f>VLOOKUP(C192,'Active 1'!C$21:E$957,3,FALSE)</f>
        <v>76260.219215009914</v>
      </c>
      <c r="F192" s="6" t="s">
        <v>517</v>
      </c>
      <c r="G192" s="5" t="str">
        <f t="shared" si="34"/>
        <v>56349.6917</v>
      </c>
      <c r="H192" s="4">
        <f t="shared" si="35"/>
        <v>76259.5</v>
      </c>
      <c r="I192" s="70" t="s">
        <v>871</v>
      </c>
      <c r="J192" s="71" t="s">
        <v>652</v>
      </c>
      <c r="K192" s="70">
        <v>76259.5</v>
      </c>
      <c r="L192" s="70" t="s">
        <v>653</v>
      </c>
      <c r="M192" s="71" t="s">
        <v>750</v>
      </c>
      <c r="N192" s="71" t="s">
        <v>517</v>
      </c>
      <c r="O192" s="72" t="s">
        <v>488</v>
      </c>
      <c r="P192" s="72" t="s">
        <v>651</v>
      </c>
    </row>
    <row r="193" spans="1:16" ht="13.5" thickBot="1" x14ac:dyDescent="0.25">
      <c r="A193" s="4" t="str">
        <f t="shared" si="30"/>
        <v>VSB 56 </v>
      </c>
      <c r="B193" s="6" t="str">
        <f t="shared" si="31"/>
        <v>II</v>
      </c>
      <c r="C193" s="4">
        <f t="shared" si="32"/>
        <v>56362.591999999997</v>
      </c>
      <c r="D193" s="5" t="str">
        <f t="shared" si="33"/>
        <v>vis</v>
      </c>
      <c r="E193" s="69">
        <f>VLOOKUP(C193,'Active 1'!C$21:E$957,3,FALSE)</f>
        <v>76299.240345822021</v>
      </c>
      <c r="F193" s="6" t="s">
        <v>517</v>
      </c>
      <c r="G193" s="5" t="str">
        <f t="shared" si="34"/>
        <v>56362.592</v>
      </c>
      <c r="H193" s="4">
        <f t="shared" si="35"/>
        <v>76298.5</v>
      </c>
      <c r="I193" s="70" t="s">
        <v>872</v>
      </c>
      <c r="J193" s="71" t="s">
        <v>654</v>
      </c>
      <c r="K193" s="70">
        <v>76298.5</v>
      </c>
      <c r="L193" s="70" t="s">
        <v>655</v>
      </c>
      <c r="M193" s="71" t="s">
        <v>677</v>
      </c>
      <c r="N193" s="71"/>
      <c r="O193" s="72" t="s">
        <v>610</v>
      </c>
      <c r="P193" s="73" t="s">
        <v>656</v>
      </c>
    </row>
    <row r="194" spans="1:16" ht="13.5" thickBot="1" x14ac:dyDescent="0.25">
      <c r="A194" s="4" t="str">
        <f t="shared" si="30"/>
        <v> JAAVSO 42;426 </v>
      </c>
      <c r="B194" s="6" t="str">
        <f t="shared" si="31"/>
        <v>II</v>
      </c>
      <c r="C194" s="4">
        <f t="shared" si="32"/>
        <v>56725.592900000003</v>
      </c>
      <c r="D194" s="5" t="str">
        <f t="shared" si="33"/>
        <v>vis</v>
      </c>
      <c r="E194" s="69">
        <f>VLOOKUP(C194,'Active 1'!C$21:E$957,3,FALSE)</f>
        <v>77397.254004715112</v>
      </c>
      <c r="F194" s="6" t="s">
        <v>517</v>
      </c>
      <c r="G194" s="5" t="str">
        <f t="shared" si="34"/>
        <v>56725.5929</v>
      </c>
      <c r="H194" s="4">
        <f t="shared" si="35"/>
        <v>77396.5</v>
      </c>
      <c r="I194" s="70" t="s">
        <v>881</v>
      </c>
      <c r="J194" s="71" t="s">
        <v>882</v>
      </c>
      <c r="K194" s="70">
        <v>77396.5</v>
      </c>
      <c r="L194" s="70" t="s">
        <v>883</v>
      </c>
      <c r="M194" s="71" t="s">
        <v>750</v>
      </c>
      <c r="N194" s="71" t="s">
        <v>517</v>
      </c>
      <c r="O194" s="72" t="s">
        <v>287</v>
      </c>
      <c r="P194" s="72" t="s">
        <v>884</v>
      </c>
    </row>
    <row r="195" spans="1:16" ht="13.5" thickBot="1" x14ac:dyDescent="0.25">
      <c r="A195" s="4" t="str">
        <f t="shared" si="30"/>
        <v>VSB 59 </v>
      </c>
      <c r="B195" s="6" t="str">
        <f t="shared" si="31"/>
        <v>II</v>
      </c>
      <c r="C195" s="4">
        <f t="shared" si="32"/>
        <v>56704.1057</v>
      </c>
      <c r="D195" s="5" t="str">
        <f t="shared" si="33"/>
        <v>vis</v>
      </c>
      <c r="E195" s="69">
        <f>VLOOKUP(C195,'Active 1'!C$21:E$957,3,FALSE)</f>
        <v>77332.25901684766</v>
      </c>
      <c r="F195" s="6" t="s">
        <v>517</v>
      </c>
      <c r="G195" s="5" t="str">
        <f t="shared" si="34"/>
        <v>56704.1057</v>
      </c>
      <c r="H195" s="4">
        <f t="shared" si="35"/>
        <v>77331.5</v>
      </c>
      <c r="I195" s="70" t="s">
        <v>873</v>
      </c>
      <c r="J195" s="71" t="s">
        <v>874</v>
      </c>
      <c r="K195" s="70">
        <v>77331.5</v>
      </c>
      <c r="L195" s="70" t="s">
        <v>875</v>
      </c>
      <c r="M195" s="71" t="s">
        <v>750</v>
      </c>
      <c r="N195" s="71" t="s">
        <v>517</v>
      </c>
      <c r="O195" s="72" t="s">
        <v>876</v>
      </c>
      <c r="P195" s="73" t="s">
        <v>877</v>
      </c>
    </row>
    <row r="196" spans="1:16" ht="13.5" thickBot="1" x14ac:dyDescent="0.25">
      <c r="A196" s="4" t="str">
        <f t="shared" si="30"/>
        <v>VSB 59 </v>
      </c>
      <c r="B196" s="6" t="str">
        <f t="shared" si="31"/>
        <v>I</v>
      </c>
      <c r="C196" s="4">
        <f t="shared" si="32"/>
        <v>56704.269200000002</v>
      </c>
      <c r="D196" s="5" t="str">
        <f t="shared" si="33"/>
        <v>vis</v>
      </c>
      <c r="E196" s="69">
        <f>VLOOKUP(C196,'Active 1'!C$21:E$957,3,FALSE)</f>
        <v>77332.75357549265</v>
      </c>
      <c r="F196" s="6" t="s">
        <v>517</v>
      </c>
      <c r="G196" s="5" t="str">
        <f t="shared" si="34"/>
        <v>56704.2692</v>
      </c>
      <c r="H196" s="4">
        <f t="shared" si="35"/>
        <v>77332</v>
      </c>
      <c r="I196" s="70" t="s">
        <v>878</v>
      </c>
      <c r="J196" s="71" t="s">
        <v>879</v>
      </c>
      <c r="K196" s="70">
        <v>77332</v>
      </c>
      <c r="L196" s="70" t="s">
        <v>880</v>
      </c>
      <c r="M196" s="71" t="s">
        <v>750</v>
      </c>
      <c r="N196" s="71" t="s">
        <v>517</v>
      </c>
      <c r="O196" s="72" t="s">
        <v>876</v>
      </c>
      <c r="P196" s="73" t="s">
        <v>877</v>
      </c>
    </row>
    <row r="197" spans="1:16" ht="13.5" thickBot="1" x14ac:dyDescent="0.25">
      <c r="A197" s="4" t="str">
        <f t="shared" si="30"/>
        <v> JAAVSO 43-1 </v>
      </c>
      <c r="B197" s="6" t="str">
        <f t="shared" si="31"/>
        <v>II</v>
      </c>
      <c r="C197" s="4">
        <f t="shared" si="32"/>
        <v>56966.938399999999</v>
      </c>
      <c r="D197" s="5" t="str">
        <f t="shared" si="33"/>
        <v>vis</v>
      </c>
      <c r="E197" s="69">
        <f>VLOOKUP(C197,'Active 1'!C$21:E$957,3,FALSE)</f>
        <v>78127.281548758037</v>
      </c>
      <c r="F197" s="6" t="s">
        <v>517</v>
      </c>
      <c r="G197" s="5" t="str">
        <f t="shared" si="34"/>
        <v>56966.9384</v>
      </c>
      <c r="H197" s="4">
        <f t="shared" si="35"/>
        <v>78126.5</v>
      </c>
      <c r="I197" s="70" t="s">
        <v>885</v>
      </c>
      <c r="J197" s="71" t="s">
        <v>886</v>
      </c>
      <c r="K197" s="70">
        <v>78126.5</v>
      </c>
      <c r="L197" s="70" t="s">
        <v>887</v>
      </c>
      <c r="M197" s="71" t="s">
        <v>750</v>
      </c>
      <c r="N197" s="71" t="s">
        <v>517</v>
      </c>
      <c r="O197" s="72" t="s">
        <v>287</v>
      </c>
      <c r="P197" s="72" t="s">
        <v>888</v>
      </c>
    </row>
    <row r="198" spans="1:16" ht="13.5" thickBot="1" x14ac:dyDescent="0.25">
      <c r="A198" s="4" t="str">
        <f t="shared" si="30"/>
        <v> JAAVSO 43-1 </v>
      </c>
      <c r="B198" s="6" t="str">
        <f t="shared" si="31"/>
        <v>II</v>
      </c>
      <c r="C198" s="4">
        <f t="shared" si="32"/>
        <v>57093.559699999998</v>
      </c>
      <c r="D198" s="5" t="str">
        <f t="shared" si="33"/>
        <v>vis</v>
      </c>
      <c r="E198" s="69">
        <f>VLOOKUP(C198,'Active 1'!C$21:E$957,3,FALSE)</f>
        <v>78510.288634709606</v>
      </c>
      <c r="F198" s="6" t="s">
        <v>517</v>
      </c>
      <c r="G198" s="5" t="str">
        <f t="shared" si="34"/>
        <v>57093.5597</v>
      </c>
      <c r="H198" s="4">
        <f t="shared" si="35"/>
        <v>78509.5</v>
      </c>
      <c r="I198" s="70" t="s">
        <v>889</v>
      </c>
      <c r="J198" s="71" t="s">
        <v>890</v>
      </c>
      <c r="K198" s="70">
        <v>78509.5</v>
      </c>
      <c r="L198" s="70" t="s">
        <v>891</v>
      </c>
      <c r="M198" s="71" t="s">
        <v>750</v>
      </c>
      <c r="N198" s="71" t="s">
        <v>517</v>
      </c>
      <c r="O198" s="72" t="s">
        <v>287</v>
      </c>
      <c r="P198" s="72" t="s">
        <v>888</v>
      </c>
    </row>
    <row r="199" spans="1:16" ht="26.25" thickBot="1" x14ac:dyDescent="0.25">
      <c r="A199" s="4" t="str">
        <f t="shared" si="30"/>
        <v>BAVM 241 (=IBVS 6157) </v>
      </c>
      <c r="B199" s="6" t="str">
        <f t="shared" si="31"/>
        <v>I</v>
      </c>
      <c r="C199" s="4">
        <f t="shared" si="32"/>
        <v>57101.330499999996</v>
      </c>
      <c r="D199" s="5" t="str">
        <f t="shared" si="33"/>
        <v>vis</v>
      </c>
      <c r="E199" s="69">
        <f>VLOOKUP(C199,'Active 1'!C$21:E$957,3,FALSE)</f>
        <v>78533.793933292953</v>
      </c>
      <c r="F199" s="6" t="s">
        <v>517</v>
      </c>
      <c r="G199" s="5" t="str">
        <f t="shared" si="34"/>
        <v>57101.3305</v>
      </c>
      <c r="H199" s="4">
        <f t="shared" si="35"/>
        <v>78533</v>
      </c>
      <c r="I199" s="70" t="s">
        <v>892</v>
      </c>
      <c r="J199" s="71" t="s">
        <v>893</v>
      </c>
      <c r="K199" s="70">
        <v>78533</v>
      </c>
      <c r="L199" s="70" t="s">
        <v>894</v>
      </c>
      <c r="M199" s="71" t="s">
        <v>750</v>
      </c>
      <c r="N199" s="71" t="s">
        <v>330</v>
      </c>
      <c r="O199" s="72" t="s">
        <v>476</v>
      </c>
      <c r="P199" s="73" t="s">
        <v>895</v>
      </c>
    </row>
    <row r="200" spans="1:16" ht="26.25" thickBot="1" x14ac:dyDescent="0.25">
      <c r="A200" s="4" t="str">
        <f t="shared" si="30"/>
        <v>BAVM 241 (=IBVS 6157) </v>
      </c>
      <c r="B200" s="6" t="str">
        <f t="shared" si="31"/>
        <v>II</v>
      </c>
      <c r="C200" s="4">
        <f t="shared" si="32"/>
        <v>57101.493199999997</v>
      </c>
      <c r="D200" s="5" t="str">
        <f t="shared" si="33"/>
        <v>vis</v>
      </c>
      <c r="E200" s="69">
        <f>VLOOKUP(C200,'Active 1'!C$21:E$957,3,FALSE)</f>
        <v>78534.286072079121</v>
      </c>
      <c r="F200" s="6" t="s">
        <v>517</v>
      </c>
      <c r="G200" s="5" t="str">
        <f t="shared" si="34"/>
        <v>57101.4932</v>
      </c>
      <c r="H200" s="4">
        <f t="shared" si="35"/>
        <v>78533.5</v>
      </c>
      <c r="I200" s="70" t="s">
        <v>896</v>
      </c>
      <c r="J200" s="71" t="s">
        <v>897</v>
      </c>
      <c r="K200" s="70">
        <v>78533.5</v>
      </c>
      <c r="L200" s="70" t="s">
        <v>898</v>
      </c>
      <c r="M200" s="71" t="s">
        <v>750</v>
      </c>
      <c r="N200" s="71" t="s">
        <v>330</v>
      </c>
      <c r="O200" s="72" t="s">
        <v>476</v>
      </c>
      <c r="P200" s="73" t="s">
        <v>895</v>
      </c>
    </row>
    <row r="201" spans="1:16" x14ac:dyDescent="0.2">
      <c r="B201" s="6"/>
      <c r="E201" s="69"/>
      <c r="F201" s="6"/>
    </row>
    <row r="202" spans="1:16" x14ac:dyDescent="0.2">
      <c r="B202" s="6"/>
      <c r="E202" s="69"/>
      <c r="F202" s="6"/>
    </row>
    <row r="203" spans="1:16" x14ac:dyDescent="0.2">
      <c r="B203" s="6"/>
      <c r="E203" s="69"/>
      <c r="F203" s="6"/>
    </row>
    <row r="204" spans="1:16" x14ac:dyDescent="0.2">
      <c r="B204" s="6"/>
      <c r="E204" s="69"/>
      <c r="F204" s="6"/>
    </row>
    <row r="205" spans="1:16" x14ac:dyDescent="0.2">
      <c r="B205" s="6"/>
      <c r="E205" s="69"/>
      <c r="F205" s="6"/>
    </row>
    <row r="206" spans="1:16" x14ac:dyDescent="0.2">
      <c r="B206" s="6"/>
      <c r="E206" s="69"/>
      <c r="F206" s="6"/>
    </row>
    <row r="207" spans="1:16" x14ac:dyDescent="0.2">
      <c r="B207" s="6"/>
      <c r="E207" s="69"/>
      <c r="F207" s="6"/>
    </row>
    <row r="208" spans="1:16" x14ac:dyDescent="0.2">
      <c r="B208" s="6"/>
      <c r="E208" s="69"/>
      <c r="F208" s="6"/>
    </row>
    <row r="209" spans="2:6" x14ac:dyDescent="0.2">
      <c r="B209" s="6"/>
      <c r="E209" s="69"/>
      <c r="F209" s="6"/>
    </row>
    <row r="210" spans="2:6" x14ac:dyDescent="0.2">
      <c r="B210" s="6"/>
      <c r="E210" s="69"/>
      <c r="F210" s="6"/>
    </row>
    <row r="211" spans="2:6" x14ac:dyDescent="0.2">
      <c r="B211" s="6"/>
      <c r="E211" s="69"/>
      <c r="F211" s="6"/>
    </row>
    <row r="212" spans="2:6" x14ac:dyDescent="0.2">
      <c r="B212" s="6"/>
      <c r="E212" s="69"/>
      <c r="F212" s="6"/>
    </row>
    <row r="213" spans="2:6" x14ac:dyDescent="0.2">
      <c r="B213" s="6"/>
      <c r="E213" s="69"/>
      <c r="F213" s="6"/>
    </row>
    <row r="214" spans="2:6" x14ac:dyDescent="0.2">
      <c r="B214" s="6"/>
      <c r="E214" s="69"/>
      <c r="F214" s="6"/>
    </row>
    <row r="215" spans="2:6" x14ac:dyDescent="0.2">
      <c r="B215" s="6"/>
      <c r="E215" s="69"/>
      <c r="F215" s="6"/>
    </row>
    <row r="216" spans="2:6" x14ac:dyDescent="0.2">
      <c r="B216" s="6"/>
      <c r="E216" s="69"/>
      <c r="F216" s="6"/>
    </row>
    <row r="217" spans="2:6" x14ac:dyDescent="0.2">
      <c r="B217" s="6"/>
      <c r="E217" s="69"/>
      <c r="F217" s="6"/>
    </row>
    <row r="218" spans="2:6" x14ac:dyDescent="0.2">
      <c r="B218" s="6"/>
      <c r="E218" s="69"/>
      <c r="F218" s="6"/>
    </row>
    <row r="219" spans="2:6" x14ac:dyDescent="0.2">
      <c r="B219" s="6"/>
      <c r="E219" s="69"/>
      <c r="F219" s="6"/>
    </row>
    <row r="220" spans="2:6" x14ac:dyDescent="0.2">
      <c r="B220" s="6"/>
      <c r="E220" s="69"/>
      <c r="F220" s="6"/>
    </row>
    <row r="221" spans="2:6" x14ac:dyDescent="0.2">
      <c r="B221" s="6"/>
      <c r="E221" s="69"/>
      <c r="F221" s="6"/>
    </row>
    <row r="222" spans="2:6" x14ac:dyDescent="0.2">
      <c r="B222" s="6"/>
      <c r="E222" s="69"/>
      <c r="F222" s="6"/>
    </row>
    <row r="223" spans="2:6" x14ac:dyDescent="0.2">
      <c r="B223" s="6"/>
      <c r="E223" s="69"/>
      <c r="F223" s="6"/>
    </row>
    <row r="224" spans="2:6" x14ac:dyDescent="0.2">
      <c r="B224" s="6"/>
      <c r="E224" s="69"/>
      <c r="F224" s="6"/>
    </row>
    <row r="225" spans="2:6" x14ac:dyDescent="0.2">
      <c r="B225" s="6"/>
      <c r="E225" s="69"/>
      <c r="F225" s="6"/>
    </row>
    <row r="226" spans="2:6" x14ac:dyDescent="0.2">
      <c r="B226" s="6"/>
      <c r="E226" s="69"/>
      <c r="F226" s="6"/>
    </row>
    <row r="227" spans="2:6" x14ac:dyDescent="0.2">
      <c r="B227" s="6"/>
      <c r="E227" s="69"/>
      <c r="F227" s="6"/>
    </row>
    <row r="228" spans="2:6" x14ac:dyDescent="0.2">
      <c r="B228" s="6"/>
      <c r="E228" s="69"/>
      <c r="F228" s="6"/>
    </row>
    <row r="229" spans="2:6" x14ac:dyDescent="0.2">
      <c r="B229" s="6"/>
      <c r="E229" s="69"/>
      <c r="F229" s="6"/>
    </row>
    <row r="230" spans="2:6" x14ac:dyDescent="0.2">
      <c r="B230" s="6"/>
      <c r="E230" s="69"/>
      <c r="F230" s="6"/>
    </row>
    <row r="231" spans="2:6" x14ac:dyDescent="0.2">
      <c r="B231" s="6"/>
      <c r="E231" s="69"/>
      <c r="F231" s="6"/>
    </row>
    <row r="232" spans="2:6" x14ac:dyDescent="0.2">
      <c r="B232" s="6"/>
      <c r="E232" s="69"/>
      <c r="F232" s="6"/>
    </row>
    <row r="233" spans="2:6" x14ac:dyDescent="0.2">
      <c r="B233" s="6"/>
      <c r="E233" s="69"/>
      <c r="F233" s="6"/>
    </row>
    <row r="234" spans="2:6" x14ac:dyDescent="0.2">
      <c r="B234" s="6"/>
      <c r="E234" s="69"/>
      <c r="F234" s="6"/>
    </row>
    <row r="235" spans="2:6" x14ac:dyDescent="0.2">
      <c r="B235" s="6"/>
      <c r="E235" s="69"/>
      <c r="F235" s="6"/>
    </row>
    <row r="236" spans="2:6" x14ac:dyDescent="0.2">
      <c r="B236" s="6"/>
      <c r="E236" s="69"/>
      <c r="F236" s="6"/>
    </row>
    <row r="237" spans="2:6" x14ac:dyDescent="0.2">
      <c r="B237" s="6"/>
      <c r="E237" s="69"/>
      <c r="F237" s="6"/>
    </row>
    <row r="238" spans="2:6" x14ac:dyDescent="0.2">
      <c r="B238" s="6"/>
      <c r="E238" s="69"/>
      <c r="F238" s="6"/>
    </row>
    <row r="239" spans="2:6" x14ac:dyDescent="0.2">
      <c r="B239" s="6"/>
      <c r="E239" s="69"/>
      <c r="F239" s="6"/>
    </row>
    <row r="240" spans="2:6" x14ac:dyDescent="0.2">
      <c r="B240" s="6"/>
      <c r="E240" s="69"/>
      <c r="F240" s="6"/>
    </row>
    <row r="241" spans="2:6" x14ac:dyDescent="0.2">
      <c r="B241" s="6"/>
      <c r="E241" s="69"/>
      <c r="F241" s="6"/>
    </row>
    <row r="242" spans="2:6" x14ac:dyDescent="0.2">
      <c r="B242" s="6"/>
      <c r="E242" s="69"/>
      <c r="F242" s="6"/>
    </row>
    <row r="243" spans="2:6" x14ac:dyDescent="0.2">
      <c r="B243" s="6"/>
      <c r="E243" s="69"/>
      <c r="F243" s="6"/>
    </row>
    <row r="244" spans="2:6" x14ac:dyDescent="0.2">
      <c r="B244" s="6"/>
      <c r="E244" s="69"/>
      <c r="F244" s="6"/>
    </row>
    <row r="245" spans="2:6" x14ac:dyDescent="0.2">
      <c r="B245" s="6"/>
      <c r="E245" s="69"/>
      <c r="F245" s="6"/>
    </row>
    <row r="246" spans="2:6" x14ac:dyDescent="0.2">
      <c r="B246" s="6"/>
      <c r="E246" s="69"/>
      <c r="F246" s="6"/>
    </row>
    <row r="247" spans="2:6" x14ac:dyDescent="0.2">
      <c r="B247" s="6"/>
      <c r="E247" s="69"/>
      <c r="F247" s="6"/>
    </row>
    <row r="248" spans="2:6" x14ac:dyDescent="0.2">
      <c r="B248" s="6"/>
      <c r="E248" s="69"/>
      <c r="F248" s="6"/>
    </row>
    <row r="249" spans="2:6" x14ac:dyDescent="0.2">
      <c r="B249" s="6"/>
      <c r="E249" s="69"/>
      <c r="F249" s="6"/>
    </row>
    <row r="250" spans="2:6" x14ac:dyDescent="0.2">
      <c r="B250" s="6"/>
      <c r="E250" s="69"/>
      <c r="F250" s="6"/>
    </row>
    <row r="251" spans="2:6" x14ac:dyDescent="0.2">
      <c r="B251" s="6"/>
      <c r="E251" s="69"/>
      <c r="F251" s="6"/>
    </row>
    <row r="252" spans="2:6" x14ac:dyDescent="0.2">
      <c r="B252" s="6"/>
      <c r="E252" s="69"/>
      <c r="F252" s="6"/>
    </row>
    <row r="253" spans="2:6" x14ac:dyDescent="0.2">
      <c r="B253" s="6"/>
      <c r="E253" s="69"/>
      <c r="F253" s="6"/>
    </row>
    <row r="254" spans="2:6" x14ac:dyDescent="0.2">
      <c r="B254" s="6"/>
      <c r="E254" s="69"/>
      <c r="F254" s="6"/>
    </row>
    <row r="255" spans="2:6" x14ac:dyDescent="0.2">
      <c r="B255" s="6"/>
      <c r="E255" s="69"/>
      <c r="F255" s="6"/>
    </row>
    <row r="256" spans="2:6" x14ac:dyDescent="0.2">
      <c r="B256" s="6"/>
      <c r="E256" s="69"/>
      <c r="F256" s="6"/>
    </row>
    <row r="257" spans="2:6" x14ac:dyDescent="0.2">
      <c r="B257" s="6"/>
      <c r="E257" s="69"/>
      <c r="F257" s="6"/>
    </row>
    <row r="258" spans="2:6" x14ac:dyDescent="0.2">
      <c r="B258" s="6"/>
      <c r="E258" s="69"/>
      <c r="F258" s="6"/>
    </row>
    <row r="259" spans="2:6" x14ac:dyDescent="0.2">
      <c r="B259" s="6"/>
      <c r="E259" s="69"/>
      <c r="F259" s="6"/>
    </row>
    <row r="260" spans="2:6" x14ac:dyDescent="0.2">
      <c r="B260" s="6"/>
      <c r="E260" s="69"/>
      <c r="F260" s="6"/>
    </row>
    <row r="261" spans="2:6" x14ac:dyDescent="0.2">
      <c r="B261" s="6"/>
      <c r="E261" s="69"/>
      <c r="F261" s="6"/>
    </row>
    <row r="262" spans="2:6" x14ac:dyDescent="0.2">
      <c r="B262" s="6"/>
      <c r="E262" s="69"/>
      <c r="F262" s="6"/>
    </row>
    <row r="263" spans="2:6" x14ac:dyDescent="0.2">
      <c r="B263" s="6"/>
      <c r="E263" s="69"/>
      <c r="F263" s="6"/>
    </row>
    <row r="264" spans="2:6" x14ac:dyDescent="0.2">
      <c r="B264" s="6"/>
      <c r="E264" s="69"/>
      <c r="F264" s="6"/>
    </row>
    <row r="265" spans="2:6" x14ac:dyDescent="0.2">
      <c r="B265" s="6"/>
      <c r="E265" s="69"/>
      <c r="F265" s="6"/>
    </row>
    <row r="266" spans="2:6" x14ac:dyDescent="0.2">
      <c r="B266" s="6"/>
      <c r="E266" s="69"/>
      <c r="F266" s="6"/>
    </row>
    <row r="267" spans="2:6" x14ac:dyDescent="0.2">
      <c r="B267" s="6"/>
      <c r="E267" s="69"/>
      <c r="F267" s="6"/>
    </row>
    <row r="268" spans="2:6" x14ac:dyDescent="0.2">
      <c r="B268" s="6"/>
      <c r="E268" s="69"/>
      <c r="F268" s="6"/>
    </row>
    <row r="269" spans="2:6" x14ac:dyDescent="0.2">
      <c r="B269" s="6"/>
      <c r="E269" s="69"/>
      <c r="F269" s="6"/>
    </row>
    <row r="270" spans="2:6" x14ac:dyDescent="0.2">
      <c r="B270" s="6"/>
      <c r="E270" s="69"/>
      <c r="F270" s="6"/>
    </row>
    <row r="271" spans="2:6" x14ac:dyDescent="0.2">
      <c r="B271" s="6"/>
      <c r="E271" s="69"/>
      <c r="F271" s="6"/>
    </row>
    <row r="272" spans="2:6" x14ac:dyDescent="0.2">
      <c r="B272" s="6"/>
      <c r="E272" s="69"/>
      <c r="F272" s="6"/>
    </row>
    <row r="273" spans="2:6" x14ac:dyDescent="0.2">
      <c r="B273" s="6"/>
      <c r="E273" s="69"/>
      <c r="F273" s="6"/>
    </row>
    <row r="274" spans="2:6" x14ac:dyDescent="0.2">
      <c r="B274" s="6"/>
      <c r="E274" s="69"/>
      <c r="F274" s="6"/>
    </row>
    <row r="275" spans="2:6" x14ac:dyDescent="0.2">
      <c r="B275" s="6"/>
      <c r="E275" s="69"/>
      <c r="F275" s="6"/>
    </row>
    <row r="276" spans="2:6" x14ac:dyDescent="0.2">
      <c r="B276" s="6"/>
      <c r="E276" s="69"/>
      <c r="F276" s="6"/>
    </row>
    <row r="277" spans="2:6" x14ac:dyDescent="0.2">
      <c r="B277" s="6"/>
      <c r="E277" s="69"/>
      <c r="F277" s="6"/>
    </row>
    <row r="278" spans="2:6" x14ac:dyDescent="0.2">
      <c r="B278" s="6"/>
      <c r="E278" s="69"/>
      <c r="F278" s="6"/>
    </row>
    <row r="279" spans="2:6" x14ac:dyDescent="0.2">
      <c r="B279" s="6"/>
      <c r="E279" s="69"/>
      <c r="F279" s="6"/>
    </row>
    <row r="280" spans="2:6" x14ac:dyDescent="0.2">
      <c r="B280" s="6"/>
      <c r="E280" s="69"/>
      <c r="F280" s="6"/>
    </row>
    <row r="281" spans="2:6" x14ac:dyDescent="0.2">
      <c r="B281" s="6"/>
      <c r="E281" s="69"/>
      <c r="F281" s="6"/>
    </row>
    <row r="282" spans="2:6" x14ac:dyDescent="0.2">
      <c r="B282" s="6"/>
      <c r="E282" s="69"/>
      <c r="F282" s="6"/>
    </row>
    <row r="283" spans="2:6" x14ac:dyDescent="0.2">
      <c r="B283" s="6"/>
      <c r="E283" s="69"/>
      <c r="F283" s="6"/>
    </row>
    <row r="284" spans="2:6" x14ac:dyDescent="0.2">
      <c r="B284" s="6"/>
      <c r="E284" s="69"/>
      <c r="F284" s="6"/>
    </row>
    <row r="285" spans="2:6" x14ac:dyDescent="0.2">
      <c r="B285" s="6"/>
      <c r="E285" s="69"/>
      <c r="F285" s="6"/>
    </row>
    <row r="286" spans="2:6" x14ac:dyDescent="0.2">
      <c r="B286" s="6"/>
      <c r="E286" s="69"/>
      <c r="F286" s="6"/>
    </row>
    <row r="287" spans="2:6" x14ac:dyDescent="0.2">
      <c r="B287" s="6"/>
      <c r="E287" s="69"/>
      <c r="F287" s="6"/>
    </row>
    <row r="288" spans="2:6" x14ac:dyDescent="0.2">
      <c r="B288" s="6"/>
      <c r="E288" s="69"/>
      <c r="F288" s="6"/>
    </row>
    <row r="289" spans="2:6" x14ac:dyDescent="0.2">
      <c r="B289" s="6"/>
      <c r="E289" s="69"/>
      <c r="F289" s="6"/>
    </row>
    <row r="290" spans="2:6" x14ac:dyDescent="0.2">
      <c r="B290" s="6"/>
      <c r="E290" s="69"/>
      <c r="F290" s="6"/>
    </row>
    <row r="291" spans="2:6" x14ac:dyDescent="0.2">
      <c r="B291" s="6"/>
      <c r="E291" s="69"/>
      <c r="F291" s="6"/>
    </row>
    <row r="292" spans="2:6" x14ac:dyDescent="0.2">
      <c r="B292" s="6"/>
      <c r="E292" s="69"/>
      <c r="F292" s="6"/>
    </row>
    <row r="293" spans="2:6" x14ac:dyDescent="0.2">
      <c r="B293" s="6"/>
      <c r="E293" s="69"/>
      <c r="F293" s="6"/>
    </row>
    <row r="294" spans="2:6" x14ac:dyDescent="0.2">
      <c r="B294" s="6"/>
      <c r="E294" s="69"/>
      <c r="F294" s="6"/>
    </row>
    <row r="295" spans="2:6" x14ac:dyDescent="0.2">
      <c r="B295" s="6"/>
      <c r="E295" s="69"/>
      <c r="F295" s="6"/>
    </row>
    <row r="296" spans="2:6" x14ac:dyDescent="0.2">
      <c r="B296" s="6"/>
      <c r="E296" s="69"/>
      <c r="F296" s="6"/>
    </row>
    <row r="297" spans="2:6" x14ac:dyDescent="0.2">
      <c r="B297" s="6"/>
      <c r="E297" s="69"/>
      <c r="F297" s="6"/>
    </row>
    <row r="298" spans="2:6" x14ac:dyDescent="0.2">
      <c r="B298" s="6"/>
      <c r="E298" s="69"/>
      <c r="F298" s="6"/>
    </row>
    <row r="299" spans="2:6" x14ac:dyDescent="0.2">
      <c r="B299" s="6"/>
      <c r="E299" s="69"/>
      <c r="F299" s="6"/>
    </row>
    <row r="300" spans="2:6" x14ac:dyDescent="0.2">
      <c r="B300" s="6"/>
      <c r="E300" s="69"/>
      <c r="F300" s="6"/>
    </row>
    <row r="301" spans="2:6" x14ac:dyDescent="0.2">
      <c r="B301" s="6"/>
      <c r="E301" s="69"/>
      <c r="F301" s="6"/>
    </row>
    <row r="302" spans="2:6" x14ac:dyDescent="0.2">
      <c r="B302" s="6"/>
      <c r="E302" s="69"/>
      <c r="F302" s="6"/>
    </row>
    <row r="303" spans="2:6" x14ac:dyDescent="0.2">
      <c r="B303" s="6"/>
      <c r="E303" s="69"/>
      <c r="F303" s="6"/>
    </row>
    <row r="304" spans="2:6" x14ac:dyDescent="0.2">
      <c r="B304" s="6"/>
      <c r="E304" s="69"/>
      <c r="F304" s="6"/>
    </row>
    <row r="305" spans="2:6" x14ac:dyDescent="0.2">
      <c r="B305" s="6"/>
      <c r="E305" s="69"/>
      <c r="F305" s="6"/>
    </row>
    <row r="306" spans="2:6" x14ac:dyDescent="0.2">
      <c r="B306" s="6"/>
      <c r="E306" s="69"/>
      <c r="F306" s="6"/>
    </row>
    <row r="307" spans="2:6" x14ac:dyDescent="0.2">
      <c r="B307" s="6"/>
      <c r="E307" s="69"/>
      <c r="F307" s="6"/>
    </row>
    <row r="308" spans="2:6" x14ac:dyDescent="0.2">
      <c r="B308" s="6"/>
      <c r="E308" s="69"/>
      <c r="F308" s="6"/>
    </row>
    <row r="309" spans="2:6" x14ac:dyDescent="0.2">
      <c r="B309" s="6"/>
      <c r="E309" s="69"/>
      <c r="F309" s="6"/>
    </row>
    <row r="310" spans="2:6" x14ac:dyDescent="0.2">
      <c r="B310" s="6"/>
      <c r="E310" s="69"/>
      <c r="F310" s="6"/>
    </row>
    <row r="311" spans="2:6" x14ac:dyDescent="0.2">
      <c r="B311" s="6"/>
      <c r="E311" s="69"/>
      <c r="F311" s="6"/>
    </row>
    <row r="312" spans="2:6" x14ac:dyDescent="0.2">
      <c r="B312" s="6"/>
      <c r="E312" s="69"/>
      <c r="F312" s="6"/>
    </row>
    <row r="313" spans="2:6" x14ac:dyDescent="0.2">
      <c r="B313" s="6"/>
      <c r="E313" s="69"/>
      <c r="F313" s="6"/>
    </row>
    <row r="314" spans="2:6" x14ac:dyDescent="0.2">
      <c r="B314" s="6"/>
      <c r="E314" s="69"/>
      <c r="F314" s="6"/>
    </row>
    <row r="315" spans="2:6" x14ac:dyDescent="0.2">
      <c r="B315" s="6"/>
      <c r="E315" s="69"/>
      <c r="F315" s="6"/>
    </row>
    <row r="316" spans="2:6" x14ac:dyDescent="0.2">
      <c r="B316" s="6"/>
      <c r="E316" s="69"/>
      <c r="F316" s="6"/>
    </row>
    <row r="317" spans="2:6" x14ac:dyDescent="0.2">
      <c r="B317" s="6"/>
      <c r="E317" s="69"/>
      <c r="F317" s="6"/>
    </row>
    <row r="318" spans="2:6" x14ac:dyDescent="0.2">
      <c r="B318" s="6"/>
      <c r="E318" s="69"/>
      <c r="F318" s="6"/>
    </row>
    <row r="319" spans="2:6" x14ac:dyDescent="0.2">
      <c r="B319" s="6"/>
      <c r="E319" s="69"/>
      <c r="F319" s="6"/>
    </row>
    <row r="320" spans="2:6" x14ac:dyDescent="0.2">
      <c r="B320" s="6"/>
      <c r="E320" s="69"/>
      <c r="F320" s="6"/>
    </row>
    <row r="321" spans="2:6" x14ac:dyDescent="0.2">
      <c r="B321" s="6"/>
      <c r="E321" s="69"/>
      <c r="F321" s="6"/>
    </row>
    <row r="322" spans="2:6" x14ac:dyDescent="0.2">
      <c r="B322" s="6"/>
      <c r="E322" s="69"/>
      <c r="F322" s="6"/>
    </row>
    <row r="323" spans="2:6" x14ac:dyDescent="0.2">
      <c r="B323" s="6"/>
      <c r="E323" s="69"/>
      <c r="F323" s="6"/>
    </row>
    <row r="324" spans="2:6" x14ac:dyDescent="0.2">
      <c r="B324" s="6"/>
      <c r="E324" s="69"/>
      <c r="F324" s="6"/>
    </row>
    <row r="325" spans="2:6" x14ac:dyDescent="0.2">
      <c r="B325" s="6"/>
      <c r="E325" s="69"/>
      <c r="F325" s="6"/>
    </row>
    <row r="326" spans="2:6" x14ac:dyDescent="0.2">
      <c r="B326" s="6"/>
      <c r="E326" s="69"/>
      <c r="F326" s="6"/>
    </row>
    <row r="327" spans="2:6" x14ac:dyDescent="0.2">
      <c r="B327" s="6"/>
      <c r="E327" s="69"/>
      <c r="F327" s="6"/>
    </row>
    <row r="328" spans="2:6" x14ac:dyDescent="0.2">
      <c r="B328" s="6"/>
      <c r="E328" s="69"/>
      <c r="F328" s="6"/>
    </row>
    <row r="329" spans="2:6" x14ac:dyDescent="0.2">
      <c r="B329" s="6"/>
      <c r="E329" s="69"/>
      <c r="F329" s="6"/>
    </row>
    <row r="330" spans="2:6" x14ac:dyDescent="0.2">
      <c r="B330" s="6"/>
      <c r="E330" s="69"/>
      <c r="F330" s="6"/>
    </row>
    <row r="331" spans="2:6" x14ac:dyDescent="0.2">
      <c r="B331" s="6"/>
      <c r="E331" s="69"/>
      <c r="F331" s="6"/>
    </row>
    <row r="332" spans="2:6" x14ac:dyDescent="0.2">
      <c r="B332" s="6"/>
      <c r="E332" s="69"/>
      <c r="F332" s="6"/>
    </row>
    <row r="333" spans="2:6" x14ac:dyDescent="0.2">
      <c r="B333" s="6"/>
      <c r="E333" s="69"/>
      <c r="F333" s="6"/>
    </row>
    <row r="334" spans="2:6" x14ac:dyDescent="0.2">
      <c r="B334" s="6"/>
      <c r="E334" s="69"/>
      <c r="F334" s="6"/>
    </row>
    <row r="335" spans="2:6" x14ac:dyDescent="0.2">
      <c r="B335" s="6"/>
      <c r="E335" s="69"/>
      <c r="F335" s="6"/>
    </row>
    <row r="336" spans="2:6" x14ac:dyDescent="0.2">
      <c r="B336" s="6"/>
      <c r="E336" s="69"/>
      <c r="F336" s="6"/>
    </row>
    <row r="337" spans="2:6" x14ac:dyDescent="0.2">
      <c r="B337" s="6"/>
      <c r="E337" s="69"/>
      <c r="F337" s="6"/>
    </row>
    <row r="338" spans="2:6" x14ac:dyDescent="0.2">
      <c r="B338" s="6"/>
      <c r="E338" s="69"/>
      <c r="F338" s="6"/>
    </row>
    <row r="339" spans="2:6" x14ac:dyDescent="0.2">
      <c r="B339" s="6"/>
      <c r="E339" s="69"/>
      <c r="F339" s="6"/>
    </row>
    <row r="340" spans="2:6" x14ac:dyDescent="0.2">
      <c r="B340" s="6"/>
      <c r="E340" s="69"/>
      <c r="F340" s="6"/>
    </row>
    <row r="341" spans="2:6" x14ac:dyDescent="0.2">
      <c r="B341" s="6"/>
      <c r="E341" s="69"/>
      <c r="F341" s="6"/>
    </row>
    <row r="342" spans="2:6" x14ac:dyDescent="0.2">
      <c r="B342" s="6"/>
      <c r="E342" s="69"/>
      <c r="F342" s="6"/>
    </row>
    <row r="343" spans="2:6" x14ac:dyDescent="0.2">
      <c r="B343" s="6"/>
      <c r="E343" s="69"/>
      <c r="F343" s="6"/>
    </row>
    <row r="344" spans="2:6" x14ac:dyDescent="0.2">
      <c r="B344" s="6"/>
      <c r="E344" s="69"/>
      <c r="F344" s="6"/>
    </row>
    <row r="345" spans="2:6" x14ac:dyDescent="0.2">
      <c r="B345" s="6"/>
      <c r="E345" s="69"/>
      <c r="F345" s="6"/>
    </row>
    <row r="346" spans="2:6" x14ac:dyDescent="0.2">
      <c r="B346" s="6"/>
      <c r="E346" s="69"/>
      <c r="F346" s="6"/>
    </row>
    <row r="347" spans="2:6" x14ac:dyDescent="0.2">
      <c r="B347" s="6"/>
      <c r="E347" s="69"/>
      <c r="F347" s="6"/>
    </row>
    <row r="348" spans="2:6" x14ac:dyDescent="0.2">
      <c r="B348" s="6"/>
      <c r="E348" s="69"/>
      <c r="F348" s="6"/>
    </row>
    <row r="349" spans="2:6" x14ac:dyDescent="0.2">
      <c r="B349" s="6"/>
      <c r="E349" s="69"/>
      <c r="F349" s="6"/>
    </row>
    <row r="350" spans="2:6" x14ac:dyDescent="0.2">
      <c r="B350" s="6"/>
      <c r="E350" s="69"/>
      <c r="F350" s="6"/>
    </row>
    <row r="351" spans="2:6" x14ac:dyDescent="0.2">
      <c r="B351" s="6"/>
      <c r="E351" s="69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69" r:id="rId1" display="http://www.konkoly.hu/cgi-bin/IBVS?2344" xr:uid="{00000000-0004-0000-0300-000000000000}"/>
    <hyperlink ref="P70" r:id="rId2" display="http://www.konkoly.hu/cgi-bin/IBVS?2344" xr:uid="{00000000-0004-0000-0300-000001000000}"/>
    <hyperlink ref="P71" r:id="rId3" display="http://www.konkoly.hu/cgi-bin/IBVS?3349" xr:uid="{00000000-0004-0000-0300-000002000000}"/>
    <hyperlink ref="P72" r:id="rId4" display="http://www.konkoly.hu/cgi-bin/IBVS?3349" xr:uid="{00000000-0004-0000-0300-000003000000}"/>
    <hyperlink ref="P73" r:id="rId5" display="http://www.konkoly.hu/cgi-bin/IBVS?3349" xr:uid="{00000000-0004-0000-0300-000004000000}"/>
    <hyperlink ref="P74" r:id="rId6" display="http://www.konkoly.hu/cgi-bin/IBVS?3349" xr:uid="{00000000-0004-0000-0300-000005000000}"/>
    <hyperlink ref="P79" r:id="rId7" display="http://www.bav-astro.de/sfs/BAVM_link.php?BAVMnr=172" xr:uid="{00000000-0004-0000-0300-000006000000}"/>
    <hyperlink ref="P80" r:id="rId8" display="http://www.bav-astro.de/sfs/BAVM_link.php?BAVMnr=102" xr:uid="{00000000-0004-0000-0300-000007000000}"/>
    <hyperlink ref="P82" r:id="rId9" display="http://vsolj.cetus-net.org/no47.pdf" xr:uid="{00000000-0004-0000-0300-000008000000}"/>
    <hyperlink ref="P83" r:id="rId10" display="http://vsolj.cetus-net.org/no47.pdf" xr:uid="{00000000-0004-0000-0300-000009000000}"/>
    <hyperlink ref="P84" r:id="rId11" display="http://www.bav-astro.de/sfs/BAVM_link.php?BAVMnr=172" xr:uid="{00000000-0004-0000-0300-00000A000000}"/>
    <hyperlink ref="P85" r:id="rId12" display="http://vsolj.cetus-net.org/no33.pdf" xr:uid="{00000000-0004-0000-0300-00000B000000}"/>
    <hyperlink ref="P89" r:id="rId13" display="http://vsolj.cetus-net.org/no37.pdf" xr:uid="{00000000-0004-0000-0300-00000C000000}"/>
    <hyperlink ref="P90" r:id="rId14" display="http://www.bav-astro.de/sfs/BAVM_link.php?BAVMnr=172" xr:uid="{00000000-0004-0000-0300-00000D000000}"/>
    <hyperlink ref="P91" r:id="rId15" display="http://vsolj.cetus-net.org/no39.pdf" xr:uid="{00000000-0004-0000-0300-00000E000000}"/>
    <hyperlink ref="P92" r:id="rId16" display="http://vsolj.cetus-net.org/no39.pdf" xr:uid="{00000000-0004-0000-0300-00000F000000}"/>
    <hyperlink ref="P93" r:id="rId17" display="http://www.bav-astro.de/sfs/BAVM_link.php?BAVMnr=172" xr:uid="{00000000-0004-0000-0300-000010000000}"/>
    <hyperlink ref="P94" r:id="rId18" display="http://www.konkoly.hu/cgi-bin/IBVS?5224" xr:uid="{00000000-0004-0000-0300-000011000000}"/>
    <hyperlink ref="P95" r:id="rId19" display="http://vsolj.cetus-net.org/no39.pdf" xr:uid="{00000000-0004-0000-0300-000012000000}"/>
    <hyperlink ref="P96" r:id="rId20" display="http://vsolj.cetus-net.org/no39.pdf" xr:uid="{00000000-0004-0000-0300-000013000000}"/>
    <hyperlink ref="P102" r:id="rId21" display="http://vsolj.cetus-net.org/no40.pdf" xr:uid="{00000000-0004-0000-0300-000014000000}"/>
    <hyperlink ref="P103" r:id="rId22" display="http://vsolj.cetus-net.org/no42.pdf" xr:uid="{00000000-0004-0000-0300-000015000000}"/>
    <hyperlink ref="P104" r:id="rId23" display="http://vsolj.cetus-net.org/no40.pdf" xr:uid="{00000000-0004-0000-0300-000016000000}"/>
    <hyperlink ref="P108" r:id="rId24" display="http://www.konkoly.hu/cgi-bin/IBVS?5371" xr:uid="{00000000-0004-0000-0300-000017000000}"/>
    <hyperlink ref="P112" r:id="rId25" display="http://vsolj.cetus-net.org/no42.pdf" xr:uid="{00000000-0004-0000-0300-000018000000}"/>
    <hyperlink ref="P113" r:id="rId26" display="http://www.konkoly.hu/cgi-bin/IBVS?5493" xr:uid="{00000000-0004-0000-0300-000019000000}"/>
    <hyperlink ref="P114" r:id="rId27" display="http://vsolj.cetus-net.org/no43.pdf" xr:uid="{00000000-0004-0000-0300-00001A000000}"/>
    <hyperlink ref="P115" r:id="rId28" display="http://vsolj.cetus-net.org/no43.pdf" xr:uid="{00000000-0004-0000-0300-00001B000000}"/>
    <hyperlink ref="P116" r:id="rId29" display="http://vsolj.cetus-net.org/no43.pdf" xr:uid="{00000000-0004-0000-0300-00001C000000}"/>
    <hyperlink ref="P117" r:id="rId30" display="http://vsolj.cetus-net.org/no43.pdf" xr:uid="{00000000-0004-0000-0300-00001D000000}"/>
    <hyperlink ref="P118" r:id="rId31" display="http://vsolj.cetus-net.org/no43.pdf" xr:uid="{00000000-0004-0000-0300-00001E000000}"/>
    <hyperlink ref="P120" r:id="rId32" display="http://vsolj.cetus-net.org/no43.pdf" xr:uid="{00000000-0004-0000-0300-00001F000000}"/>
    <hyperlink ref="P121" r:id="rId33" display="http://vsolj.cetus-net.org/no43.pdf" xr:uid="{00000000-0004-0000-0300-000020000000}"/>
    <hyperlink ref="P122" r:id="rId34" display="http://vsolj.cetus-net.org/no44.pdf" xr:uid="{00000000-0004-0000-0300-000021000000}"/>
    <hyperlink ref="P123" r:id="rId35" display="http://vsolj.cetus-net.org/no44.pdf" xr:uid="{00000000-0004-0000-0300-000022000000}"/>
    <hyperlink ref="P125" r:id="rId36" display="http://vsolj.cetus-net.org/no45.pdf" xr:uid="{00000000-0004-0000-0300-000023000000}"/>
    <hyperlink ref="P127" r:id="rId37" display="http://vsolj.cetus-net.org/no45.pdf" xr:uid="{00000000-0004-0000-0300-000024000000}"/>
    <hyperlink ref="P128" r:id="rId38" display="http://vsolj.cetus-net.org/no46.pdf" xr:uid="{00000000-0004-0000-0300-000025000000}"/>
    <hyperlink ref="P129" r:id="rId39" display="http://www.konkoly.hu/cgi-bin/IBVS?5795" xr:uid="{00000000-0004-0000-0300-000026000000}"/>
    <hyperlink ref="P132" r:id="rId40" display="http://www.bav-astro.de/sfs/BAVM_link.php?BAVMnr=186" xr:uid="{00000000-0004-0000-0300-000027000000}"/>
    <hyperlink ref="P134" r:id="rId41" display="http://www.bav-astro.de/sfs/BAVM_link.php?BAVMnr=234" xr:uid="{00000000-0004-0000-0300-000028000000}"/>
    <hyperlink ref="P135" r:id="rId42" display="http://www.aavso.org/sites/default/files/jaavso/v36n2/171.pdf" xr:uid="{00000000-0004-0000-0300-000029000000}"/>
    <hyperlink ref="P136" r:id="rId43" display="http://www.aavso.org/sites/default/files/jaavso/v36n2/186.pdf" xr:uid="{00000000-0004-0000-0300-00002A000000}"/>
    <hyperlink ref="P137" r:id="rId44" display="http://www.aavso.org/sites/default/files/jaavso/v36n2/186.pdf" xr:uid="{00000000-0004-0000-0300-00002B000000}"/>
    <hyperlink ref="P138" r:id="rId45" display="http://www.aavso.org/sites/default/files/jaavso/v36n2/186.pdf" xr:uid="{00000000-0004-0000-0300-00002C000000}"/>
    <hyperlink ref="P139" r:id="rId46" display="http://vsolj.cetus-net.org/no48.pdf" xr:uid="{00000000-0004-0000-0300-00002D000000}"/>
    <hyperlink ref="P140" r:id="rId47" display="http://www.aavso.org/sites/default/files/jaavso/v36n2/186.pdf" xr:uid="{00000000-0004-0000-0300-00002E000000}"/>
    <hyperlink ref="P141" r:id="rId48" display="http://www.aavso.org/sites/default/files/jaavso/v37n1/44.pdf" xr:uid="{00000000-0004-0000-0300-00002F000000}"/>
    <hyperlink ref="P142" r:id="rId49" display="http://www.bav-astro.de/sfs/BAVM_link.php?BAVMnr=209" xr:uid="{00000000-0004-0000-0300-000030000000}"/>
    <hyperlink ref="P143" r:id="rId50" display="http://www.bav-astro.de/sfs/BAVM_link.php?BAVMnr=234" xr:uid="{00000000-0004-0000-0300-000031000000}"/>
    <hyperlink ref="P144" r:id="rId51" display="http://www.bav-astro.de/sfs/BAVM_link.php?BAVMnr=234" xr:uid="{00000000-0004-0000-0300-000032000000}"/>
    <hyperlink ref="P145" r:id="rId52" display="http://www.bav-astro.de/sfs/BAVM_link.php?BAVMnr=234" xr:uid="{00000000-0004-0000-0300-000033000000}"/>
    <hyperlink ref="P146" r:id="rId53" display="http://www.konkoly.hu/cgi-bin/IBVS?5871" xr:uid="{00000000-0004-0000-0300-000034000000}"/>
    <hyperlink ref="P147" r:id="rId54" display="http://www.aavso.org/sites/default/files/jaavso/v37n1/44.pdf" xr:uid="{00000000-0004-0000-0300-000035000000}"/>
    <hyperlink ref="P148" r:id="rId55" display="http://www.aavso.org/sites/default/files/jaavso/v37n1/44.pdf" xr:uid="{00000000-0004-0000-0300-000036000000}"/>
    <hyperlink ref="P157" r:id="rId56" display="http://var.astro.cz/oejv/issues/oejv0137.pdf" xr:uid="{00000000-0004-0000-0300-000037000000}"/>
    <hyperlink ref="P158" r:id="rId57" display="http://var.astro.cz/oejv/issues/oejv0137.pdf" xr:uid="{00000000-0004-0000-0300-000038000000}"/>
    <hyperlink ref="P160" r:id="rId58" display="http://vsolj.cetus-net.org/vsoljno51.pdf" xr:uid="{00000000-0004-0000-0300-000039000000}"/>
    <hyperlink ref="P161" r:id="rId59" display="http://vsolj.cetus-net.org/vsoljno53.pdf" xr:uid="{00000000-0004-0000-0300-00003A000000}"/>
    <hyperlink ref="P162" r:id="rId60" display="http://www.konkoly.hu/cgi-bin/IBVS?5992" xr:uid="{00000000-0004-0000-0300-00003B000000}"/>
    <hyperlink ref="P163" r:id="rId61" display="http://var.astro.cz/oejv/issues/oejv0137.pdf" xr:uid="{00000000-0004-0000-0300-00003C000000}"/>
    <hyperlink ref="P164" r:id="rId62" display="http://www.konkoly.hu/cgi-bin/IBVS?5990" xr:uid="{00000000-0004-0000-0300-00003D000000}"/>
    <hyperlink ref="P165" r:id="rId63" display="http://www.konkoly.hu/cgi-bin/IBVS?5990" xr:uid="{00000000-0004-0000-0300-00003E000000}"/>
    <hyperlink ref="P169" r:id="rId64" display="http://www.bav-astro.de/sfs/BAVM_link.php?BAVMnr=220" xr:uid="{00000000-0004-0000-0300-00003F000000}"/>
    <hyperlink ref="P170" r:id="rId65" display="http://www.bav-astro.de/sfs/BAVM_link.php?BAVMnr=220" xr:uid="{00000000-0004-0000-0300-000040000000}"/>
    <hyperlink ref="P171" r:id="rId66" display="http://var.astro.cz/oejv/issues/oejv0137.pdf" xr:uid="{00000000-0004-0000-0300-000041000000}"/>
    <hyperlink ref="P172" r:id="rId67" display="http://var.astro.cz/oejv/issues/oejv0137.pdf" xr:uid="{00000000-0004-0000-0300-000042000000}"/>
    <hyperlink ref="P173" r:id="rId68" display="http://var.astro.cz/oejv/issues/oejv0137.pdf" xr:uid="{00000000-0004-0000-0300-000043000000}"/>
    <hyperlink ref="P175" r:id="rId69" display="http://vsolj.cetus-net.org/vsoljno53.pdf" xr:uid="{00000000-0004-0000-0300-000044000000}"/>
    <hyperlink ref="P176" r:id="rId70" display="http://vsolj.cetus-net.org/vsoljno53.pdf" xr:uid="{00000000-0004-0000-0300-000045000000}"/>
    <hyperlink ref="P178" r:id="rId71" display="http://vsolj.cetus-net.org/vsoljno53.pdf" xr:uid="{00000000-0004-0000-0300-000046000000}"/>
    <hyperlink ref="P179" r:id="rId72" display="http://var.astro.cz/oejv/issues/oejv0160.pdf" xr:uid="{00000000-0004-0000-0300-000047000000}"/>
    <hyperlink ref="P180" r:id="rId73" display="http://var.astro.cz/oejv/issues/oejv0160.pdf" xr:uid="{00000000-0004-0000-0300-000048000000}"/>
    <hyperlink ref="P181" r:id="rId74" display="http://var.astro.cz/oejv/issues/oejv0160.pdf" xr:uid="{00000000-0004-0000-0300-000049000000}"/>
    <hyperlink ref="P183" r:id="rId75" display="http://vsolj.cetus-net.org/vsoljno55.pdf" xr:uid="{00000000-0004-0000-0300-00004A000000}"/>
    <hyperlink ref="P184" r:id="rId76" display="http://vsolj.cetus-net.org/vsoljno55.pdf" xr:uid="{00000000-0004-0000-0300-00004B000000}"/>
    <hyperlink ref="P188" r:id="rId77" display="http://www.konkoly.hu/cgi-bin/IBVS?6029" xr:uid="{00000000-0004-0000-0300-00004C000000}"/>
    <hyperlink ref="P189" r:id="rId78" display="http://var.astro.cz/oejv/issues/oejv0160.pdf" xr:uid="{00000000-0004-0000-0300-00004D000000}"/>
    <hyperlink ref="P190" r:id="rId79" display="http://var.astro.cz/oejv/issues/oejv0160.pdf" xr:uid="{00000000-0004-0000-0300-00004E000000}"/>
    <hyperlink ref="P193" r:id="rId80" display="http://vsolj.cetus-net.org/vsoljno56.pdf" xr:uid="{00000000-0004-0000-0300-00004F000000}"/>
    <hyperlink ref="P195" r:id="rId81" display="http://vsolj.cetus-net.org/vsoljno59.pdf" xr:uid="{00000000-0004-0000-0300-000050000000}"/>
    <hyperlink ref="P196" r:id="rId82" display="http://vsolj.cetus-net.org/vsoljno59.pdf" xr:uid="{00000000-0004-0000-0300-000051000000}"/>
    <hyperlink ref="P199" r:id="rId83" display="http://www.bav-astro.de/sfs/BAVM_link.php?BAVMnr=241" xr:uid="{00000000-0004-0000-0300-000052000000}"/>
    <hyperlink ref="P200" r:id="rId84" display="http://www.bav-astro.de/sfs/BAVM_link.php?BAVMnr=241" xr:uid="{00000000-0004-0000-0300-00005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Sheet1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2025-01-05T06:50:04Z</dcterms:modified>
</cp:coreProperties>
</file>