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95660E5-AA42-482D-98A0-BAF79ECD09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L25" i="1" s="1"/>
  <c r="Q25" i="1"/>
  <c r="E26" i="1"/>
  <c r="F26" i="1" s="1"/>
  <c r="G26" i="1" s="1"/>
  <c r="L26" i="1" s="1"/>
  <c r="Q26" i="1"/>
  <c r="E27" i="1"/>
  <c r="F27" i="1" s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 s="1"/>
  <c r="G31" i="1" s="1"/>
  <c r="L31" i="1" s="1"/>
  <c r="Q31" i="1"/>
  <c r="E32" i="1"/>
  <c r="F32" i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 s="1"/>
  <c r="G35" i="1" s="1"/>
  <c r="L35" i="1" s="1"/>
  <c r="Q35" i="1"/>
  <c r="E36" i="1"/>
  <c r="F36" i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/>
  <c r="G39" i="1"/>
  <c r="L39" i="1" s="1"/>
  <c r="Q39" i="1"/>
  <c r="E40" i="1"/>
  <c r="F40" i="1" s="1"/>
  <c r="G40" i="1" s="1"/>
  <c r="L40" i="1" s="1"/>
  <c r="Q40" i="1"/>
  <c r="E41" i="1"/>
  <c r="F41" i="1" s="1"/>
  <c r="G41" i="1" s="1"/>
  <c r="L41" i="1" s="1"/>
  <c r="Q41" i="1"/>
  <c r="E42" i="1"/>
  <c r="F42" i="1" s="1"/>
  <c r="G42" i="1" s="1"/>
  <c r="L42" i="1" s="1"/>
  <c r="Q42" i="1"/>
  <c r="E43" i="1"/>
  <c r="F43" i="1" s="1"/>
  <c r="G43" i="1" s="1"/>
  <c r="L43" i="1" s="1"/>
  <c r="Q43" i="1"/>
  <c r="E44" i="1"/>
  <c r="F44" i="1" s="1"/>
  <c r="G44" i="1" s="1"/>
  <c r="L44" i="1" s="1"/>
  <c r="Q44" i="1"/>
  <c r="E45" i="1"/>
  <c r="F45" i="1" s="1"/>
  <c r="G45" i="1" s="1"/>
  <c r="L45" i="1" s="1"/>
  <c r="Q45" i="1"/>
  <c r="E46" i="1"/>
  <c r="F46" i="1" s="1"/>
  <c r="G46" i="1" s="1"/>
  <c r="L46" i="1" s="1"/>
  <c r="Q46" i="1"/>
  <c r="E47" i="1"/>
  <c r="F47" i="1"/>
  <c r="G47" i="1" s="1"/>
  <c r="L47" i="1" s="1"/>
  <c r="Q47" i="1"/>
  <c r="E48" i="1"/>
  <c r="F48" i="1" s="1"/>
  <c r="G48" i="1" s="1"/>
  <c r="L48" i="1" s="1"/>
  <c r="Q48" i="1"/>
  <c r="E49" i="1"/>
  <c r="F49" i="1" s="1"/>
  <c r="G49" i="1" s="1"/>
  <c r="L49" i="1" s="1"/>
  <c r="Q49" i="1"/>
  <c r="E50" i="1"/>
  <c r="F50" i="1" s="1"/>
  <c r="G50" i="1" s="1"/>
  <c r="L50" i="1" s="1"/>
  <c r="Q50" i="1"/>
  <c r="E55" i="1"/>
  <c r="F55" i="1"/>
  <c r="G55" i="1" s="1"/>
  <c r="L55" i="1" s="1"/>
  <c r="Q55" i="1"/>
  <c r="E56" i="1"/>
  <c r="F56" i="1" s="1"/>
  <c r="G56" i="1" s="1"/>
  <c r="L56" i="1" s="1"/>
  <c r="Q56" i="1"/>
  <c r="E59" i="1"/>
  <c r="F59" i="1" s="1"/>
  <c r="G59" i="1" s="1"/>
  <c r="L59" i="1" s="1"/>
  <c r="Q59" i="1"/>
  <c r="E60" i="1"/>
  <c r="F60" i="1" s="1"/>
  <c r="G60" i="1" s="1"/>
  <c r="L60" i="1" s="1"/>
  <c r="Q60" i="1"/>
  <c r="E61" i="1"/>
  <c r="F61" i="1" s="1"/>
  <c r="G61" i="1" s="1"/>
  <c r="L61" i="1" s="1"/>
  <c r="Q61" i="1"/>
  <c r="E62" i="1"/>
  <c r="F62" i="1"/>
  <c r="G62" i="1" s="1"/>
  <c r="L62" i="1" s="1"/>
  <c r="Q62" i="1"/>
  <c r="E63" i="1"/>
  <c r="F63" i="1" s="1"/>
  <c r="G63" i="1" s="1"/>
  <c r="L63" i="1" s="1"/>
  <c r="Q63" i="1"/>
  <c r="E64" i="1"/>
  <c r="F64" i="1" s="1"/>
  <c r="G64" i="1" s="1"/>
  <c r="L64" i="1" s="1"/>
  <c r="Q64" i="1"/>
  <c r="E65" i="1"/>
  <c r="F65" i="1" s="1"/>
  <c r="G65" i="1" s="1"/>
  <c r="L65" i="1" s="1"/>
  <c r="Q65" i="1"/>
  <c r="E66" i="1"/>
  <c r="F66" i="1"/>
  <c r="G66" i="1" s="1"/>
  <c r="L66" i="1" s="1"/>
  <c r="Q66" i="1"/>
  <c r="E67" i="1"/>
  <c r="F67" i="1" s="1"/>
  <c r="G67" i="1" s="1"/>
  <c r="L67" i="1" s="1"/>
  <c r="Q67" i="1"/>
  <c r="E73" i="1"/>
  <c r="F73" i="1" s="1"/>
  <c r="G73" i="1" s="1"/>
  <c r="L73" i="1" s="1"/>
  <c r="Q73" i="1"/>
  <c r="E74" i="1"/>
  <c r="F74" i="1" s="1"/>
  <c r="G74" i="1" s="1"/>
  <c r="L74" i="1" s="1"/>
  <c r="Q74" i="1"/>
  <c r="E75" i="1"/>
  <c r="F75" i="1"/>
  <c r="G75" i="1" s="1"/>
  <c r="L75" i="1" s="1"/>
  <c r="Q75" i="1"/>
  <c r="E78" i="1"/>
  <c r="F78" i="1" s="1"/>
  <c r="G78" i="1" s="1"/>
  <c r="L78" i="1" s="1"/>
  <c r="Q78" i="1"/>
  <c r="E79" i="1"/>
  <c r="F79" i="1" s="1"/>
  <c r="G79" i="1" s="1"/>
  <c r="L79" i="1" s="1"/>
  <c r="Q79" i="1"/>
  <c r="E80" i="1"/>
  <c r="F80" i="1" s="1"/>
  <c r="G80" i="1" s="1"/>
  <c r="L80" i="1" s="1"/>
  <c r="Q80" i="1"/>
  <c r="E81" i="1"/>
  <c r="F81" i="1"/>
  <c r="G81" i="1" s="1"/>
  <c r="L81" i="1" s="1"/>
  <c r="Q81" i="1"/>
  <c r="E82" i="1"/>
  <c r="F82" i="1" s="1"/>
  <c r="G82" i="1" s="1"/>
  <c r="L82" i="1" s="1"/>
  <c r="Q82" i="1"/>
  <c r="E83" i="1"/>
  <c r="F83" i="1" s="1"/>
  <c r="G83" i="1" s="1"/>
  <c r="L83" i="1" s="1"/>
  <c r="Q83" i="1"/>
  <c r="E84" i="1"/>
  <c r="F84" i="1"/>
  <c r="G84" i="1"/>
  <c r="L84" i="1" s="1"/>
  <c r="Q84" i="1"/>
  <c r="E85" i="1"/>
  <c r="F85" i="1" s="1"/>
  <c r="G85" i="1" s="1"/>
  <c r="L85" i="1" s="1"/>
  <c r="Q85" i="1"/>
  <c r="E86" i="1"/>
  <c r="F86" i="1" s="1"/>
  <c r="G86" i="1" s="1"/>
  <c r="L86" i="1" s="1"/>
  <c r="Q86" i="1"/>
  <c r="E87" i="1"/>
  <c r="F87" i="1" s="1"/>
  <c r="G87" i="1" s="1"/>
  <c r="L87" i="1" s="1"/>
  <c r="Q87" i="1"/>
  <c r="E88" i="1"/>
  <c r="F88" i="1"/>
  <c r="G88" i="1" s="1"/>
  <c r="L88" i="1" s="1"/>
  <c r="Q88" i="1"/>
  <c r="E89" i="1"/>
  <c r="F89" i="1" s="1"/>
  <c r="G89" i="1" s="1"/>
  <c r="L89" i="1" s="1"/>
  <c r="Q89" i="1"/>
  <c r="E90" i="1"/>
  <c r="F90" i="1" s="1"/>
  <c r="G90" i="1" s="1"/>
  <c r="L90" i="1" s="1"/>
  <c r="Q90" i="1"/>
  <c r="E91" i="1"/>
  <c r="F91" i="1" s="1"/>
  <c r="G91" i="1" s="1"/>
  <c r="L91" i="1" s="1"/>
  <c r="Q91" i="1"/>
  <c r="E92" i="1"/>
  <c r="F92" i="1"/>
  <c r="G92" i="1" s="1"/>
  <c r="L92" i="1" s="1"/>
  <c r="Q92" i="1"/>
  <c r="E93" i="1"/>
  <c r="F93" i="1" s="1"/>
  <c r="G93" i="1" s="1"/>
  <c r="L93" i="1" s="1"/>
  <c r="Q93" i="1"/>
  <c r="E94" i="1"/>
  <c r="F94" i="1" s="1"/>
  <c r="G94" i="1" s="1"/>
  <c r="L94" i="1" s="1"/>
  <c r="Q94" i="1"/>
  <c r="E95" i="1"/>
  <c r="F95" i="1" s="1"/>
  <c r="G95" i="1" s="1"/>
  <c r="L95" i="1" s="1"/>
  <c r="Q95" i="1"/>
  <c r="E99" i="1"/>
  <c r="F99" i="1"/>
  <c r="G99" i="1" s="1"/>
  <c r="L99" i="1" s="1"/>
  <c r="Q99" i="1"/>
  <c r="E100" i="1"/>
  <c r="F100" i="1" s="1"/>
  <c r="G100" i="1" s="1"/>
  <c r="L100" i="1" s="1"/>
  <c r="Q100" i="1"/>
  <c r="E101" i="1"/>
  <c r="F101" i="1" s="1"/>
  <c r="G101" i="1" s="1"/>
  <c r="L101" i="1" s="1"/>
  <c r="Q101" i="1"/>
  <c r="E102" i="1"/>
  <c r="F102" i="1" s="1"/>
  <c r="G102" i="1" s="1"/>
  <c r="L102" i="1" s="1"/>
  <c r="Q102" i="1"/>
  <c r="E103" i="1"/>
  <c r="F103" i="1" s="1"/>
  <c r="G103" i="1" s="1"/>
  <c r="L103" i="1" s="1"/>
  <c r="Q103" i="1"/>
  <c r="E104" i="1"/>
  <c r="F104" i="1"/>
  <c r="G104" i="1" s="1"/>
  <c r="L104" i="1" s="1"/>
  <c r="Q104" i="1"/>
  <c r="E105" i="1"/>
  <c r="F105" i="1" s="1"/>
  <c r="G105" i="1" s="1"/>
  <c r="L105" i="1" s="1"/>
  <c r="Q105" i="1"/>
  <c r="E106" i="1"/>
  <c r="F106" i="1" s="1"/>
  <c r="G106" i="1" s="1"/>
  <c r="L106" i="1" s="1"/>
  <c r="Q106" i="1"/>
  <c r="E107" i="1"/>
  <c r="F107" i="1" s="1"/>
  <c r="G107" i="1" s="1"/>
  <c r="L107" i="1" s="1"/>
  <c r="Q107" i="1"/>
  <c r="E108" i="1"/>
  <c r="F108" i="1"/>
  <c r="G108" i="1" s="1"/>
  <c r="L108" i="1" s="1"/>
  <c r="Q108" i="1"/>
  <c r="E110" i="1"/>
  <c r="F110" i="1" s="1"/>
  <c r="G110" i="1" s="1"/>
  <c r="L110" i="1" s="1"/>
  <c r="Q110" i="1"/>
  <c r="E111" i="1"/>
  <c r="F111" i="1" s="1"/>
  <c r="G111" i="1" s="1"/>
  <c r="L111" i="1" s="1"/>
  <c r="Q111" i="1"/>
  <c r="E112" i="1"/>
  <c r="F112" i="1" s="1"/>
  <c r="G112" i="1" s="1"/>
  <c r="L112" i="1" s="1"/>
  <c r="Q112" i="1"/>
  <c r="E113" i="1"/>
  <c r="F113" i="1"/>
  <c r="G113" i="1" s="1"/>
  <c r="L113" i="1" s="1"/>
  <c r="Q113" i="1"/>
  <c r="E114" i="1"/>
  <c r="F114" i="1" s="1"/>
  <c r="G114" i="1" s="1"/>
  <c r="L114" i="1" s="1"/>
  <c r="Q114" i="1"/>
  <c r="E115" i="1"/>
  <c r="F115" i="1" s="1"/>
  <c r="G115" i="1" s="1"/>
  <c r="L115" i="1" s="1"/>
  <c r="Q115" i="1"/>
  <c r="E116" i="1"/>
  <c r="F116" i="1" s="1"/>
  <c r="G116" i="1" s="1"/>
  <c r="L116" i="1" s="1"/>
  <c r="Q116" i="1"/>
  <c r="E124" i="1"/>
  <c r="F124" i="1"/>
  <c r="G124" i="1" s="1"/>
  <c r="L124" i="1" s="1"/>
  <c r="Q124" i="1"/>
  <c r="E125" i="1"/>
  <c r="F125" i="1" s="1"/>
  <c r="G125" i="1" s="1"/>
  <c r="L125" i="1" s="1"/>
  <c r="Q125" i="1"/>
  <c r="E127" i="1"/>
  <c r="F127" i="1" s="1"/>
  <c r="G127" i="1" s="1"/>
  <c r="L127" i="1" s="1"/>
  <c r="Q127" i="1"/>
  <c r="E128" i="1"/>
  <c r="F128" i="1"/>
  <c r="G128" i="1"/>
  <c r="L128" i="1" s="1"/>
  <c r="Q128" i="1"/>
  <c r="E129" i="1"/>
  <c r="F129" i="1" s="1"/>
  <c r="G129" i="1" s="1"/>
  <c r="L129" i="1" s="1"/>
  <c r="Q129" i="1"/>
  <c r="E130" i="1"/>
  <c r="F130" i="1" s="1"/>
  <c r="G130" i="1" s="1"/>
  <c r="L130" i="1" s="1"/>
  <c r="Q130" i="1"/>
  <c r="E131" i="1"/>
  <c r="F131" i="1" s="1"/>
  <c r="G131" i="1" s="1"/>
  <c r="L131" i="1" s="1"/>
  <c r="Q131" i="1"/>
  <c r="E132" i="1"/>
  <c r="F132" i="1"/>
  <c r="G132" i="1" s="1"/>
  <c r="L132" i="1" s="1"/>
  <c r="Q132" i="1"/>
  <c r="E133" i="1"/>
  <c r="F133" i="1" s="1"/>
  <c r="G133" i="1" s="1"/>
  <c r="L133" i="1" s="1"/>
  <c r="Q133" i="1"/>
  <c r="E134" i="1"/>
  <c r="F134" i="1" s="1"/>
  <c r="G134" i="1" s="1"/>
  <c r="L134" i="1" s="1"/>
  <c r="Q134" i="1"/>
  <c r="E135" i="1"/>
  <c r="F135" i="1" s="1"/>
  <c r="G135" i="1" s="1"/>
  <c r="L135" i="1" s="1"/>
  <c r="Q135" i="1"/>
  <c r="F14" i="1"/>
  <c r="Q160" i="1"/>
  <c r="Q159" i="1"/>
  <c r="E159" i="1"/>
  <c r="F159" i="1" s="1"/>
  <c r="G159" i="1" s="1"/>
  <c r="K159" i="1" s="1"/>
  <c r="E160" i="1"/>
  <c r="F160" i="1" s="1"/>
  <c r="G160" i="1" s="1"/>
  <c r="K160" i="1" s="1"/>
  <c r="C9" i="1"/>
  <c r="D9" i="1"/>
  <c r="C17" i="1"/>
  <c r="Q21" i="1"/>
  <c r="Q22" i="1"/>
  <c r="Q23" i="1"/>
  <c r="Q24" i="1"/>
  <c r="E51" i="1"/>
  <c r="F51" i="1" s="1"/>
  <c r="G51" i="1" s="1"/>
  <c r="J51" i="1" s="1"/>
  <c r="Q51" i="1"/>
  <c r="Q52" i="1"/>
  <c r="Q53" i="1"/>
  <c r="E54" i="1"/>
  <c r="F54" i="1" s="1"/>
  <c r="G54" i="1" s="1"/>
  <c r="J54" i="1" s="1"/>
  <c r="Q54" i="1"/>
  <c r="Q57" i="1"/>
  <c r="E58" i="1"/>
  <c r="F58" i="1" s="1"/>
  <c r="G58" i="1" s="1"/>
  <c r="J58" i="1" s="1"/>
  <c r="Q58" i="1"/>
  <c r="E68" i="1"/>
  <c r="F68" i="1" s="1"/>
  <c r="G68" i="1" s="1"/>
  <c r="K68" i="1" s="1"/>
  <c r="Q68" i="1"/>
  <c r="Q69" i="1"/>
  <c r="Q70" i="1"/>
  <c r="Q71" i="1"/>
  <c r="Q72" i="1"/>
  <c r="Q76" i="1"/>
  <c r="E77" i="1"/>
  <c r="F77" i="1" s="1"/>
  <c r="G77" i="1" s="1"/>
  <c r="K77" i="1" s="1"/>
  <c r="Q77" i="1"/>
  <c r="E96" i="1"/>
  <c r="F96" i="1" s="1"/>
  <c r="G96" i="1" s="1"/>
  <c r="K96" i="1" s="1"/>
  <c r="Q96" i="1"/>
  <c r="Q97" i="1"/>
  <c r="E98" i="1"/>
  <c r="F98" i="1" s="1"/>
  <c r="G98" i="1" s="1"/>
  <c r="K98" i="1" s="1"/>
  <c r="Q98" i="1"/>
  <c r="Q109" i="1"/>
  <c r="E117" i="1"/>
  <c r="F117" i="1" s="1"/>
  <c r="G117" i="1" s="1"/>
  <c r="K117" i="1" s="1"/>
  <c r="Q117" i="1"/>
  <c r="Q118" i="1"/>
  <c r="Q119" i="1"/>
  <c r="Q120" i="1"/>
  <c r="Q121" i="1"/>
  <c r="Q122" i="1"/>
  <c r="Q123" i="1"/>
  <c r="Q126" i="1"/>
  <c r="Q136" i="1"/>
  <c r="E137" i="1"/>
  <c r="F137" i="1" s="1"/>
  <c r="G137" i="1" s="1"/>
  <c r="K137" i="1" s="1"/>
  <c r="Q137" i="1"/>
  <c r="Q138" i="1"/>
  <c r="Q139" i="1"/>
  <c r="E140" i="1"/>
  <c r="F140" i="1"/>
  <c r="G140" i="1" s="1"/>
  <c r="K140" i="1" s="1"/>
  <c r="Q140" i="1"/>
  <c r="Q141" i="1"/>
  <c r="Q142" i="1"/>
  <c r="E143" i="1"/>
  <c r="F143" i="1" s="1"/>
  <c r="G143" i="1" s="1"/>
  <c r="K143" i="1" s="1"/>
  <c r="Q143" i="1"/>
  <c r="Q144" i="1"/>
  <c r="Q145" i="1"/>
  <c r="E146" i="1"/>
  <c r="F146" i="1" s="1"/>
  <c r="G146" i="1" s="1"/>
  <c r="K146" i="1" s="1"/>
  <c r="Q146" i="1"/>
  <c r="Q147" i="1"/>
  <c r="E148" i="1"/>
  <c r="F148" i="1" s="1"/>
  <c r="G148" i="1" s="1"/>
  <c r="K148" i="1" s="1"/>
  <c r="Q148" i="1"/>
  <c r="E149" i="1"/>
  <c r="F149" i="1" s="1"/>
  <c r="G149" i="1" s="1"/>
  <c r="K149" i="1" s="1"/>
  <c r="Q149" i="1"/>
  <c r="Q150" i="1"/>
  <c r="Q151" i="1"/>
  <c r="Q152" i="1"/>
  <c r="Q153" i="1"/>
  <c r="Q155" i="1"/>
  <c r="E156" i="1"/>
  <c r="F156" i="1" s="1"/>
  <c r="G156" i="1" s="1"/>
  <c r="K156" i="1" s="1"/>
  <c r="Q156" i="1"/>
  <c r="E157" i="1"/>
  <c r="F157" i="1" s="1"/>
  <c r="G157" i="1" s="1"/>
  <c r="K157" i="1" s="1"/>
  <c r="Q157" i="1"/>
  <c r="Q154" i="1"/>
  <c r="E158" i="1"/>
  <c r="F158" i="1" s="1"/>
  <c r="G158" i="1" s="1"/>
  <c r="S158" i="1" s="1"/>
  <c r="Q158" i="1"/>
  <c r="F15" i="1" l="1"/>
  <c r="E22" i="1"/>
  <c r="F22" i="1" s="1"/>
  <c r="G22" i="1" s="1"/>
  <c r="K22" i="1" s="1"/>
  <c r="E154" i="1"/>
  <c r="F154" i="1" s="1"/>
  <c r="G154" i="1" s="1"/>
  <c r="S154" i="1" s="1"/>
  <c r="E155" i="1"/>
  <c r="F155" i="1" s="1"/>
  <c r="G155" i="1" s="1"/>
  <c r="K155" i="1" s="1"/>
  <c r="E151" i="1"/>
  <c r="F151" i="1" s="1"/>
  <c r="G151" i="1" s="1"/>
  <c r="J151" i="1" s="1"/>
  <c r="E145" i="1"/>
  <c r="F145" i="1" s="1"/>
  <c r="G145" i="1" s="1"/>
  <c r="K145" i="1" s="1"/>
  <c r="E136" i="1"/>
  <c r="F136" i="1" s="1"/>
  <c r="G136" i="1" s="1"/>
  <c r="K136" i="1" s="1"/>
  <c r="E123" i="1"/>
  <c r="F123" i="1" s="1"/>
  <c r="G123" i="1" s="1"/>
  <c r="K123" i="1" s="1"/>
  <c r="E120" i="1"/>
  <c r="F120" i="1" s="1"/>
  <c r="G120" i="1" s="1"/>
  <c r="K120" i="1" s="1"/>
  <c r="E97" i="1"/>
  <c r="F97" i="1" s="1"/>
  <c r="G97" i="1" s="1"/>
  <c r="K97" i="1" s="1"/>
  <c r="E76" i="1"/>
  <c r="F76" i="1" s="1"/>
  <c r="G76" i="1" s="1"/>
  <c r="K76" i="1" s="1"/>
  <c r="E70" i="1"/>
  <c r="F70" i="1" s="1"/>
  <c r="G70" i="1" s="1"/>
  <c r="K70" i="1" s="1"/>
  <c r="E53" i="1"/>
  <c r="F53" i="1" s="1"/>
  <c r="G53" i="1" s="1"/>
  <c r="J53" i="1" s="1"/>
  <c r="E153" i="1"/>
  <c r="F153" i="1" s="1"/>
  <c r="G153" i="1" s="1"/>
  <c r="K153" i="1" s="1"/>
  <c r="E144" i="1"/>
  <c r="F144" i="1" s="1"/>
  <c r="G144" i="1" s="1"/>
  <c r="K144" i="1" s="1"/>
  <c r="E142" i="1"/>
  <c r="F142" i="1" s="1"/>
  <c r="G142" i="1" s="1"/>
  <c r="K142" i="1" s="1"/>
  <c r="E139" i="1"/>
  <c r="F139" i="1" s="1"/>
  <c r="G139" i="1" s="1"/>
  <c r="K139" i="1" s="1"/>
  <c r="E122" i="1"/>
  <c r="F122" i="1" s="1"/>
  <c r="G122" i="1" s="1"/>
  <c r="K122" i="1" s="1"/>
  <c r="E119" i="1"/>
  <c r="F119" i="1" s="1"/>
  <c r="G119" i="1" s="1"/>
  <c r="K119" i="1" s="1"/>
  <c r="E109" i="1"/>
  <c r="F109" i="1" s="1"/>
  <c r="G109" i="1" s="1"/>
  <c r="K109" i="1" s="1"/>
  <c r="E72" i="1"/>
  <c r="F72" i="1" s="1"/>
  <c r="G72" i="1" s="1"/>
  <c r="K72" i="1" s="1"/>
  <c r="E52" i="1"/>
  <c r="F52" i="1" s="1"/>
  <c r="G52" i="1" s="1"/>
  <c r="E24" i="1"/>
  <c r="F24" i="1" s="1"/>
  <c r="G24" i="1" s="1"/>
  <c r="K24" i="1" s="1"/>
  <c r="E21" i="1"/>
  <c r="F21" i="1" s="1"/>
  <c r="G21" i="1" s="1"/>
  <c r="K21" i="1" s="1"/>
  <c r="E152" i="1"/>
  <c r="F152" i="1" s="1"/>
  <c r="G152" i="1" s="1"/>
  <c r="K152" i="1" s="1"/>
  <c r="E150" i="1"/>
  <c r="F150" i="1" s="1"/>
  <c r="G150" i="1" s="1"/>
  <c r="J150" i="1" s="1"/>
  <c r="E147" i="1"/>
  <c r="F147" i="1" s="1"/>
  <c r="G147" i="1" s="1"/>
  <c r="K147" i="1" s="1"/>
  <c r="E141" i="1"/>
  <c r="F141" i="1" s="1"/>
  <c r="G141" i="1" s="1"/>
  <c r="K141" i="1" s="1"/>
  <c r="E138" i="1"/>
  <c r="F138" i="1" s="1"/>
  <c r="G138" i="1" s="1"/>
  <c r="K138" i="1" s="1"/>
  <c r="E126" i="1"/>
  <c r="F126" i="1" s="1"/>
  <c r="G126" i="1" s="1"/>
  <c r="K126" i="1" s="1"/>
  <c r="E118" i="1"/>
  <c r="F118" i="1" s="1"/>
  <c r="G118" i="1" s="1"/>
  <c r="K118" i="1" s="1"/>
  <c r="E71" i="1"/>
  <c r="F71" i="1" s="1"/>
  <c r="G71" i="1" s="1"/>
  <c r="K71" i="1" s="1"/>
  <c r="E69" i="1"/>
  <c r="F69" i="1" s="1"/>
  <c r="G69" i="1" s="1"/>
  <c r="K69" i="1" s="1"/>
  <c r="E57" i="1"/>
  <c r="F57" i="1" s="1"/>
  <c r="G57" i="1" s="1"/>
  <c r="J57" i="1" s="1"/>
  <c r="E23" i="1"/>
  <c r="F23" i="1" s="1"/>
  <c r="G23" i="1" s="1"/>
  <c r="K23" i="1" s="1"/>
  <c r="E121" i="1"/>
  <c r="F121" i="1" s="1"/>
  <c r="G121" i="1" s="1"/>
  <c r="K121" i="1" s="1"/>
  <c r="C11" i="1"/>
  <c r="C12" i="1"/>
  <c r="O27" i="1" l="1"/>
  <c r="O31" i="1"/>
  <c r="O35" i="1"/>
  <c r="O39" i="1"/>
  <c r="O43" i="1"/>
  <c r="O47" i="1"/>
  <c r="O55" i="1"/>
  <c r="O61" i="1"/>
  <c r="O65" i="1"/>
  <c r="O74" i="1"/>
  <c r="O80" i="1"/>
  <c r="O84" i="1"/>
  <c r="O88" i="1"/>
  <c r="O92" i="1"/>
  <c r="O99" i="1"/>
  <c r="O103" i="1"/>
  <c r="O107" i="1"/>
  <c r="O112" i="1"/>
  <c r="O128" i="1"/>
  <c r="O132" i="1"/>
  <c r="O36" i="1"/>
  <c r="O75" i="1"/>
  <c r="O81" i="1"/>
  <c r="O44" i="1"/>
  <c r="O48" i="1"/>
  <c r="O26" i="1"/>
  <c r="O30" i="1"/>
  <c r="O34" i="1"/>
  <c r="O38" i="1"/>
  <c r="O42" i="1"/>
  <c r="O46" i="1"/>
  <c r="O50" i="1"/>
  <c r="O60" i="1"/>
  <c r="O64" i="1"/>
  <c r="O73" i="1"/>
  <c r="O79" i="1"/>
  <c r="O83" i="1"/>
  <c r="O87" i="1"/>
  <c r="O91" i="1"/>
  <c r="O95" i="1"/>
  <c r="O102" i="1"/>
  <c r="O106" i="1"/>
  <c r="O111" i="1"/>
  <c r="O115" i="1"/>
  <c r="O127" i="1"/>
  <c r="O131" i="1"/>
  <c r="O135" i="1"/>
  <c r="O32" i="1"/>
  <c r="O93" i="1"/>
  <c r="O104" i="1"/>
  <c r="O129" i="1"/>
  <c r="O66" i="1"/>
  <c r="O100" i="1"/>
  <c r="O108" i="1"/>
  <c r="O113" i="1"/>
  <c r="O133" i="1"/>
  <c r="O25" i="1"/>
  <c r="O29" i="1"/>
  <c r="O33" i="1"/>
  <c r="O37" i="1"/>
  <c r="O41" i="1"/>
  <c r="O45" i="1"/>
  <c r="O49" i="1"/>
  <c r="O59" i="1"/>
  <c r="O63" i="1"/>
  <c r="O67" i="1"/>
  <c r="O78" i="1"/>
  <c r="O82" i="1"/>
  <c r="O86" i="1"/>
  <c r="O90" i="1"/>
  <c r="O94" i="1"/>
  <c r="O101" i="1"/>
  <c r="O105" i="1"/>
  <c r="O110" i="1"/>
  <c r="O114" i="1"/>
  <c r="O125" i="1"/>
  <c r="O130" i="1"/>
  <c r="O134" i="1"/>
  <c r="O28" i="1"/>
  <c r="O116" i="1"/>
  <c r="O40" i="1"/>
  <c r="O56" i="1"/>
  <c r="O62" i="1"/>
  <c r="O85" i="1"/>
  <c r="O89" i="1"/>
  <c r="O124" i="1"/>
  <c r="O120" i="1"/>
  <c r="O118" i="1"/>
  <c r="O139" i="1"/>
  <c r="O123" i="1"/>
  <c r="C15" i="1"/>
  <c r="O156" i="1"/>
  <c r="O142" i="1"/>
  <c r="O96" i="1"/>
  <c r="O109" i="1"/>
  <c r="O24" i="1"/>
  <c r="O51" i="1"/>
  <c r="O143" i="1"/>
  <c r="O57" i="1"/>
  <c r="O155" i="1"/>
  <c r="O151" i="1"/>
  <c r="O21" i="1"/>
  <c r="O76" i="1"/>
  <c r="O121" i="1"/>
  <c r="O119" i="1"/>
  <c r="O138" i="1"/>
  <c r="O23" i="1"/>
  <c r="O141" i="1"/>
  <c r="O160" i="1"/>
  <c r="O97" i="1"/>
  <c r="O137" i="1"/>
  <c r="O147" i="1"/>
  <c r="O71" i="1"/>
  <c r="O98" i="1"/>
  <c r="O159" i="1"/>
  <c r="O69" i="1"/>
  <c r="O148" i="1"/>
  <c r="O70" i="1"/>
  <c r="O154" i="1"/>
  <c r="O150" i="1"/>
  <c r="O126" i="1"/>
  <c r="O53" i="1"/>
  <c r="O158" i="1"/>
  <c r="O145" i="1"/>
  <c r="O72" i="1"/>
  <c r="O153" i="1"/>
  <c r="O117" i="1"/>
  <c r="O58" i="1"/>
  <c r="O157" i="1"/>
  <c r="O149" i="1"/>
  <c r="O122" i="1"/>
  <c r="O52" i="1"/>
  <c r="O144" i="1"/>
  <c r="O152" i="1"/>
  <c r="O146" i="1"/>
  <c r="O136" i="1"/>
  <c r="O54" i="1"/>
  <c r="O68" i="1"/>
  <c r="O22" i="1"/>
  <c r="O140" i="1"/>
  <c r="O77" i="1"/>
  <c r="C16" i="1"/>
  <c r="D18" i="1" s="1"/>
  <c r="J5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<sst xmlns="http://schemas.openxmlformats.org/spreadsheetml/2006/main" count="327" uniqueCount="69">
  <si>
    <t xml:space="preserve">V0407 Peg / GSC 1720-0658 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</si>
  <si>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</si>
  <si>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</si>
  <si>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</si>
  <si>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</si>
  <si>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</si>
  <si>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</si>
  <si>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</si>
  <si>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</si>
  <si>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</si>
  <si>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</si>
  <si>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</si>
  <si>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</si>
  <si>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</si>
  <si>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</si>
  <si>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</si>
  <si>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</si>
  <si>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</si>
  <si>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</si>
  <si>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</si>
  <si>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</si>
  <si>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</si>
  <si>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</si>
  <si>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</si>
  <si>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</si>
  <si>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</si>
  <si>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</si>
  <si>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</si>
  <si>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</si>
  <si>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</si>
  <si>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</si>
  <si>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</si>
  <si>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</si>
  <si>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</si>
  <si>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</si>
  <si>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S6</t>
  </si>
  <si>
    <t>Misc</t>
  </si>
  <si>
    <t>Lin Fit</t>
  </si>
  <si>
    <t>Q. Fit</t>
  </si>
  <si>
    <t>Date</t>
  </si>
  <si>
    <t>IBVS 5891</t>
  </si>
  <si>
    <t>II</t>
  </si>
  <si>
    <t>I</t>
  </si>
  <si>
    <t>GCVS 4</t>
  </si>
  <si>
    <t>IBVS 5887</t>
  </si>
  <si>
    <t>OEJV 0137</t>
  </si>
  <si>
    <t>IBVS 6039</t>
  </si>
  <si>
    <t>IBVS 6225</t>
  </si>
  <si>
    <t>IBVS 6075</t>
  </si>
  <si>
    <t>IBVS 6005</t>
  </si>
  <si>
    <t>IBVS 6011</t>
  </si>
  <si>
    <t>IBVS 6042</t>
  </si>
  <si>
    <t>OEJV 0168</t>
  </si>
  <si>
    <t>IBVS 6118</t>
  </si>
  <si>
    <t>IBVS 6152</t>
  </si>
  <si>
    <t>IBVS 6196</t>
  </si>
  <si>
    <t>IBVS 6244</t>
  </si>
  <si>
    <t>OEJV 0191</t>
  </si>
  <si>
    <t>JAVSO..48..256</t>
  </si>
  <si>
    <t>JAVSO 49, 108</t>
  </si>
  <si>
    <t>JAVSO, 50, 133</t>
  </si>
  <si>
    <t>BAD?</t>
  </si>
  <si>
    <t>BAV Journal 94</t>
  </si>
  <si>
    <t xml:space="preserve">Mag </t>
  </si>
  <si>
    <t>Next ToM-P</t>
  </si>
  <si>
    <t>Next ToM-S</t>
  </si>
  <si>
    <t>9.28-9.75</t>
  </si>
  <si>
    <t>VSX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</si>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</sst>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dd/mm/yyyy"/>
    <numFmt numFmtId="167" formatCode="0.00000"/>
    <numFmt numFmtId="168" formatCode="0.0000"/>
  </numFmts>
  <fonts count="17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top"/>
    </xf>
    <xf numFmtId="3" fontId="12" fillId="0" borderId="0" applyFill="0" applyBorder="0" applyProtection="0">
      <alignment vertical="top"/>
    </xf>
    <xf numFmtId="164" fontId="12" fillId="0" borderId="0" applyFill="0" applyBorder="0" applyProtection="0">
      <alignment vertical="top"/>
    </xf>
    <xf numFmtId="0" fontId="12" fillId="0" borderId="0" applyFill="0" applyBorder="0" applyProtection="0">
      <alignment vertical="top"/>
    </xf>
    <xf numFmtId="2" fontId="12" fillId="0" borderId="0" applyFill="0" applyBorder="0" applyProtection="0">
      <alignment vertical="top"/>
    </xf>
    <xf numFmtId="0" fontId="1" fillId="0" borderId="0"/>
    <xf numFmtId="0" fontId="12" fillId="0" borderId="0"/>
  </cellStyleXfs>
  <cellXfs count="65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5" applyFont="1" applyAlignment="1">
      <alignment wrapText="1"/>
    </xf>
    <xf numFmtId="0" fontId="8" fillId="0" borderId="0" xfId="5" applyFont="1" applyAlignment="1">
      <alignment horizontal="center" wrapText="1"/>
    </xf>
    <xf numFmtId="0" fontId="8" fillId="0" borderId="0" xfId="5" applyFont="1" applyAlignment="1">
      <alignment horizontal="left" wrapText="1"/>
    </xf>
    <xf numFmtId="0" fontId="11" fillId="0" borderId="0" xfId="6" applyFont="1"/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7" fillId="0" borderId="0" xfId="6" applyFont="1"/>
    <xf numFmtId="0" fontId="7" fillId="0" borderId="0" xfId="6" applyFont="1" applyAlignment="1">
      <alignment horizontal="center"/>
    </xf>
    <xf numFmtId="0" fontId="7" fillId="0" borderId="0" xfId="6" applyFont="1" applyAlignment="1">
      <alignment horizontal="left"/>
    </xf>
    <xf numFmtId="0" fontId="11" fillId="0" borderId="0" xfId="5" applyFont="1"/>
    <xf numFmtId="0" fontId="11" fillId="0" borderId="0" xfId="5" applyFont="1" applyAlignment="1">
      <alignment horizontal="center"/>
    </xf>
    <xf numFmtId="0" fontId="11" fillId="0" borderId="0" xfId="5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66" fontId="0" fillId="0" borderId="0" xfId="0" applyNumberFormat="1" applyAlignme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67" fontId="1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/>
    </xf>
    <xf numFmtId="168" fontId="13" fillId="0" borderId="0" xfId="0" applyNumberFormat="1" applyFont="1" applyAlignment="1">
      <alignment horizontal="left" vertical="center"/>
    </xf>
    <xf numFmtId="0" fontId="0" fillId="0" borderId="4" xfId="0" applyBorder="1">
      <alignment vertical="top"/>
    </xf>
    <xf numFmtId="0" fontId="15" fillId="0" borderId="7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6" fillId="0" borderId="10" xfId="0" applyNumberFormat="1" applyFont="1" applyBorder="1" applyAlignment="1">
      <alignment horizontal="right" vertical="center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ormal" xfId="0" builtinId="0"/>
    <cellStyle name="Normal_A" xfId="5" xr:uid="{00000000-0005-0000-0000-000005000000}"/>
    <cellStyle name="Normal_A_A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V0407 Peg - O-C Diagr.</a:t>
            </a:r>
          </a:p>
        </c:rich>
      </c:tx>
      <c:layout>
        <c:manualLayout>
          <c:xMode val="edge"/>
          <c:yMode val="edge"/>
          <c:x val="0.364865337778723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1877625657154"/>
          <c:y val="0.13972087321420151"/>
          <c:w val="0.83333459443695646"/>
          <c:h val="0.6447115218382132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-4004.5</c:v>
                </c:pt>
                <c:pt idx="1">
                  <c:v>-4004</c:v>
                </c:pt>
                <c:pt idx="2">
                  <c:v>-3975.5</c:v>
                </c:pt>
                <c:pt idx="3">
                  <c:v>-3967</c:v>
                </c:pt>
                <c:pt idx="4">
                  <c:v>-1777.5</c:v>
                </c:pt>
                <c:pt idx="5">
                  <c:v>-1776</c:v>
                </c:pt>
                <c:pt idx="6">
                  <c:v>-1763.5</c:v>
                </c:pt>
                <c:pt idx="7">
                  <c:v>-1755.5</c:v>
                </c:pt>
                <c:pt idx="8">
                  <c:v>-1754</c:v>
                </c:pt>
                <c:pt idx="9">
                  <c:v>-1752.5</c:v>
                </c:pt>
                <c:pt idx="10">
                  <c:v>-1741.5</c:v>
                </c:pt>
                <c:pt idx="11">
                  <c:v>-1719.5</c:v>
                </c:pt>
                <c:pt idx="12">
                  <c:v>-1718</c:v>
                </c:pt>
                <c:pt idx="13">
                  <c:v>-1716.5</c:v>
                </c:pt>
                <c:pt idx="14">
                  <c:v>-1711.5</c:v>
                </c:pt>
                <c:pt idx="15">
                  <c:v>-1710</c:v>
                </c:pt>
                <c:pt idx="16">
                  <c:v>-1705.5</c:v>
                </c:pt>
                <c:pt idx="17">
                  <c:v>-1699</c:v>
                </c:pt>
                <c:pt idx="18">
                  <c:v>-1697.5</c:v>
                </c:pt>
                <c:pt idx="19">
                  <c:v>-1696</c:v>
                </c:pt>
                <c:pt idx="20">
                  <c:v>-1693</c:v>
                </c:pt>
                <c:pt idx="21">
                  <c:v>-1685</c:v>
                </c:pt>
                <c:pt idx="22">
                  <c:v>-1671</c:v>
                </c:pt>
                <c:pt idx="23">
                  <c:v>-1669.5</c:v>
                </c:pt>
                <c:pt idx="24">
                  <c:v>-1625.5</c:v>
                </c:pt>
                <c:pt idx="25">
                  <c:v>-1624</c:v>
                </c:pt>
                <c:pt idx="26">
                  <c:v>-1614.5</c:v>
                </c:pt>
                <c:pt idx="27">
                  <c:v>-1613</c:v>
                </c:pt>
                <c:pt idx="28">
                  <c:v>-626.5</c:v>
                </c:pt>
                <c:pt idx="29">
                  <c:v>-625</c:v>
                </c:pt>
                <c:pt idx="30">
                  <c:v>-598.5</c:v>
                </c:pt>
                <c:pt idx="31">
                  <c:v>-578</c:v>
                </c:pt>
                <c:pt idx="32">
                  <c:v>-575</c:v>
                </c:pt>
                <c:pt idx="33">
                  <c:v>-570.5</c:v>
                </c:pt>
                <c:pt idx="34">
                  <c:v>-534</c:v>
                </c:pt>
                <c:pt idx="35">
                  <c:v>-531</c:v>
                </c:pt>
                <c:pt idx="36">
                  <c:v>-531</c:v>
                </c:pt>
                <c:pt idx="37">
                  <c:v>-522</c:v>
                </c:pt>
                <c:pt idx="38">
                  <c:v>-45.5</c:v>
                </c:pt>
                <c:pt idx="39">
                  <c:v>-44</c:v>
                </c:pt>
                <c:pt idx="40">
                  <c:v>-42.5</c:v>
                </c:pt>
                <c:pt idx="41">
                  <c:v>-41</c:v>
                </c:pt>
                <c:pt idx="42">
                  <c:v>-31.5</c:v>
                </c:pt>
                <c:pt idx="43">
                  <c:v>-30</c:v>
                </c:pt>
                <c:pt idx="44">
                  <c:v>-28.5</c:v>
                </c:pt>
                <c:pt idx="45">
                  <c:v>-20.5</c:v>
                </c:pt>
                <c:pt idx="46">
                  <c:v>-19</c:v>
                </c:pt>
                <c:pt idx="47">
                  <c:v>-14.5</c:v>
                </c:pt>
                <c:pt idx="48">
                  <c:v>-14.5</c:v>
                </c:pt>
                <c:pt idx="49">
                  <c:v>-14.5</c:v>
                </c:pt>
                <c:pt idx="50">
                  <c:v>-13</c:v>
                </c:pt>
              </c:numCache>
            </c:numRef>
          </c:xVal>
          <c:yVal>
            <c:numRef>
              <c:f>Active!$H$21:$H$71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73-40C0-825E-5936C48B94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-4004.5</c:v>
                </c:pt>
                <c:pt idx="1">
                  <c:v>-4004</c:v>
                </c:pt>
                <c:pt idx="2">
                  <c:v>-3975.5</c:v>
                </c:pt>
                <c:pt idx="3">
                  <c:v>-3967</c:v>
                </c:pt>
                <c:pt idx="4">
                  <c:v>-1777.5</c:v>
                </c:pt>
                <c:pt idx="5">
                  <c:v>-1776</c:v>
                </c:pt>
                <c:pt idx="6">
                  <c:v>-1763.5</c:v>
                </c:pt>
                <c:pt idx="7">
                  <c:v>-1755.5</c:v>
                </c:pt>
                <c:pt idx="8">
                  <c:v>-1754</c:v>
                </c:pt>
                <c:pt idx="9">
                  <c:v>-1752.5</c:v>
                </c:pt>
                <c:pt idx="10">
                  <c:v>-1741.5</c:v>
                </c:pt>
                <c:pt idx="11">
                  <c:v>-1719.5</c:v>
                </c:pt>
                <c:pt idx="12">
                  <c:v>-1718</c:v>
                </c:pt>
                <c:pt idx="13">
                  <c:v>-1716.5</c:v>
                </c:pt>
                <c:pt idx="14">
                  <c:v>-1711.5</c:v>
                </c:pt>
                <c:pt idx="15">
                  <c:v>-1710</c:v>
                </c:pt>
                <c:pt idx="16">
                  <c:v>-1705.5</c:v>
                </c:pt>
                <c:pt idx="17">
                  <c:v>-1699</c:v>
                </c:pt>
                <c:pt idx="18">
                  <c:v>-1697.5</c:v>
                </c:pt>
                <c:pt idx="19">
                  <c:v>-1696</c:v>
                </c:pt>
                <c:pt idx="20">
                  <c:v>-1693</c:v>
                </c:pt>
                <c:pt idx="21">
                  <c:v>-1685</c:v>
                </c:pt>
                <c:pt idx="22">
                  <c:v>-1671</c:v>
                </c:pt>
                <c:pt idx="23">
                  <c:v>-1669.5</c:v>
                </c:pt>
                <c:pt idx="24">
                  <c:v>-1625.5</c:v>
                </c:pt>
                <c:pt idx="25">
                  <c:v>-1624</c:v>
                </c:pt>
                <c:pt idx="26">
                  <c:v>-1614.5</c:v>
                </c:pt>
                <c:pt idx="27">
                  <c:v>-1613</c:v>
                </c:pt>
                <c:pt idx="28">
                  <c:v>-626.5</c:v>
                </c:pt>
                <c:pt idx="29">
                  <c:v>-625</c:v>
                </c:pt>
                <c:pt idx="30">
                  <c:v>-598.5</c:v>
                </c:pt>
                <c:pt idx="31">
                  <c:v>-578</c:v>
                </c:pt>
                <c:pt idx="32">
                  <c:v>-575</c:v>
                </c:pt>
                <c:pt idx="33">
                  <c:v>-570.5</c:v>
                </c:pt>
                <c:pt idx="34">
                  <c:v>-534</c:v>
                </c:pt>
                <c:pt idx="35">
                  <c:v>-531</c:v>
                </c:pt>
                <c:pt idx="36">
                  <c:v>-531</c:v>
                </c:pt>
                <c:pt idx="37">
                  <c:v>-522</c:v>
                </c:pt>
                <c:pt idx="38">
                  <c:v>-45.5</c:v>
                </c:pt>
                <c:pt idx="39">
                  <c:v>-44</c:v>
                </c:pt>
                <c:pt idx="40">
                  <c:v>-42.5</c:v>
                </c:pt>
                <c:pt idx="41">
                  <c:v>-41</c:v>
                </c:pt>
                <c:pt idx="42">
                  <c:v>-31.5</c:v>
                </c:pt>
                <c:pt idx="43">
                  <c:v>-30</c:v>
                </c:pt>
                <c:pt idx="44">
                  <c:v>-28.5</c:v>
                </c:pt>
                <c:pt idx="45">
                  <c:v>-20.5</c:v>
                </c:pt>
                <c:pt idx="46">
                  <c:v>-19</c:v>
                </c:pt>
                <c:pt idx="47">
                  <c:v>-14.5</c:v>
                </c:pt>
                <c:pt idx="48">
                  <c:v>-14.5</c:v>
                </c:pt>
                <c:pt idx="49">
                  <c:v>-14.5</c:v>
                </c:pt>
                <c:pt idx="50">
                  <c:v>-13</c:v>
                </c:pt>
              </c:numCache>
            </c:numRef>
          </c:xVal>
          <c:yVal>
            <c:numRef>
              <c:f>Active!$I$21:$I$71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73-40C0-825E-5936C48B949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-4004.5</c:v>
                </c:pt>
                <c:pt idx="1">
                  <c:v>-4004</c:v>
                </c:pt>
                <c:pt idx="2">
                  <c:v>-3975.5</c:v>
                </c:pt>
                <c:pt idx="3">
                  <c:v>-3967</c:v>
                </c:pt>
                <c:pt idx="4">
                  <c:v>-1777.5</c:v>
                </c:pt>
                <c:pt idx="5">
                  <c:v>-1776</c:v>
                </c:pt>
                <c:pt idx="6">
                  <c:v>-1763.5</c:v>
                </c:pt>
                <c:pt idx="7">
                  <c:v>-1755.5</c:v>
                </c:pt>
                <c:pt idx="8">
                  <c:v>-1754</c:v>
                </c:pt>
                <c:pt idx="9">
                  <c:v>-1752.5</c:v>
                </c:pt>
                <c:pt idx="10">
                  <c:v>-1741.5</c:v>
                </c:pt>
                <c:pt idx="11">
                  <c:v>-1719.5</c:v>
                </c:pt>
                <c:pt idx="12">
                  <c:v>-1718</c:v>
                </c:pt>
                <c:pt idx="13">
                  <c:v>-1716.5</c:v>
                </c:pt>
                <c:pt idx="14">
                  <c:v>-1711.5</c:v>
                </c:pt>
                <c:pt idx="15">
                  <c:v>-1710</c:v>
                </c:pt>
                <c:pt idx="16">
                  <c:v>-1705.5</c:v>
                </c:pt>
                <c:pt idx="17">
                  <c:v>-1699</c:v>
                </c:pt>
                <c:pt idx="18">
                  <c:v>-1697.5</c:v>
                </c:pt>
                <c:pt idx="19">
                  <c:v>-1696</c:v>
                </c:pt>
                <c:pt idx="20">
                  <c:v>-1693</c:v>
                </c:pt>
                <c:pt idx="21">
                  <c:v>-1685</c:v>
                </c:pt>
                <c:pt idx="22">
                  <c:v>-1671</c:v>
                </c:pt>
                <c:pt idx="23">
                  <c:v>-1669.5</c:v>
                </c:pt>
                <c:pt idx="24">
                  <c:v>-1625.5</c:v>
                </c:pt>
                <c:pt idx="25">
                  <c:v>-1624</c:v>
                </c:pt>
                <c:pt idx="26">
                  <c:v>-1614.5</c:v>
                </c:pt>
                <c:pt idx="27">
                  <c:v>-1613</c:v>
                </c:pt>
                <c:pt idx="28">
                  <c:v>-626.5</c:v>
                </c:pt>
                <c:pt idx="29">
                  <c:v>-625</c:v>
                </c:pt>
                <c:pt idx="30">
                  <c:v>-598.5</c:v>
                </c:pt>
                <c:pt idx="31">
                  <c:v>-578</c:v>
                </c:pt>
                <c:pt idx="32">
                  <c:v>-575</c:v>
                </c:pt>
                <c:pt idx="33">
                  <c:v>-570.5</c:v>
                </c:pt>
                <c:pt idx="34">
                  <c:v>-534</c:v>
                </c:pt>
                <c:pt idx="35">
                  <c:v>-531</c:v>
                </c:pt>
                <c:pt idx="36">
                  <c:v>-531</c:v>
                </c:pt>
                <c:pt idx="37">
                  <c:v>-522</c:v>
                </c:pt>
                <c:pt idx="38">
                  <c:v>-45.5</c:v>
                </c:pt>
                <c:pt idx="39">
                  <c:v>-44</c:v>
                </c:pt>
                <c:pt idx="40">
                  <c:v>-42.5</c:v>
                </c:pt>
                <c:pt idx="41">
                  <c:v>-41</c:v>
                </c:pt>
                <c:pt idx="42">
                  <c:v>-31.5</c:v>
                </c:pt>
                <c:pt idx="43">
                  <c:v>-30</c:v>
                </c:pt>
                <c:pt idx="44">
                  <c:v>-28.5</c:v>
                </c:pt>
                <c:pt idx="45">
                  <c:v>-20.5</c:v>
                </c:pt>
                <c:pt idx="46">
                  <c:v>-19</c:v>
                </c:pt>
                <c:pt idx="47">
                  <c:v>-14.5</c:v>
                </c:pt>
                <c:pt idx="48">
                  <c:v>-14.5</c:v>
                </c:pt>
                <c:pt idx="49">
                  <c:v>-14.5</c:v>
                </c:pt>
                <c:pt idx="50">
                  <c:v>-13</c:v>
                </c:pt>
                <c:pt idx="51">
                  <c:v>-13</c:v>
                </c:pt>
                <c:pt idx="52">
                  <c:v>-11</c:v>
                </c:pt>
                <c:pt idx="53">
                  <c:v>4.5</c:v>
                </c:pt>
                <c:pt idx="54">
                  <c:v>6</c:v>
                </c:pt>
                <c:pt idx="55">
                  <c:v>18.5</c:v>
                </c:pt>
                <c:pt idx="56">
                  <c:v>18.5</c:v>
                </c:pt>
                <c:pt idx="57">
                  <c:v>18.5</c:v>
                </c:pt>
                <c:pt idx="58">
                  <c:v>25</c:v>
                </c:pt>
                <c:pt idx="59">
                  <c:v>26.5</c:v>
                </c:pt>
                <c:pt idx="60">
                  <c:v>50</c:v>
                </c:pt>
                <c:pt idx="61">
                  <c:v>51.5</c:v>
                </c:pt>
                <c:pt idx="62">
                  <c:v>53</c:v>
                </c:pt>
                <c:pt idx="63">
                  <c:v>54.5</c:v>
                </c:pt>
                <c:pt idx="64">
                  <c:v>62.5</c:v>
                </c:pt>
                <c:pt idx="65">
                  <c:v>64</c:v>
                </c:pt>
                <c:pt idx="66">
                  <c:v>87.5</c:v>
                </c:pt>
                <c:pt idx="67">
                  <c:v>90.5</c:v>
                </c:pt>
                <c:pt idx="68">
                  <c:v>97</c:v>
                </c:pt>
                <c:pt idx="69">
                  <c:v>98.5</c:v>
                </c:pt>
                <c:pt idx="70">
                  <c:v>100</c:v>
                </c:pt>
                <c:pt idx="71">
                  <c:v>101.5</c:v>
                </c:pt>
                <c:pt idx="72">
                  <c:v>109.5</c:v>
                </c:pt>
                <c:pt idx="73">
                  <c:v>111</c:v>
                </c:pt>
                <c:pt idx="74">
                  <c:v>112.5</c:v>
                </c:pt>
                <c:pt idx="75">
                  <c:v>181.5</c:v>
                </c:pt>
                <c:pt idx="76">
                  <c:v>181.5</c:v>
                </c:pt>
                <c:pt idx="77">
                  <c:v>181.5</c:v>
                </c:pt>
                <c:pt idx="78">
                  <c:v>516.5</c:v>
                </c:pt>
                <c:pt idx="79">
                  <c:v>518</c:v>
                </c:pt>
                <c:pt idx="80">
                  <c:v>529</c:v>
                </c:pt>
                <c:pt idx="81">
                  <c:v>537</c:v>
                </c:pt>
                <c:pt idx="82">
                  <c:v>538.5</c:v>
                </c:pt>
                <c:pt idx="83">
                  <c:v>540</c:v>
                </c:pt>
                <c:pt idx="84">
                  <c:v>541.5</c:v>
                </c:pt>
                <c:pt idx="85">
                  <c:v>559</c:v>
                </c:pt>
                <c:pt idx="86">
                  <c:v>560.5</c:v>
                </c:pt>
                <c:pt idx="87">
                  <c:v>562</c:v>
                </c:pt>
                <c:pt idx="88">
                  <c:v>563.5</c:v>
                </c:pt>
                <c:pt idx="89">
                  <c:v>563.5</c:v>
                </c:pt>
                <c:pt idx="90">
                  <c:v>565</c:v>
                </c:pt>
                <c:pt idx="91">
                  <c:v>571.5</c:v>
                </c:pt>
                <c:pt idx="92">
                  <c:v>573</c:v>
                </c:pt>
                <c:pt idx="93">
                  <c:v>576</c:v>
                </c:pt>
                <c:pt idx="94">
                  <c:v>577.5</c:v>
                </c:pt>
                <c:pt idx="95">
                  <c:v>584</c:v>
                </c:pt>
                <c:pt idx="96">
                  <c:v>588.5</c:v>
                </c:pt>
                <c:pt idx="97">
                  <c:v>590</c:v>
                </c:pt>
                <c:pt idx="98">
                  <c:v>590</c:v>
                </c:pt>
                <c:pt idx="99">
                  <c:v>615</c:v>
                </c:pt>
                <c:pt idx="100">
                  <c:v>615</c:v>
                </c:pt>
                <c:pt idx="101">
                  <c:v>616.5</c:v>
                </c:pt>
                <c:pt idx="102">
                  <c:v>616.5</c:v>
                </c:pt>
                <c:pt idx="103">
                  <c:v>620</c:v>
                </c:pt>
                <c:pt idx="104">
                  <c:v>624.5</c:v>
                </c:pt>
                <c:pt idx="105">
                  <c:v>626</c:v>
                </c:pt>
                <c:pt idx="106">
                  <c:v>631</c:v>
                </c:pt>
                <c:pt idx="107">
                  <c:v>645</c:v>
                </c:pt>
                <c:pt idx="108">
                  <c:v>646.5</c:v>
                </c:pt>
                <c:pt idx="109">
                  <c:v>648</c:v>
                </c:pt>
                <c:pt idx="110">
                  <c:v>649.5</c:v>
                </c:pt>
                <c:pt idx="111">
                  <c:v>660.5</c:v>
                </c:pt>
                <c:pt idx="112">
                  <c:v>667</c:v>
                </c:pt>
                <c:pt idx="113">
                  <c:v>668.5</c:v>
                </c:pt>
                <c:pt idx="114">
                  <c:v>670</c:v>
                </c:pt>
                <c:pt idx="115">
                  <c:v>1116</c:v>
                </c:pt>
                <c:pt idx="116">
                  <c:v>1117.5</c:v>
                </c:pt>
                <c:pt idx="117">
                  <c:v>1127</c:v>
                </c:pt>
                <c:pt idx="118">
                  <c:v>1171</c:v>
                </c:pt>
                <c:pt idx="119">
                  <c:v>1174</c:v>
                </c:pt>
                <c:pt idx="120">
                  <c:v>1175.5</c:v>
                </c:pt>
                <c:pt idx="121">
                  <c:v>1177</c:v>
                </c:pt>
                <c:pt idx="122">
                  <c:v>1207</c:v>
                </c:pt>
                <c:pt idx="123">
                  <c:v>1208.5</c:v>
                </c:pt>
                <c:pt idx="124">
                  <c:v>1210</c:v>
                </c:pt>
                <c:pt idx="125">
                  <c:v>1210</c:v>
                </c:pt>
                <c:pt idx="126">
                  <c:v>1253</c:v>
                </c:pt>
                <c:pt idx="127">
                  <c:v>1812</c:v>
                </c:pt>
                <c:pt idx="128">
                  <c:v>2328</c:v>
                </c:pt>
                <c:pt idx="129">
                  <c:v>2361</c:v>
                </c:pt>
                <c:pt idx="130">
                  <c:v>2898</c:v>
                </c:pt>
                <c:pt idx="131">
                  <c:v>3441.5</c:v>
                </c:pt>
                <c:pt idx="132">
                  <c:v>3444.5</c:v>
                </c:pt>
                <c:pt idx="133">
                  <c:v>4182.5</c:v>
                </c:pt>
                <c:pt idx="134">
                  <c:v>4595.5</c:v>
                </c:pt>
                <c:pt idx="135">
                  <c:v>4666</c:v>
                </c:pt>
                <c:pt idx="136">
                  <c:v>5192</c:v>
                </c:pt>
                <c:pt idx="137">
                  <c:v>5690</c:v>
                </c:pt>
                <c:pt idx="138">
                  <c:v>6423</c:v>
                </c:pt>
                <c:pt idx="139">
                  <c:v>6927</c:v>
                </c:pt>
              </c:numCache>
            </c:numRef>
          </c:xVal>
          <c:yVal>
            <c:numRef>
              <c:f>Active!$J$21:$J$1000</c:f>
              <c:numCache>
                <c:formatCode>General</c:formatCode>
                <c:ptCount val="980"/>
                <c:pt idx="30">
                  <c:v>2.4877000003471039E-2</c:v>
                </c:pt>
                <c:pt idx="31">
                  <c:v>1.4196000003721565E-2</c:v>
                </c:pt>
                <c:pt idx="32">
                  <c:v>1.5350000001490116E-2</c:v>
                </c:pt>
                <c:pt idx="33">
                  <c:v>2.5581000008969568E-2</c:v>
                </c:pt>
                <c:pt idx="36">
                  <c:v>1.924200000212295E-2</c:v>
                </c:pt>
                <c:pt idx="37">
                  <c:v>1.4904000003298279E-2</c:v>
                </c:pt>
                <c:pt idx="129">
                  <c:v>2.1298000006936491E-2</c:v>
                </c:pt>
                <c:pt idx="130">
                  <c:v>2.0964000003004912E-2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73-40C0-825E-5936C48B949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-4004.5</c:v>
                </c:pt>
                <c:pt idx="1">
                  <c:v>-4004</c:v>
                </c:pt>
                <c:pt idx="2">
                  <c:v>-3975.5</c:v>
                </c:pt>
                <c:pt idx="3">
                  <c:v>-3967</c:v>
                </c:pt>
                <c:pt idx="4">
                  <c:v>-1777.5</c:v>
                </c:pt>
                <c:pt idx="5">
                  <c:v>-1776</c:v>
                </c:pt>
                <c:pt idx="6">
                  <c:v>-1763.5</c:v>
                </c:pt>
                <c:pt idx="7">
                  <c:v>-1755.5</c:v>
                </c:pt>
                <c:pt idx="8">
                  <c:v>-1754</c:v>
                </c:pt>
                <c:pt idx="9">
                  <c:v>-1752.5</c:v>
                </c:pt>
                <c:pt idx="10">
                  <c:v>-1741.5</c:v>
                </c:pt>
                <c:pt idx="11">
                  <c:v>-1719.5</c:v>
                </c:pt>
                <c:pt idx="12">
                  <c:v>-1718</c:v>
                </c:pt>
                <c:pt idx="13">
                  <c:v>-1716.5</c:v>
                </c:pt>
                <c:pt idx="14">
                  <c:v>-1711.5</c:v>
                </c:pt>
                <c:pt idx="15">
                  <c:v>-1710</c:v>
                </c:pt>
                <c:pt idx="16">
                  <c:v>-1705.5</c:v>
                </c:pt>
                <c:pt idx="17">
                  <c:v>-1699</c:v>
                </c:pt>
                <c:pt idx="18">
                  <c:v>-1697.5</c:v>
                </c:pt>
                <c:pt idx="19">
                  <c:v>-1696</c:v>
                </c:pt>
                <c:pt idx="20">
                  <c:v>-1693</c:v>
                </c:pt>
                <c:pt idx="21">
                  <c:v>-1685</c:v>
                </c:pt>
                <c:pt idx="22">
                  <c:v>-1671</c:v>
                </c:pt>
                <c:pt idx="23">
                  <c:v>-1669.5</c:v>
                </c:pt>
                <c:pt idx="24">
                  <c:v>-1625.5</c:v>
                </c:pt>
                <c:pt idx="25">
                  <c:v>-1624</c:v>
                </c:pt>
                <c:pt idx="26">
                  <c:v>-1614.5</c:v>
                </c:pt>
                <c:pt idx="27">
                  <c:v>-1613</c:v>
                </c:pt>
                <c:pt idx="28">
                  <c:v>-626.5</c:v>
                </c:pt>
                <c:pt idx="29">
                  <c:v>-625</c:v>
                </c:pt>
                <c:pt idx="30">
                  <c:v>-598.5</c:v>
                </c:pt>
                <c:pt idx="31">
                  <c:v>-578</c:v>
                </c:pt>
                <c:pt idx="32">
                  <c:v>-575</c:v>
                </c:pt>
                <c:pt idx="33">
                  <c:v>-570.5</c:v>
                </c:pt>
                <c:pt idx="34">
                  <c:v>-534</c:v>
                </c:pt>
                <c:pt idx="35">
                  <c:v>-531</c:v>
                </c:pt>
                <c:pt idx="36">
                  <c:v>-531</c:v>
                </c:pt>
                <c:pt idx="37">
                  <c:v>-522</c:v>
                </c:pt>
                <c:pt idx="38">
                  <c:v>-45.5</c:v>
                </c:pt>
                <c:pt idx="39">
                  <c:v>-44</c:v>
                </c:pt>
                <c:pt idx="40">
                  <c:v>-42.5</c:v>
                </c:pt>
                <c:pt idx="41">
                  <c:v>-41</c:v>
                </c:pt>
                <c:pt idx="42">
                  <c:v>-31.5</c:v>
                </c:pt>
                <c:pt idx="43">
                  <c:v>-30</c:v>
                </c:pt>
                <c:pt idx="44">
                  <c:v>-28.5</c:v>
                </c:pt>
                <c:pt idx="45">
                  <c:v>-20.5</c:v>
                </c:pt>
                <c:pt idx="46">
                  <c:v>-19</c:v>
                </c:pt>
                <c:pt idx="47">
                  <c:v>-14.5</c:v>
                </c:pt>
                <c:pt idx="48">
                  <c:v>-14.5</c:v>
                </c:pt>
                <c:pt idx="49">
                  <c:v>-14.5</c:v>
                </c:pt>
                <c:pt idx="50">
                  <c:v>-13</c:v>
                </c:pt>
                <c:pt idx="51">
                  <c:v>-13</c:v>
                </c:pt>
                <c:pt idx="52">
                  <c:v>-11</c:v>
                </c:pt>
                <c:pt idx="53">
                  <c:v>4.5</c:v>
                </c:pt>
                <c:pt idx="54">
                  <c:v>6</c:v>
                </c:pt>
                <c:pt idx="55">
                  <c:v>18.5</c:v>
                </c:pt>
                <c:pt idx="56">
                  <c:v>18.5</c:v>
                </c:pt>
                <c:pt idx="57">
                  <c:v>18.5</c:v>
                </c:pt>
                <c:pt idx="58">
                  <c:v>25</c:v>
                </c:pt>
                <c:pt idx="59">
                  <c:v>26.5</c:v>
                </c:pt>
                <c:pt idx="60">
                  <c:v>50</c:v>
                </c:pt>
                <c:pt idx="61">
                  <c:v>51.5</c:v>
                </c:pt>
                <c:pt idx="62">
                  <c:v>53</c:v>
                </c:pt>
                <c:pt idx="63">
                  <c:v>54.5</c:v>
                </c:pt>
                <c:pt idx="64">
                  <c:v>62.5</c:v>
                </c:pt>
                <c:pt idx="65">
                  <c:v>64</c:v>
                </c:pt>
                <c:pt idx="66">
                  <c:v>87.5</c:v>
                </c:pt>
                <c:pt idx="67">
                  <c:v>90.5</c:v>
                </c:pt>
                <c:pt idx="68">
                  <c:v>97</c:v>
                </c:pt>
                <c:pt idx="69">
                  <c:v>98.5</c:v>
                </c:pt>
                <c:pt idx="70">
                  <c:v>100</c:v>
                </c:pt>
                <c:pt idx="71">
                  <c:v>101.5</c:v>
                </c:pt>
                <c:pt idx="72">
                  <c:v>109.5</c:v>
                </c:pt>
                <c:pt idx="73">
                  <c:v>111</c:v>
                </c:pt>
                <c:pt idx="74">
                  <c:v>112.5</c:v>
                </c:pt>
                <c:pt idx="75">
                  <c:v>181.5</c:v>
                </c:pt>
                <c:pt idx="76">
                  <c:v>181.5</c:v>
                </c:pt>
                <c:pt idx="77">
                  <c:v>181.5</c:v>
                </c:pt>
                <c:pt idx="78">
                  <c:v>516.5</c:v>
                </c:pt>
                <c:pt idx="79">
                  <c:v>518</c:v>
                </c:pt>
                <c:pt idx="80">
                  <c:v>529</c:v>
                </c:pt>
                <c:pt idx="81">
                  <c:v>537</c:v>
                </c:pt>
                <c:pt idx="82">
                  <c:v>538.5</c:v>
                </c:pt>
                <c:pt idx="83">
                  <c:v>540</c:v>
                </c:pt>
                <c:pt idx="84">
                  <c:v>541.5</c:v>
                </c:pt>
                <c:pt idx="85">
                  <c:v>559</c:v>
                </c:pt>
                <c:pt idx="86">
                  <c:v>560.5</c:v>
                </c:pt>
                <c:pt idx="87">
                  <c:v>562</c:v>
                </c:pt>
                <c:pt idx="88">
                  <c:v>563.5</c:v>
                </c:pt>
                <c:pt idx="89">
                  <c:v>563.5</c:v>
                </c:pt>
                <c:pt idx="90">
                  <c:v>565</c:v>
                </c:pt>
                <c:pt idx="91">
                  <c:v>571.5</c:v>
                </c:pt>
                <c:pt idx="92">
                  <c:v>573</c:v>
                </c:pt>
                <c:pt idx="93">
                  <c:v>576</c:v>
                </c:pt>
                <c:pt idx="94">
                  <c:v>577.5</c:v>
                </c:pt>
                <c:pt idx="95">
                  <c:v>584</c:v>
                </c:pt>
                <c:pt idx="96">
                  <c:v>588.5</c:v>
                </c:pt>
                <c:pt idx="97">
                  <c:v>590</c:v>
                </c:pt>
                <c:pt idx="98">
                  <c:v>590</c:v>
                </c:pt>
                <c:pt idx="99">
                  <c:v>615</c:v>
                </c:pt>
                <c:pt idx="100">
                  <c:v>615</c:v>
                </c:pt>
                <c:pt idx="101">
                  <c:v>616.5</c:v>
                </c:pt>
                <c:pt idx="102">
                  <c:v>616.5</c:v>
                </c:pt>
                <c:pt idx="103">
                  <c:v>620</c:v>
                </c:pt>
                <c:pt idx="104">
                  <c:v>624.5</c:v>
                </c:pt>
                <c:pt idx="105">
                  <c:v>626</c:v>
                </c:pt>
                <c:pt idx="106">
                  <c:v>631</c:v>
                </c:pt>
                <c:pt idx="107">
                  <c:v>645</c:v>
                </c:pt>
                <c:pt idx="108">
                  <c:v>646.5</c:v>
                </c:pt>
                <c:pt idx="109">
                  <c:v>648</c:v>
                </c:pt>
                <c:pt idx="110">
                  <c:v>649.5</c:v>
                </c:pt>
                <c:pt idx="111">
                  <c:v>660.5</c:v>
                </c:pt>
                <c:pt idx="112">
                  <c:v>667</c:v>
                </c:pt>
                <c:pt idx="113">
                  <c:v>668.5</c:v>
                </c:pt>
                <c:pt idx="114">
                  <c:v>670</c:v>
                </c:pt>
                <c:pt idx="115">
                  <c:v>1116</c:v>
                </c:pt>
                <c:pt idx="116">
                  <c:v>1117.5</c:v>
                </c:pt>
                <c:pt idx="117">
                  <c:v>1127</c:v>
                </c:pt>
                <c:pt idx="118">
                  <c:v>1171</c:v>
                </c:pt>
                <c:pt idx="119">
                  <c:v>1174</c:v>
                </c:pt>
                <c:pt idx="120">
                  <c:v>1175.5</c:v>
                </c:pt>
                <c:pt idx="121">
                  <c:v>1177</c:v>
                </c:pt>
                <c:pt idx="122">
                  <c:v>1207</c:v>
                </c:pt>
                <c:pt idx="123">
                  <c:v>1208.5</c:v>
                </c:pt>
                <c:pt idx="124">
                  <c:v>1210</c:v>
                </c:pt>
                <c:pt idx="125">
                  <c:v>1210</c:v>
                </c:pt>
                <c:pt idx="126">
                  <c:v>1253</c:v>
                </c:pt>
                <c:pt idx="127">
                  <c:v>1812</c:v>
                </c:pt>
                <c:pt idx="128">
                  <c:v>2328</c:v>
                </c:pt>
                <c:pt idx="129">
                  <c:v>2361</c:v>
                </c:pt>
                <c:pt idx="130">
                  <c:v>2898</c:v>
                </c:pt>
                <c:pt idx="131">
                  <c:v>3441.5</c:v>
                </c:pt>
                <c:pt idx="132">
                  <c:v>3444.5</c:v>
                </c:pt>
                <c:pt idx="133">
                  <c:v>4182.5</c:v>
                </c:pt>
                <c:pt idx="134">
                  <c:v>4595.5</c:v>
                </c:pt>
                <c:pt idx="135">
                  <c:v>4666</c:v>
                </c:pt>
                <c:pt idx="136">
                  <c:v>5192</c:v>
                </c:pt>
                <c:pt idx="137">
                  <c:v>5690</c:v>
                </c:pt>
                <c:pt idx="138">
                  <c:v>6423</c:v>
                </c:pt>
                <c:pt idx="139">
                  <c:v>6927</c:v>
                </c:pt>
              </c:numCache>
            </c:numRef>
          </c:xVal>
          <c:yVal>
            <c:numRef>
              <c:f>Active!$K$21:$K$1000</c:f>
              <c:numCache>
                <c:formatCode>General</c:formatCode>
                <c:ptCount val="980"/>
                <c:pt idx="0">
                  <c:v>2.1268999997118954E-2</c:v>
                </c:pt>
                <c:pt idx="1">
                  <c:v>6.0280000034254044E-3</c:v>
                </c:pt>
                <c:pt idx="2">
                  <c:v>2.3291000004974194E-2</c:v>
                </c:pt>
                <c:pt idx="3">
                  <c:v>8.5939999989932403E-3</c:v>
                </c:pt>
                <c:pt idx="47">
                  <c:v>2.4849000001267996E-2</c:v>
                </c:pt>
                <c:pt idx="48">
                  <c:v>2.5649000002886169E-2</c:v>
                </c:pt>
                <c:pt idx="49">
                  <c:v>2.5649000002886169E-2</c:v>
                </c:pt>
                <c:pt idx="50">
                  <c:v>2.0435999998881016E-2</c:v>
                </c:pt>
                <c:pt idx="51">
                  <c:v>2.1436000002722722E-2</c:v>
                </c:pt>
                <c:pt idx="55">
                  <c:v>2.5993000002927147E-2</c:v>
                </c:pt>
                <c:pt idx="56">
                  <c:v>2.6593000002321787E-2</c:v>
                </c:pt>
                <c:pt idx="75">
                  <c:v>2.3246999997354578E-2</c:v>
                </c:pt>
                <c:pt idx="76">
                  <c:v>2.3346999994828366E-2</c:v>
                </c:pt>
                <c:pt idx="77">
                  <c:v>2.3947000001498964E-2</c:v>
                </c:pt>
                <c:pt idx="88">
                  <c:v>2.5493000008282252E-2</c:v>
                </c:pt>
                <c:pt idx="96">
                  <c:v>2.4943000003986526E-2</c:v>
                </c:pt>
                <c:pt idx="97">
                  <c:v>2.0960000001650769E-2</c:v>
                </c:pt>
                <c:pt idx="98">
                  <c:v>2.3160000004281756E-2</c:v>
                </c:pt>
                <c:pt idx="99">
                  <c:v>1.6700000000128057E-2</c:v>
                </c:pt>
                <c:pt idx="100">
                  <c:v>1.9000000000232831E-2</c:v>
                </c:pt>
                <c:pt idx="101">
                  <c:v>2.675699999963399E-2</c:v>
                </c:pt>
                <c:pt idx="102">
                  <c:v>2.6816999998118263E-2</c:v>
                </c:pt>
                <c:pt idx="105">
                  <c:v>2.2107999997388106E-2</c:v>
                </c:pt>
                <c:pt idx="115">
                  <c:v>2.0088000004761852E-2</c:v>
                </c:pt>
                <c:pt idx="116">
                  <c:v>2.6064999998197891E-2</c:v>
                </c:pt>
                <c:pt idx="117">
                  <c:v>1.8986000002769288E-2</c:v>
                </c:pt>
                <c:pt idx="118">
                  <c:v>2.0777999998244923E-2</c:v>
                </c:pt>
                <c:pt idx="119">
                  <c:v>2.0332000000053085E-2</c:v>
                </c:pt>
                <c:pt idx="120">
                  <c:v>2.5508999999146909E-2</c:v>
                </c:pt>
                <c:pt idx="121">
                  <c:v>2.0685999996203464E-2</c:v>
                </c:pt>
                <c:pt idx="122">
                  <c:v>1.9026000001758803E-2</c:v>
                </c:pt>
                <c:pt idx="123">
                  <c:v>2.7303000002575573E-2</c:v>
                </c:pt>
                <c:pt idx="124">
                  <c:v>1.6680000000633299E-2</c:v>
                </c:pt>
                <c:pt idx="125">
                  <c:v>2.0879999996395782E-2</c:v>
                </c:pt>
                <c:pt idx="126">
                  <c:v>1.9754000000830274E-2</c:v>
                </c:pt>
                <c:pt idx="127">
                  <c:v>2.0215999997162726E-2</c:v>
                </c:pt>
                <c:pt idx="128">
                  <c:v>1.3734000000113156E-2</c:v>
                </c:pt>
                <c:pt idx="131">
                  <c:v>2.5196999995387159E-2</c:v>
                </c:pt>
                <c:pt idx="132">
                  <c:v>2.5151000001642387E-2</c:v>
                </c:pt>
                <c:pt idx="134">
                  <c:v>2.3669000001973473E-2</c:v>
                </c:pt>
                <c:pt idx="135">
                  <c:v>2.1988000000419561E-2</c:v>
                </c:pt>
                <c:pt idx="136">
                  <c:v>2.6056000002427027E-2</c:v>
                </c:pt>
                <c:pt idx="138">
                  <c:v>2.1914000004471745E-2</c:v>
                </c:pt>
                <c:pt idx="139">
                  <c:v>2.0686000003479421E-2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73-40C0-825E-5936C48B949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Active!$F$21:$F$710</c:f>
              <c:numCache>
                <c:formatCode>General</c:formatCode>
                <c:ptCount val="690"/>
                <c:pt idx="0">
                  <c:v>-4004.5</c:v>
                </c:pt>
                <c:pt idx="1">
                  <c:v>-4004</c:v>
                </c:pt>
                <c:pt idx="2">
                  <c:v>-3975.5</c:v>
                </c:pt>
                <c:pt idx="3">
                  <c:v>-3967</c:v>
                </c:pt>
                <c:pt idx="4">
                  <c:v>-1777.5</c:v>
                </c:pt>
                <c:pt idx="5">
                  <c:v>-1776</c:v>
                </c:pt>
                <c:pt idx="6">
                  <c:v>-1763.5</c:v>
                </c:pt>
                <c:pt idx="7">
                  <c:v>-1755.5</c:v>
                </c:pt>
                <c:pt idx="8">
                  <c:v>-1754</c:v>
                </c:pt>
                <c:pt idx="9">
                  <c:v>-1752.5</c:v>
                </c:pt>
                <c:pt idx="10">
                  <c:v>-1741.5</c:v>
                </c:pt>
                <c:pt idx="11">
                  <c:v>-1719.5</c:v>
                </c:pt>
                <c:pt idx="12">
                  <c:v>-1718</c:v>
                </c:pt>
                <c:pt idx="13">
                  <c:v>-1716.5</c:v>
                </c:pt>
                <c:pt idx="14">
                  <c:v>-1711.5</c:v>
                </c:pt>
                <c:pt idx="15">
                  <c:v>-1710</c:v>
                </c:pt>
                <c:pt idx="16">
                  <c:v>-1705.5</c:v>
                </c:pt>
                <c:pt idx="17">
                  <c:v>-1699</c:v>
                </c:pt>
                <c:pt idx="18">
                  <c:v>-1697.5</c:v>
                </c:pt>
                <c:pt idx="19">
                  <c:v>-1696</c:v>
                </c:pt>
                <c:pt idx="20">
                  <c:v>-1693</c:v>
                </c:pt>
                <c:pt idx="21">
                  <c:v>-1685</c:v>
                </c:pt>
                <c:pt idx="22">
                  <c:v>-1671</c:v>
                </c:pt>
                <c:pt idx="23">
                  <c:v>-1669.5</c:v>
                </c:pt>
                <c:pt idx="24">
                  <c:v>-1625.5</c:v>
                </c:pt>
                <c:pt idx="25">
                  <c:v>-1624</c:v>
                </c:pt>
                <c:pt idx="26">
                  <c:v>-1614.5</c:v>
                </c:pt>
                <c:pt idx="27">
                  <c:v>-1613</c:v>
                </c:pt>
                <c:pt idx="28">
                  <c:v>-626.5</c:v>
                </c:pt>
                <c:pt idx="29">
                  <c:v>-625</c:v>
                </c:pt>
                <c:pt idx="30">
                  <c:v>-598.5</c:v>
                </c:pt>
                <c:pt idx="31">
                  <c:v>-578</c:v>
                </c:pt>
                <c:pt idx="32">
                  <c:v>-575</c:v>
                </c:pt>
                <c:pt idx="33">
                  <c:v>-570.5</c:v>
                </c:pt>
                <c:pt idx="34">
                  <c:v>-534</c:v>
                </c:pt>
                <c:pt idx="35">
                  <c:v>-531</c:v>
                </c:pt>
                <c:pt idx="36">
                  <c:v>-531</c:v>
                </c:pt>
                <c:pt idx="37">
                  <c:v>-522</c:v>
                </c:pt>
                <c:pt idx="38">
                  <c:v>-45.5</c:v>
                </c:pt>
                <c:pt idx="39">
                  <c:v>-44</c:v>
                </c:pt>
                <c:pt idx="40">
                  <c:v>-42.5</c:v>
                </c:pt>
                <c:pt idx="41">
                  <c:v>-41</c:v>
                </c:pt>
                <c:pt idx="42">
                  <c:v>-31.5</c:v>
                </c:pt>
                <c:pt idx="43">
                  <c:v>-30</c:v>
                </c:pt>
                <c:pt idx="44">
                  <c:v>-28.5</c:v>
                </c:pt>
                <c:pt idx="45">
                  <c:v>-20.5</c:v>
                </c:pt>
                <c:pt idx="46">
                  <c:v>-19</c:v>
                </c:pt>
                <c:pt idx="47">
                  <c:v>-14.5</c:v>
                </c:pt>
                <c:pt idx="48">
                  <c:v>-14.5</c:v>
                </c:pt>
                <c:pt idx="49">
                  <c:v>-14.5</c:v>
                </c:pt>
                <c:pt idx="50">
                  <c:v>-13</c:v>
                </c:pt>
                <c:pt idx="51">
                  <c:v>-13</c:v>
                </c:pt>
                <c:pt idx="52">
                  <c:v>-11</c:v>
                </c:pt>
                <c:pt idx="53">
                  <c:v>4.5</c:v>
                </c:pt>
                <c:pt idx="54">
                  <c:v>6</c:v>
                </c:pt>
                <c:pt idx="55">
                  <c:v>18.5</c:v>
                </c:pt>
                <c:pt idx="56">
                  <c:v>18.5</c:v>
                </c:pt>
                <c:pt idx="57">
                  <c:v>18.5</c:v>
                </c:pt>
                <c:pt idx="58">
                  <c:v>25</c:v>
                </c:pt>
                <c:pt idx="59">
                  <c:v>26.5</c:v>
                </c:pt>
                <c:pt idx="60">
                  <c:v>50</c:v>
                </c:pt>
                <c:pt idx="61">
                  <c:v>51.5</c:v>
                </c:pt>
                <c:pt idx="62">
                  <c:v>53</c:v>
                </c:pt>
                <c:pt idx="63">
                  <c:v>54.5</c:v>
                </c:pt>
                <c:pt idx="64">
                  <c:v>62.5</c:v>
                </c:pt>
                <c:pt idx="65">
                  <c:v>64</c:v>
                </c:pt>
                <c:pt idx="66">
                  <c:v>87.5</c:v>
                </c:pt>
                <c:pt idx="67">
                  <c:v>90.5</c:v>
                </c:pt>
                <c:pt idx="68">
                  <c:v>97</c:v>
                </c:pt>
                <c:pt idx="69">
                  <c:v>98.5</c:v>
                </c:pt>
                <c:pt idx="70">
                  <c:v>100</c:v>
                </c:pt>
                <c:pt idx="71">
                  <c:v>101.5</c:v>
                </c:pt>
                <c:pt idx="72">
                  <c:v>109.5</c:v>
                </c:pt>
                <c:pt idx="73">
                  <c:v>111</c:v>
                </c:pt>
                <c:pt idx="74">
                  <c:v>112.5</c:v>
                </c:pt>
                <c:pt idx="75">
                  <c:v>181.5</c:v>
                </c:pt>
                <c:pt idx="76">
                  <c:v>181.5</c:v>
                </c:pt>
                <c:pt idx="77">
                  <c:v>181.5</c:v>
                </c:pt>
                <c:pt idx="78">
                  <c:v>516.5</c:v>
                </c:pt>
                <c:pt idx="79">
                  <c:v>518</c:v>
                </c:pt>
                <c:pt idx="80">
                  <c:v>529</c:v>
                </c:pt>
                <c:pt idx="81">
                  <c:v>537</c:v>
                </c:pt>
                <c:pt idx="82">
                  <c:v>538.5</c:v>
                </c:pt>
                <c:pt idx="83">
                  <c:v>540</c:v>
                </c:pt>
                <c:pt idx="84">
                  <c:v>541.5</c:v>
                </c:pt>
                <c:pt idx="85">
                  <c:v>559</c:v>
                </c:pt>
                <c:pt idx="86">
                  <c:v>560.5</c:v>
                </c:pt>
                <c:pt idx="87">
                  <c:v>562</c:v>
                </c:pt>
                <c:pt idx="88">
                  <c:v>563.5</c:v>
                </c:pt>
                <c:pt idx="89">
                  <c:v>563.5</c:v>
                </c:pt>
                <c:pt idx="90">
                  <c:v>565</c:v>
                </c:pt>
                <c:pt idx="91">
                  <c:v>571.5</c:v>
                </c:pt>
                <c:pt idx="92">
                  <c:v>573</c:v>
                </c:pt>
                <c:pt idx="93">
                  <c:v>576</c:v>
                </c:pt>
                <c:pt idx="94">
                  <c:v>577.5</c:v>
                </c:pt>
                <c:pt idx="95">
                  <c:v>584</c:v>
                </c:pt>
                <c:pt idx="96">
                  <c:v>588.5</c:v>
                </c:pt>
                <c:pt idx="97">
                  <c:v>590</c:v>
                </c:pt>
                <c:pt idx="98">
                  <c:v>590</c:v>
                </c:pt>
                <c:pt idx="99">
                  <c:v>615</c:v>
                </c:pt>
                <c:pt idx="100">
                  <c:v>615</c:v>
                </c:pt>
                <c:pt idx="101">
                  <c:v>616.5</c:v>
                </c:pt>
                <c:pt idx="102">
                  <c:v>616.5</c:v>
                </c:pt>
                <c:pt idx="103">
                  <c:v>620</c:v>
                </c:pt>
                <c:pt idx="104">
                  <c:v>624.5</c:v>
                </c:pt>
                <c:pt idx="105">
                  <c:v>626</c:v>
                </c:pt>
                <c:pt idx="106">
                  <c:v>631</c:v>
                </c:pt>
                <c:pt idx="107">
                  <c:v>645</c:v>
                </c:pt>
                <c:pt idx="108">
                  <c:v>646.5</c:v>
                </c:pt>
                <c:pt idx="109">
                  <c:v>648</c:v>
                </c:pt>
                <c:pt idx="110">
                  <c:v>649.5</c:v>
                </c:pt>
                <c:pt idx="111">
                  <c:v>660.5</c:v>
                </c:pt>
                <c:pt idx="112">
                  <c:v>667</c:v>
                </c:pt>
                <c:pt idx="113">
                  <c:v>668.5</c:v>
                </c:pt>
                <c:pt idx="114">
                  <c:v>670</c:v>
                </c:pt>
                <c:pt idx="115">
                  <c:v>1116</c:v>
                </c:pt>
                <c:pt idx="116">
                  <c:v>1117.5</c:v>
                </c:pt>
                <c:pt idx="117">
                  <c:v>1127</c:v>
                </c:pt>
                <c:pt idx="118">
                  <c:v>1171</c:v>
                </c:pt>
                <c:pt idx="119">
                  <c:v>1174</c:v>
                </c:pt>
                <c:pt idx="120">
                  <c:v>1175.5</c:v>
                </c:pt>
                <c:pt idx="121">
                  <c:v>1177</c:v>
                </c:pt>
                <c:pt idx="122">
                  <c:v>1207</c:v>
                </c:pt>
                <c:pt idx="123">
                  <c:v>1208.5</c:v>
                </c:pt>
                <c:pt idx="124">
                  <c:v>1210</c:v>
                </c:pt>
                <c:pt idx="125">
                  <c:v>1210</c:v>
                </c:pt>
                <c:pt idx="126">
                  <c:v>1253</c:v>
                </c:pt>
                <c:pt idx="127">
                  <c:v>1812</c:v>
                </c:pt>
                <c:pt idx="128">
                  <c:v>2328</c:v>
                </c:pt>
                <c:pt idx="129">
                  <c:v>2361</c:v>
                </c:pt>
                <c:pt idx="130">
                  <c:v>2898</c:v>
                </c:pt>
                <c:pt idx="131">
                  <c:v>3441.5</c:v>
                </c:pt>
                <c:pt idx="132">
                  <c:v>3444.5</c:v>
                </c:pt>
                <c:pt idx="133">
                  <c:v>4182.5</c:v>
                </c:pt>
                <c:pt idx="134">
                  <c:v>4595.5</c:v>
                </c:pt>
                <c:pt idx="135">
                  <c:v>4666</c:v>
                </c:pt>
                <c:pt idx="136">
                  <c:v>5192</c:v>
                </c:pt>
                <c:pt idx="137">
                  <c:v>5690</c:v>
                </c:pt>
                <c:pt idx="138">
                  <c:v>6423</c:v>
                </c:pt>
                <c:pt idx="139">
                  <c:v>6927</c:v>
                </c:pt>
              </c:numCache>
            </c:numRef>
          </c:xVal>
          <c:yVal>
            <c:numRef>
              <c:f>Active!$L$21:$L$710</c:f>
              <c:numCache>
                <c:formatCode>General</c:formatCode>
                <c:ptCount val="690"/>
                <c:pt idx="4">
                  <c:v>2.2755000019969884E-2</c:v>
                </c:pt>
                <c:pt idx="5">
                  <c:v>1.5032000090286601E-2</c:v>
                </c:pt>
                <c:pt idx="6">
                  <c:v>2.890699989075074E-2</c:v>
                </c:pt>
                <c:pt idx="7">
                  <c:v>2.0351000093796756E-2</c:v>
                </c:pt>
                <c:pt idx="8">
                  <c:v>1.3827999995555729E-2</c:v>
                </c:pt>
                <c:pt idx="9">
                  <c:v>1.5105000144103542E-2</c:v>
                </c:pt>
                <c:pt idx="10">
                  <c:v>1.6603000018221792E-2</c:v>
                </c:pt>
                <c:pt idx="11">
                  <c:v>1.619899996148888E-2</c:v>
                </c:pt>
                <c:pt idx="12">
                  <c:v>1.2776000177836977E-2</c:v>
                </c:pt>
                <c:pt idx="13">
                  <c:v>2.3052999938954599E-2</c:v>
                </c:pt>
                <c:pt idx="14">
                  <c:v>2.6043000114441384E-2</c:v>
                </c:pt>
                <c:pt idx="15">
                  <c:v>1.9819999964965973E-2</c:v>
                </c:pt>
                <c:pt idx="16">
                  <c:v>2.2151000172016211E-2</c:v>
                </c:pt>
                <c:pt idx="17">
                  <c:v>1.8617999769048765E-2</c:v>
                </c:pt>
                <c:pt idx="18">
                  <c:v>2.0494999829679728E-2</c:v>
                </c:pt>
                <c:pt idx="19">
                  <c:v>1.5571999807434622E-2</c:v>
                </c:pt>
                <c:pt idx="20">
                  <c:v>1.9826000010652933E-2</c:v>
                </c:pt>
                <c:pt idx="21">
                  <c:v>1.4769999863347039E-2</c:v>
                </c:pt>
                <c:pt idx="22">
                  <c:v>1.7122000135714188E-2</c:v>
                </c:pt>
                <c:pt idx="23">
                  <c:v>2.039900014642626E-2</c:v>
                </c:pt>
                <c:pt idx="24">
                  <c:v>2.2891000007803086E-2</c:v>
                </c:pt>
                <c:pt idx="25">
                  <c:v>1.7568000199389644E-2</c:v>
                </c:pt>
                <c:pt idx="26">
                  <c:v>2.9789000029268209E-2</c:v>
                </c:pt>
                <c:pt idx="27">
                  <c:v>1.8865999947593082E-2</c:v>
                </c:pt>
                <c:pt idx="28">
                  <c:v>2.6273000228684396E-2</c:v>
                </c:pt>
                <c:pt idx="29">
                  <c:v>1.7749999795341864E-2</c:v>
                </c:pt>
                <c:pt idx="34">
                  <c:v>1.9987999978184234E-2</c:v>
                </c:pt>
                <c:pt idx="35">
                  <c:v>1.764200022444129E-2</c:v>
                </c:pt>
                <c:pt idx="38">
                  <c:v>2.1830999976373278E-2</c:v>
                </c:pt>
                <c:pt idx="39">
                  <c:v>1.8807999978889711E-2</c:v>
                </c:pt>
                <c:pt idx="40">
                  <c:v>2.1785000033560209E-2</c:v>
                </c:pt>
                <c:pt idx="41">
                  <c:v>2.2062000018195249E-2</c:v>
                </c:pt>
                <c:pt idx="42">
                  <c:v>2.3683000159508083E-2</c:v>
                </c:pt>
                <c:pt idx="43">
                  <c:v>1.885999996738974E-2</c:v>
                </c:pt>
                <c:pt idx="44">
                  <c:v>2.9836999936378561E-2</c:v>
                </c:pt>
                <c:pt idx="45">
                  <c:v>2.1180999850912485E-2</c:v>
                </c:pt>
                <c:pt idx="46">
                  <c:v>1.8058000023302156E-2</c:v>
                </c:pt>
                <c:pt idx="52">
                  <c:v>2.0101999922189862E-2</c:v>
                </c:pt>
                <c:pt idx="53">
                  <c:v>2.6831000199308619E-2</c:v>
                </c:pt>
                <c:pt idx="54">
                  <c:v>1.8207999935839325E-2</c:v>
                </c:pt>
                <c:pt idx="57">
                  <c:v>2.8283000137889758E-2</c:v>
                </c:pt>
                <c:pt idx="58">
                  <c:v>1.5150000210269354E-2</c:v>
                </c:pt>
                <c:pt idx="59">
                  <c:v>2.0526999913272448E-2</c:v>
                </c:pt>
                <c:pt idx="60">
                  <c:v>1.6799999903014395E-2</c:v>
                </c:pt>
                <c:pt idx="61">
                  <c:v>2.5677000186988153E-2</c:v>
                </c:pt>
                <c:pt idx="62">
                  <c:v>1.9853999823681079E-2</c:v>
                </c:pt>
                <c:pt idx="63">
                  <c:v>2.1831000180100091E-2</c:v>
                </c:pt>
                <c:pt idx="64">
                  <c:v>2.2074999877077062E-2</c:v>
                </c:pt>
                <c:pt idx="65">
                  <c:v>1.885200021933997E-2</c:v>
                </c:pt>
                <c:pt idx="66">
                  <c:v>2.4124999821651727E-2</c:v>
                </c:pt>
                <c:pt idx="67">
                  <c:v>2.0079000161786098E-2</c:v>
                </c:pt>
                <c:pt idx="68">
                  <c:v>1.4646000192442443E-2</c:v>
                </c:pt>
                <c:pt idx="69">
                  <c:v>2.2123000053397845E-2</c:v>
                </c:pt>
                <c:pt idx="70">
                  <c:v>1.8800000107148662E-2</c:v>
                </c:pt>
                <c:pt idx="71">
                  <c:v>1.9976999959908426E-2</c:v>
                </c:pt>
                <c:pt idx="72">
                  <c:v>1.6321000228344928E-2</c:v>
                </c:pt>
                <c:pt idx="73">
                  <c:v>1.9497999943268951E-2</c:v>
                </c:pt>
                <c:pt idx="74">
                  <c:v>2.5074999772186857E-2</c:v>
                </c:pt>
                <c:pt idx="78">
                  <c:v>2.6347000130044762E-2</c:v>
                </c:pt>
                <c:pt idx="79">
                  <c:v>1.7524000206321944E-2</c:v>
                </c:pt>
                <c:pt idx="80">
                  <c:v>1.9721999822650105E-2</c:v>
                </c:pt>
                <c:pt idx="81">
                  <c:v>1.9765999859373551E-2</c:v>
                </c:pt>
                <c:pt idx="82">
                  <c:v>2.4742999776208308E-2</c:v>
                </c:pt>
                <c:pt idx="83">
                  <c:v>1.7019999853800982E-2</c:v>
                </c:pt>
                <c:pt idx="84">
                  <c:v>2.1896999940508977E-2</c:v>
                </c:pt>
                <c:pt idx="85">
                  <c:v>1.1961999800405465E-2</c:v>
                </c:pt>
                <c:pt idx="86">
                  <c:v>2.2038999901269563E-2</c:v>
                </c:pt>
                <c:pt idx="87">
                  <c:v>1.9216000029700808E-2</c:v>
                </c:pt>
                <c:pt idx="89">
                  <c:v>2.6493000237678643E-2</c:v>
                </c:pt>
                <c:pt idx="90">
                  <c:v>1.8270000226038974E-2</c:v>
                </c:pt>
                <c:pt idx="91">
                  <c:v>1.7337000062980223E-2</c:v>
                </c:pt>
                <c:pt idx="92">
                  <c:v>2.0314000124926679E-2</c:v>
                </c:pt>
                <c:pt idx="93">
                  <c:v>1.9768000100157224E-2</c:v>
                </c:pt>
                <c:pt idx="94">
                  <c:v>2.054500016674865E-2</c:v>
                </c:pt>
                <c:pt idx="95">
                  <c:v>1.7811999809055123E-2</c:v>
                </c:pt>
                <c:pt idx="103">
                  <c:v>1.8159999941417482E-2</c:v>
                </c:pt>
                <c:pt idx="104">
                  <c:v>2.2091000224463642E-2</c:v>
                </c:pt>
                <c:pt idx="106">
                  <c:v>1.6958000218437519E-2</c:v>
                </c:pt>
                <c:pt idx="107">
                  <c:v>1.8009999897913076E-2</c:v>
                </c:pt>
                <c:pt idx="108">
                  <c:v>2.5386999936017673E-2</c:v>
                </c:pt>
                <c:pt idx="109">
                  <c:v>1.9764000164286699E-2</c:v>
                </c:pt>
                <c:pt idx="110">
                  <c:v>1.6741000166803133E-2</c:v>
                </c:pt>
                <c:pt idx="111">
                  <c:v>2.0139000080234837E-2</c:v>
                </c:pt>
                <c:pt idx="112">
                  <c:v>1.8506000174966175E-2</c:v>
                </c:pt>
                <c:pt idx="113">
                  <c:v>2.3783000047842506E-2</c:v>
                </c:pt>
                <c:pt idx="114">
                  <c:v>2.0259999975678511E-2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C73-40C0-825E-5936C48B94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-4004.5</c:v>
                </c:pt>
                <c:pt idx="1">
                  <c:v>-4004</c:v>
                </c:pt>
                <c:pt idx="2">
                  <c:v>-3975.5</c:v>
                </c:pt>
                <c:pt idx="3">
                  <c:v>-3967</c:v>
                </c:pt>
                <c:pt idx="4">
                  <c:v>-1777.5</c:v>
                </c:pt>
                <c:pt idx="5">
                  <c:v>-1776</c:v>
                </c:pt>
                <c:pt idx="6">
                  <c:v>-1763.5</c:v>
                </c:pt>
                <c:pt idx="7">
                  <c:v>-1755.5</c:v>
                </c:pt>
                <c:pt idx="8">
                  <c:v>-1754</c:v>
                </c:pt>
                <c:pt idx="9">
                  <c:v>-1752.5</c:v>
                </c:pt>
                <c:pt idx="10">
                  <c:v>-1741.5</c:v>
                </c:pt>
                <c:pt idx="11">
                  <c:v>-1719.5</c:v>
                </c:pt>
                <c:pt idx="12">
                  <c:v>-1718</c:v>
                </c:pt>
                <c:pt idx="13">
                  <c:v>-1716.5</c:v>
                </c:pt>
                <c:pt idx="14">
                  <c:v>-1711.5</c:v>
                </c:pt>
                <c:pt idx="15">
                  <c:v>-1710</c:v>
                </c:pt>
                <c:pt idx="16">
                  <c:v>-1705.5</c:v>
                </c:pt>
                <c:pt idx="17">
                  <c:v>-1699</c:v>
                </c:pt>
                <c:pt idx="18">
                  <c:v>-1697.5</c:v>
                </c:pt>
                <c:pt idx="19">
                  <c:v>-1696</c:v>
                </c:pt>
                <c:pt idx="20">
                  <c:v>-1693</c:v>
                </c:pt>
                <c:pt idx="21">
                  <c:v>-1685</c:v>
                </c:pt>
                <c:pt idx="22">
                  <c:v>-1671</c:v>
                </c:pt>
                <c:pt idx="23">
                  <c:v>-1669.5</c:v>
                </c:pt>
                <c:pt idx="24">
                  <c:v>-1625.5</c:v>
                </c:pt>
                <c:pt idx="25">
                  <c:v>-1624</c:v>
                </c:pt>
                <c:pt idx="26">
                  <c:v>-1614.5</c:v>
                </c:pt>
                <c:pt idx="27">
                  <c:v>-1613</c:v>
                </c:pt>
                <c:pt idx="28">
                  <c:v>-626.5</c:v>
                </c:pt>
                <c:pt idx="29">
                  <c:v>-625</c:v>
                </c:pt>
                <c:pt idx="30">
                  <c:v>-598.5</c:v>
                </c:pt>
                <c:pt idx="31">
                  <c:v>-578</c:v>
                </c:pt>
                <c:pt idx="32">
                  <c:v>-575</c:v>
                </c:pt>
                <c:pt idx="33">
                  <c:v>-570.5</c:v>
                </c:pt>
                <c:pt idx="34">
                  <c:v>-534</c:v>
                </c:pt>
                <c:pt idx="35">
                  <c:v>-531</c:v>
                </c:pt>
                <c:pt idx="36">
                  <c:v>-531</c:v>
                </c:pt>
                <c:pt idx="37">
                  <c:v>-522</c:v>
                </c:pt>
                <c:pt idx="38">
                  <c:v>-45.5</c:v>
                </c:pt>
                <c:pt idx="39">
                  <c:v>-44</c:v>
                </c:pt>
                <c:pt idx="40">
                  <c:v>-42.5</c:v>
                </c:pt>
                <c:pt idx="41">
                  <c:v>-41</c:v>
                </c:pt>
                <c:pt idx="42">
                  <c:v>-31.5</c:v>
                </c:pt>
                <c:pt idx="43">
                  <c:v>-30</c:v>
                </c:pt>
                <c:pt idx="44">
                  <c:v>-28.5</c:v>
                </c:pt>
                <c:pt idx="45">
                  <c:v>-20.5</c:v>
                </c:pt>
                <c:pt idx="46">
                  <c:v>-19</c:v>
                </c:pt>
                <c:pt idx="47">
                  <c:v>-14.5</c:v>
                </c:pt>
                <c:pt idx="48">
                  <c:v>-14.5</c:v>
                </c:pt>
                <c:pt idx="49">
                  <c:v>-14.5</c:v>
                </c:pt>
                <c:pt idx="50">
                  <c:v>-13</c:v>
                </c:pt>
              </c:numCache>
            </c:numRef>
          </c:xVal>
          <c:yVal>
            <c:numRef>
              <c:f>Active!$M$21:$M$71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C73-40C0-825E-5936C48B94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Active!$F$21:$F$71</c:f>
              <c:numCache>
                <c:formatCode>General</c:formatCode>
                <c:ptCount val="51"/>
                <c:pt idx="0">
                  <c:v>-4004.5</c:v>
                </c:pt>
                <c:pt idx="1">
                  <c:v>-4004</c:v>
                </c:pt>
                <c:pt idx="2">
                  <c:v>-3975.5</c:v>
                </c:pt>
                <c:pt idx="3">
                  <c:v>-3967</c:v>
                </c:pt>
                <c:pt idx="4">
                  <c:v>-1777.5</c:v>
                </c:pt>
                <c:pt idx="5">
                  <c:v>-1776</c:v>
                </c:pt>
                <c:pt idx="6">
                  <c:v>-1763.5</c:v>
                </c:pt>
                <c:pt idx="7">
                  <c:v>-1755.5</c:v>
                </c:pt>
                <c:pt idx="8">
                  <c:v>-1754</c:v>
                </c:pt>
                <c:pt idx="9">
                  <c:v>-1752.5</c:v>
                </c:pt>
                <c:pt idx="10">
                  <c:v>-1741.5</c:v>
                </c:pt>
                <c:pt idx="11">
                  <c:v>-1719.5</c:v>
                </c:pt>
                <c:pt idx="12">
                  <c:v>-1718</c:v>
                </c:pt>
                <c:pt idx="13">
                  <c:v>-1716.5</c:v>
                </c:pt>
                <c:pt idx="14">
                  <c:v>-1711.5</c:v>
                </c:pt>
                <c:pt idx="15">
                  <c:v>-1710</c:v>
                </c:pt>
                <c:pt idx="16">
                  <c:v>-1705.5</c:v>
                </c:pt>
                <c:pt idx="17">
                  <c:v>-1699</c:v>
                </c:pt>
                <c:pt idx="18">
                  <c:v>-1697.5</c:v>
                </c:pt>
                <c:pt idx="19">
                  <c:v>-1696</c:v>
                </c:pt>
                <c:pt idx="20">
                  <c:v>-1693</c:v>
                </c:pt>
                <c:pt idx="21">
                  <c:v>-1685</c:v>
                </c:pt>
                <c:pt idx="22">
                  <c:v>-1671</c:v>
                </c:pt>
                <c:pt idx="23">
                  <c:v>-1669.5</c:v>
                </c:pt>
                <c:pt idx="24">
                  <c:v>-1625.5</c:v>
                </c:pt>
                <c:pt idx="25">
                  <c:v>-1624</c:v>
                </c:pt>
                <c:pt idx="26">
                  <c:v>-1614.5</c:v>
                </c:pt>
                <c:pt idx="27">
                  <c:v>-1613</c:v>
                </c:pt>
                <c:pt idx="28">
                  <c:v>-626.5</c:v>
                </c:pt>
                <c:pt idx="29">
                  <c:v>-625</c:v>
                </c:pt>
                <c:pt idx="30">
                  <c:v>-598.5</c:v>
                </c:pt>
                <c:pt idx="31">
                  <c:v>-578</c:v>
                </c:pt>
                <c:pt idx="32">
                  <c:v>-575</c:v>
                </c:pt>
                <c:pt idx="33">
                  <c:v>-570.5</c:v>
                </c:pt>
                <c:pt idx="34">
                  <c:v>-534</c:v>
                </c:pt>
                <c:pt idx="35">
                  <c:v>-531</c:v>
                </c:pt>
                <c:pt idx="36">
                  <c:v>-531</c:v>
                </c:pt>
                <c:pt idx="37">
                  <c:v>-522</c:v>
                </c:pt>
                <c:pt idx="38">
                  <c:v>-45.5</c:v>
                </c:pt>
                <c:pt idx="39">
                  <c:v>-44</c:v>
                </c:pt>
                <c:pt idx="40">
                  <c:v>-42.5</c:v>
                </c:pt>
                <c:pt idx="41">
                  <c:v>-41</c:v>
                </c:pt>
                <c:pt idx="42">
                  <c:v>-31.5</c:v>
                </c:pt>
                <c:pt idx="43">
                  <c:v>-30</c:v>
                </c:pt>
                <c:pt idx="44">
                  <c:v>-28.5</c:v>
                </c:pt>
                <c:pt idx="45">
                  <c:v>-20.5</c:v>
                </c:pt>
                <c:pt idx="46">
                  <c:v>-19</c:v>
                </c:pt>
                <c:pt idx="47">
                  <c:v>-14.5</c:v>
                </c:pt>
                <c:pt idx="48">
                  <c:v>-14.5</c:v>
                </c:pt>
                <c:pt idx="49">
                  <c:v>-14.5</c:v>
                </c:pt>
                <c:pt idx="50">
                  <c:v>-13</c:v>
                </c:pt>
              </c:numCache>
            </c:numRef>
          </c:xVal>
          <c:yVal>
            <c:numRef>
              <c:f>Active!$N$21:$N$71</c:f>
              <c:numCache>
                <c:formatCode>General</c:formatCode>
                <c:ptCount val="5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C73-40C0-825E-5936C48B94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Active!$F$21:$F$710</c:f>
              <c:numCache>
                <c:formatCode>General</c:formatCode>
                <c:ptCount val="690"/>
                <c:pt idx="0">
                  <c:v>-4004.5</c:v>
                </c:pt>
                <c:pt idx="1">
                  <c:v>-4004</c:v>
                </c:pt>
                <c:pt idx="2">
                  <c:v>-3975.5</c:v>
                </c:pt>
                <c:pt idx="3">
                  <c:v>-3967</c:v>
                </c:pt>
                <c:pt idx="4">
                  <c:v>-1777.5</c:v>
                </c:pt>
                <c:pt idx="5">
                  <c:v>-1776</c:v>
                </c:pt>
                <c:pt idx="6">
                  <c:v>-1763.5</c:v>
                </c:pt>
                <c:pt idx="7">
                  <c:v>-1755.5</c:v>
                </c:pt>
                <c:pt idx="8">
                  <c:v>-1754</c:v>
                </c:pt>
                <c:pt idx="9">
                  <c:v>-1752.5</c:v>
                </c:pt>
                <c:pt idx="10">
                  <c:v>-1741.5</c:v>
                </c:pt>
                <c:pt idx="11">
                  <c:v>-1719.5</c:v>
                </c:pt>
                <c:pt idx="12">
                  <c:v>-1718</c:v>
                </c:pt>
                <c:pt idx="13">
                  <c:v>-1716.5</c:v>
                </c:pt>
                <c:pt idx="14">
                  <c:v>-1711.5</c:v>
                </c:pt>
                <c:pt idx="15">
                  <c:v>-1710</c:v>
                </c:pt>
                <c:pt idx="16">
                  <c:v>-1705.5</c:v>
                </c:pt>
                <c:pt idx="17">
                  <c:v>-1699</c:v>
                </c:pt>
                <c:pt idx="18">
                  <c:v>-1697.5</c:v>
                </c:pt>
                <c:pt idx="19">
                  <c:v>-1696</c:v>
                </c:pt>
                <c:pt idx="20">
                  <c:v>-1693</c:v>
                </c:pt>
                <c:pt idx="21">
                  <c:v>-1685</c:v>
                </c:pt>
                <c:pt idx="22">
                  <c:v>-1671</c:v>
                </c:pt>
                <c:pt idx="23">
                  <c:v>-1669.5</c:v>
                </c:pt>
                <c:pt idx="24">
                  <c:v>-1625.5</c:v>
                </c:pt>
                <c:pt idx="25">
                  <c:v>-1624</c:v>
                </c:pt>
                <c:pt idx="26">
                  <c:v>-1614.5</c:v>
                </c:pt>
                <c:pt idx="27">
                  <c:v>-1613</c:v>
                </c:pt>
                <c:pt idx="28">
                  <c:v>-626.5</c:v>
                </c:pt>
                <c:pt idx="29">
                  <c:v>-625</c:v>
                </c:pt>
                <c:pt idx="30">
                  <c:v>-598.5</c:v>
                </c:pt>
                <c:pt idx="31">
                  <c:v>-578</c:v>
                </c:pt>
                <c:pt idx="32">
                  <c:v>-575</c:v>
                </c:pt>
                <c:pt idx="33">
                  <c:v>-570.5</c:v>
                </c:pt>
                <c:pt idx="34">
                  <c:v>-534</c:v>
                </c:pt>
                <c:pt idx="35">
                  <c:v>-531</c:v>
                </c:pt>
                <c:pt idx="36">
                  <c:v>-531</c:v>
                </c:pt>
                <c:pt idx="37">
                  <c:v>-522</c:v>
                </c:pt>
                <c:pt idx="38">
                  <c:v>-45.5</c:v>
                </c:pt>
                <c:pt idx="39">
                  <c:v>-44</c:v>
                </c:pt>
                <c:pt idx="40">
                  <c:v>-42.5</c:v>
                </c:pt>
                <c:pt idx="41">
                  <c:v>-41</c:v>
                </c:pt>
                <c:pt idx="42">
                  <c:v>-31.5</c:v>
                </c:pt>
                <c:pt idx="43">
                  <c:v>-30</c:v>
                </c:pt>
                <c:pt idx="44">
                  <c:v>-28.5</c:v>
                </c:pt>
                <c:pt idx="45">
                  <c:v>-20.5</c:v>
                </c:pt>
                <c:pt idx="46">
                  <c:v>-19</c:v>
                </c:pt>
                <c:pt idx="47">
                  <c:v>-14.5</c:v>
                </c:pt>
                <c:pt idx="48">
                  <c:v>-14.5</c:v>
                </c:pt>
                <c:pt idx="49">
                  <c:v>-14.5</c:v>
                </c:pt>
                <c:pt idx="50">
                  <c:v>-13</c:v>
                </c:pt>
                <c:pt idx="51">
                  <c:v>-13</c:v>
                </c:pt>
                <c:pt idx="52">
                  <c:v>-11</c:v>
                </c:pt>
                <c:pt idx="53">
                  <c:v>4.5</c:v>
                </c:pt>
                <c:pt idx="54">
                  <c:v>6</c:v>
                </c:pt>
                <c:pt idx="55">
                  <c:v>18.5</c:v>
                </c:pt>
                <c:pt idx="56">
                  <c:v>18.5</c:v>
                </c:pt>
                <c:pt idx="57">
                  <c:v>18.5</c:v>
                </c:pt>
                <c:pt idx="58">
                  <c:v>25</c:v>
                </c:pt>
                <c:pt idx="59">
                  <c:v>26.5</c:v>
                </c:pt>
                <c:pt idx="60">
                  <c:v>50</c:v>
                </c:pt>
                <c:pt idx="61">
                  <c:v>51.5</c:v>
                </c:pt>
                <c:pt idx="62">
                  <c:v>53</c:v>
                </c:pt>
                <c:pt idx="63">
                  <c:v>54.5</c:v>
                </c:pt>
                <c:pt idx="64">
                  <c:v>62.5</c:v>
                </c:pt>
                <c:pt idx="65">
                  <c:v>64</c:v>
                </c:pt>
                <c:pt idx="66">
                  <c:v>87.5</c:v>
                </c:pt>
                <c:pt idx="67">
                  <c:v>90.5</c:v>
                </c:pt>
                <c:pt idx="68">
                  <c:v>97</c:v>
                </c:pt>
                <c:pt idx="69">
                  <c:v>98.5</c:v>
                </c:pt>
                <c:pt idx="70">
                  <c:v>100</c:v>
                </c:pt>
                <c:pt idx="71">
                  <c:v>101.5</c:v>
                </c:pt>
                <c:pt idx="72">
                  <c:v>109.5</c:v>
                </c:pt>
                <c:pt idx="73">
                  <c:v>111</c:v>
                </c:pt>
                <c:pt idx="74">
                  <c:v>112.5</c:v>
                </c:pt>
                <c:pt idx="75">
                  <c:v>181.5</c:v>
                </c:pt>
                <c:pt idx="76">
                  <c:v>181.5</c:v>
                </c:pt>
                <c:pt idx="77">
                  <c:v>181.5</c:v>
                </c:pt>
                <c:pt idx="78">
                  <c:v>516.5</c:v>
                </c:pt>
                <c:pt idx="79">
                  <c:v>518</c:v>
                </c:pt>
                <c:pt idx="80">
                  <c:v>529</c:v>
                </c:pt>
                <c:pt idx="81">
                  <c:v>537</c:v>
                </c:pt>
                <c:pt idx="82">
                  <c:v>538.5</c:v>
                </c:pt>
                <c:pt idx="83">
                  <c:v>540</c:v>
                </c:pt>
                <c:pt idx="84">
                  <c:v>541.5</c:v>
                </c:pt>
                <c:pt idx="85">
                  <c:v>559</c:v>
                </c:pt>
                <c:pt idx="86">
                  <c:v>560.5</c:v>
                </c:pt>
                <c:pt idx="87">
                  <c:v>562</c:v>
                </c:pt>
                <c:pt idx="88">
                  <c:v>563.5</c:v>
                </c:pt>
                <c:pt idx="89">
                  <c:v>563.5</c:v>
                </c:pt>
                <c:pt idx="90">
                  <c:v>565</c:v>
                </c:pt>
                <c:pt idx="91">
                  <c:v>571.5</c:v>
                </c:pt>
                <c:pt idx="92">
                  <c:v>573</c:v>
                </c:pt>
                <c:pt idx="93">
                  <c:v>576</c:v>
                </c:pt>
                <c:pt idx="94">
                  <c:v>577.5</c:v>
                </c:pt>
                <c:pt idx="95">
                  <c:v>584</c:v>
                </c:pt>
                <c:pt idx="96">
                  <c:v>588.5</c:v>
                </c:pt>
                <c:pt idx="97">
                  <c:v>590</c:v>
                </c:pt>
                <c:pt idx="98">
                  <c:v>590</c:v>
                </c:pt>
                <c:pt idx="99">
                  <c:v>615</c:v>
                </c:pt>
                <c:pt idx="100">
                  <c:v>615</c:v>
                </c:pt>
                <c:pt idx="101">
                  <c:v>616.5</c:v>
                </c:pt>
                <c:pt idx="102">
                  <c:v>616.5</c:v>
                </c:pt>
                <c:pt idx="103">
                  <c:v>620</c:v>
                </c:pt>
                <c:pt idx="104">
                  <c:v>624.5</c:v>
                </c:pt>
                <c:pt idx="105">
                  <c:v>626</c:v>
                </c:pt>
                <c:pt idx="106">
                  <c:v>631</c:v>
                </c:pt>
                <c:pt idx="107">
                  <c:v>645</c:v>
                </c:pt>
                <c:pt idx="108">
                  <c:v>646.5</c:v>
                </c:pt>
                <c:pt idx="109">
                  <c:v>648</c:v>
                </c:pt>
                <c:pt idx="110">
                  <c:v>649.5</c:v>
                </c:pt>
                <c:pt idx="111">
                  <c:v>660.5</c:v>
                </c:pt>
                <c:pt idx="112">
                  <c:v>667</c:v>
                </c:pt>
                <c:pt idx="113">
                  <c:v>668.5</c:v>
                </c:pt>
                <c:pt idx="114">
                  <c:v>670</c:v>
                </c:pt>
                <c:pt idx="115">
                  <c:v>1116</c:v>
                </c:pt>
                <c:pt idx="116">
                  <c:v>1117.5</c:v>
                </c:pt>
                <c:pt idx="117">
                  <c:v>1127</c:v>
                </c:pt>
                <c:pt idx="118">
                  <c:v>1171</c:v>
                </c:pt>
                <c:pt idx="119">
                  <c:v>1174</c:v>
                </c:pt>
                <c:pt idx="120">
                  <c:v>1175.5</c:v>
                </c:pt>
                <c:pt idx="121">
                  <c:v>1177</c:v>
                </c:pt>
                <c:pt idx="122">
                  <c:v>1207</c:v>
                </c:pt>
                <c:pt idx="123">
                  <c:v>1208.5</c:v>
                </c:pt>
                <c:pt idx="124">
                  <c:v>1210</c:v>
                </c:pt>
                <c:pt idx="125">
                  <c:v>1210</c:v>
                </c:pt>
                <c:pt idx="126">
                  <c:v>1253</c:v>
                </c:pt>
                <c:pt idx="127">
                  <c:v>1812</c:v>
                </c:pt>
                <c:pt idx="128">
                  <c:v>2328</c:v>
                </c:pt>
                <c:pt idx="129">
                  <c:v>2361</c:v>
                </c:pt>
                <c:pt idx="130">
                  <c:v>2898</c:v>
                </c:pt>
                <c:pt idx="131">
                  <c:v>3441.5</c:v>
                </c:pt>
                <c:pt idx="132">
                  <c:v>3444.5</c:v>
                </c:pt>
                <c:pt idx="133">
                  <c:v>4182.5</c:v>
                </c:pt>
                <c:pt idx="134">
                  <c:v>4595.5</c:v>
                </c:pt>
                <c:pt idx="135">
                  <c:v>4666</c:v>
                </c:pt>
                <c:pt idx="136">
                  <c:v>5192</c:v>
                </c:pt>
                <c:pt idx="137">
                  <c:v>5690</c:v>
                </c:pt>
                <c:pt idx="138">
                  <c:v>6423</c:v>
                </c:pt>
                <c:pt idx="139">
                  <c:v>6927</c:v>
                </c:pt>
              </c:numCache>
            </c:numRef>
          </c:xVal>
          <c:yVal>
            <c:numRef>
              <c:f>Active!$O$21:$O$710</c:f>
              <c:numCache>
                <c:formatCode>General</c:formatCode>
                <c:ptCount val="690"/>
                <c:pt idx="0">
                  <c:v>8.4503792332599904E-3</c:v>
                </c:pt>
                <c:pt idx="1">
                  <c:v>8.4519880544823515E-3</c:v>
                </c:pt>
                <c:pt idx="2">
                  <c:v>8.5436908641569522E-3</c:v>
                </c:pt>
                <c:pt idx="3">
                  <c:v>8.5710408249370963E-3</c:v>
                </c:pt>
                <c:pt idx="4">
                  <c:v>1.5616068957657738E-2</c:v>
                </c:pt>
                <c:pt idx="5">
                  <c:v>1.5620895421324823E-2</c:v>
                </c:pt>
                <c:pt idx="6">
                  <c:v>1.566111595188386E-2</c:v>
                </c:pt>
                <c:pt idx="7">
                  <c:v>1.5686857091441641E-2</c:v>
                </c:pt>
                <c:pt idx="8">
                  <c:v>1.5691683555108724E-2</c:v>
                </c:pt>
                <c:pt idx="9">
                  <c:v>1.5696510018775811E-2</c:v>
                </c:pt>
                <c:pt idx="10">
                  <c:v>1.5731904085667762E-2</c:v>
                </c:pt>
                <c:pt idx="11">
                  <c:v>1.5802692219451662E-2</c:v>
                </c:pt>
                <c:pt idx="12">
                  <c:v>1.5807518683118749E-2</c:v>
                </c:pt>
                <c:pt idx="13">
                  <c:v>1.5812345146785832E-2</c:v>
                </c:pt>
                <c:pt idx="14">
                  <c:v>1.5828433359009447E-2</c:v>
                </c:pt>
                <c:pt idx="15">
                  <c:v>1.583325982267653E-2</c:v>
                </c:pt>
                <c:pt idx="16">
                  <c:v>1.5847739213677783E-2</c:v>
                </c:pt>
                <c:pt idx="17">
                  <c:v>1.5868653889568481E-2</c:v>
                </c:pt>
                <c:pt idx="18">
                  <c:v>1.5873480353235565E-2</c:v>
                </c:pt>
                <c:pt idx="19">
                  <c:v>1.5878306816902651E-2</c:v>
                </c:pt>
                <c:pt idx="20">
                  <c:v>1.5887959744236818E-2</c:v>
                </c:pt>
                <c:pt idx="21">
                  <c:v>1.5913700883794603E-2</c:v>
                </c:pt>
                <c:pt idx="22">
                  <c:v>1.5958747878020721E-2</c:v>
                </c:pt>
                <c:pt idx="23">
                  <c:v>1.5963574341687804E-2</c:v>
                </c:pt>
                <c:pt idx="24">
                  <c:v>1.610515060925561E-2</c:v>
                </c:pt>
                <c:pt idx="25">
                  <c:v>1.6109977072922693E-2</c:v>
                </c:pt>
                <c:pt idx="26">
                  <c:v>1.6140544676147561E-2</c:v>
                </c:pt>
                <c:pt idx="27">
                  <c:v>1.6145371139814645E-2</c:v>
                </c:pt>
                <c:pt idx="28">
                  <c:v>1.9319575411533719E-2</c:v>
                </c:pt>
                <c:pt idx="29">
                  <c:v>1.9324401875200802E-2</c:v>
                </c:pt>
                <c:pt idx="30">
                  <c:v>1.9409669399985958E-2</c:v>
                </c:pt>
                <c:pt idx="31">
                  <c:v>1.9475631070102778E-2</c:v>
                </c:pt>
                <c:pt idx="32">
                  <c:v>1.9485283997436945E-2</c:v>
                </c:pt>
                <c:pt idx="33">
                  <c:v>1.9499763388438198E-2</c:v>
                </c:pt>
                <c:pt idx="34">
                  <c:v>1.961720733767058E-2</c:v>
                </c:pt>
                <c:pt idx="35">
                  <c:v>1.962686026500475E-2</c:v>
                </c:pt>
                <c:pt idx="36">
                  <c:v>1.962686026500475E-2</c:v>
                </c:pt>
                <c:pt idx="37">
                  <c:v>1.9655819047007254E-2</c:v>
                </c:pt>
                <c:pt idx="38">
                  <c:v>2.1189025671917685E-2</c:v>
                </c:pt>
                <c:pt idx="39">
                  <c:v>2.1193852135584768E-2</c:v>
                </c:pt>
                <c:pt idx="40">
                  <c:v>2.1198678599251855E-2</c:v>
                </c:pt>
                <c:pt idx="41">
                  <c:v>2.1203505062918938E-2</c:v>
                </c:pt>
                <c:pt idx="42">
                  <c:v>2.1234072666143803E-2</c:v>
                </c:pt>
                <c:pt idx="43">
                  <c:v>2.123889912981089E-2</c:v>
                </c:pt>
                <c:pt idx="44">
                  <c:v>2.1243725593477973E-2</c:v>
                </c:pt>
                <c:pt idx="45">
                  <c:v>2.1269466733035754E-2</c:v>
                </c:pt>
                <c:pt idx="46">
                  <c:v>2.1274293196702841E-2</c:v>
                </c:pt>
                <c:pt idx="47">
                  <c:v>2.1288772587704091E-2</c:v>
                </c:pt>
                <c:pt idx="48">
                  <c:v>2.1288772587704091E-2</c:v>
                </c:pt>
                <c:pt idx="49">
                  <c:v>2.1288772587704091E-2</c:v>
                </c:pt>
                <c:pt idx="50">
                  <c:v>2.1293599051371178E-2</c:v>
                </c:pt>
                <c:pt idx="51">
                  <c:v>2.1293599051371178E-2</c:v>
                </c:pt>
                <c:pt idx="52">
                  <c:v>2.1300034336260622E-2</c:v>
                </c:pt>
                <c:pt idx="53">
                  <c:v>2.1349907794153827E-2</c:v>
                </c:pt>
                <c:pt idx="54">
                  <c:v>2.1354734257820911E-2</c:v>
                </c:pt>
                <c:pt idx="55">
                  <c:v>2.1394954788379945E-2</c:v>
                </c:pt>
                <c:pt idx="56">
                  <c:v>2.1394954788379945E-2</c:v>
                </c:pt>
                <c:pt idx="57">
                  <c:v>2.1394954788379945E-2</c:v>
                </c:pt>
                <c:pt idx="58">
                  <c:v>2.1415869464270643E-2</c:v>
                </c:pt>
                <c:pt idx="59">
                  <c:v>2.142069592793773E-2</c:v>
                </c:pt>
                <c:pt idx="60">
                  <c:v>2.1496310525388716E-2</c:v>
                </c:pt>
                <c:pt idx="61">
                  <c:v>2.15011369890558E-2</c:v>
                </c:pt>
                <c:pt idx="62">
                  <c:v>2.1505963452722883E-2</c:v>
                </c:pt>
                <c:pt idx="63">
                  <c:v>2.151078991638997E-2</c:v>
                </c:pt>
                <c:pt idx="64">
                  <c:v>2.1536531055947751E-2</c:v>
                </c:pt>
                <c:pt idx="65">
                  <c:v>2.1541357519614834E-2</c:v>
                </c:pt>
                <c:pt idx="66">
                  <c:v>2.1616972117065821E-2</c:v>
                </c:pt>
                <c:pt idx="67">
                  <c:v>2.1626625044399991E-2</c:v>
                </c:pt>
                <c:pt idx="68">
                  <c:v>2.1647539720290689E-2</c:v>
                </c:pt>
                <c:pt idx="69">
                  <c:v>2.1652366183957772E-2</c:v>
                </c:pt>
                <c:pt idx="70">
                  <c:v>2.1657192647624859E-2</c:v>
                </c:pt>
                <c:pt idx="71">
                  <c:v>2.1662019111291942E-2</c:v>
                </c:pt>
                <c:pt idx="72">
                  <c:v>2.1687760250849723E-2</c:v>
                </c:pt>
                <c:pt idx="73">
                  <c:v>2.1692586714516807E-2</c:v>
                </c:pt>
                <c:pt idx="74">
                  <c:v>2.1697413178183893E-2</c:v>
                </c:pt>
                <c:pt idx="75">
                  <c:v>2.1919430506869769E-2</c:v>
                </c:pt>
                <c:pt idx="76">
                  <c:v>2.1919430506869769E-2</c:v>
                </c:pt>
                <c:pt idx="77">
                  <c:v>2.1919430506869769E-2</c:v>
                </c:pt>
                <c:pt idx="78">
                  <c:v>2.2997340725851918E-2</c:v>
                </c:pt>
                <c:pt idx="79">
                  <c:v>2.3002167189519002E-2</c:v>
                </c:pt>
                <c:pt idx="80">
                  <c:v>2.3037561256410953E-2</c:v>
                </c:pt>
                <c:pt idx="81">
                  <c:v>2.3063302395968734E-2</c:v>
                </c:pt>
                <c:pt idx="82">
                  <c:v>2.3068128859635818E-2</c:v>
                </c:pt>
                <c:pt idx="83">
                  <c:v>2.3072955323302904E-2</c:v>
                </c:pt>
                <c:pt idx="84">
                  <c:v>2.3077781786969988E-2</c:v>
                </c:pt>
                <c:pt idx="85">
                  <c:v>2.3134090529752637E-2</c:v>
                </c:pt>
                <c:pt idx="86">
                  <c:v>2.313891699341972E-2</c:v>
                </c:pt>
                <c:pt idx="87">
                  <c:v>2.3143743457086807E-2</c:v>
                </c:pt>
                <c:pt idx="88">
                  <c:v>2.3148569920753891E-2</c:v>
                </c:pt>
                <c:pt idx="89">
                  <c:v>2.3148569920753891E-2</c:v>
                </c:pt>
                <c:pt idx="90">
                  <c:v>2.3153396384420974E-2</c:v>
                </c:pt>
                <c:pt idx="91">
                  <c:v>2.3174311060311672E-2</c:v>
                </c:pt>
                <c:pt idx="92">
                  <c:v>2.3179137523978759E-2</c:v>
                </c:pt>
                <c:pt idx="93">
                  <c:v>2.3188790451312925E-2</c:v>
                </c:pt>
                <c:pt idx="94">
                  <c:v>2.3193616914980009E-2</c:v>
                </c:pt>
                <c:pt idx="95">
                  <c:v>2.3214531590870707E-2</c:v>
                </c:pt>
                <c:pt idx="96">
                  <c:v>2.322901098187196E-2</c:v>
                </c:pt>
                <c:pt idx="97">
                  <c:v>2.3233837445539043E-2</c:v>
                </c:pt>
                <c:pt idx="98">
                  <c:v>2.3233837445539043E-2</c:v>
                </c:pt>
                <c:pt idx="99">
                  <c:v>2.3314278506657116E-2</c:v>
                </c:pt>
                <c:pt idx="100">
                  <c:v>2.3314278506657116E-2</c:v>
                </c:pt>
                <c:pt idx="101">
                  <c:v>2.33191049703242E-2</c:v>
                </c:pt>
                <c:pt idx="102">
                  <c:v>2.33191049703242E-2</c:v>
                </c:pt>
                <c:pt idx="103">
                  <c:v>2.3330366718880731E-2</c:v>
                </c:pt>
                <c:pt idx="104">
                  <c:v>2.3344846109881981E-2</c:v>
                </c:pt>
                <c:pt idx="105">
                  <c:v>2.3349672573549068E-2</c:v>
                </c:pt>
                <c:pt idx="106">
                  <c:v>2.3365760785772682E-2</c:v>
                </c:pt>
                <c:pt idx="107">
                  <c:v>2.34108077799988E-2</c:v>
                </c:pt>
                <c:pt idx="108">
                  <c:v>2.3415634243665884E-2</c:v>
                </c:pt>
                <c:pt idx="109">
                  <c:v>2.3420460707332971E-2</c:v>
                </c:pt>
                <c:pt idx="110">
                  <c:v>2.3425287171000054E-2</c:v>
                </c:pt>
                <c:pt idx="111">
                  <c:v>2.3460681237892005E-2</c:v>
                </c:pt>
                <c:pt idx="112">
                  <c:v>2.3481595913782703E-2</c:v>
                </c:pt>
                <c:pt idx="113">
                  <c:v>2.3486422377449787E-2</c:v>
                </c:pt>
                <c:pt idx="114">
                  <c:v>2.349124884111687E-2</c:v>
                </c:pt>
                <c:pt idx="115">
                  <c:v>2.4926317371463256E-2</c:v>
                </c:pt>
                <c:pt idx="116">
                  <c:v>2.4931143835130339E-2</c:v>
                </c:pt>
                <c:pt idx="117">
                  <c:v>2.4961711438355207E-2</c:v>
                </c:pt>
                <c:pt idx="118">
                  <c:v>2.5103287705923009E-2</c:v>
                </c:pt>
                <c:pt idx="119">
                  <c:v>2.511294063325718E-2</c:v>
                </c:pt>
                <c:pt idx="120">
                  <c:v>2.5117767096924263E-2</c:v>
                </c:pt>
                <c:pt idx="121">
                  <c:v>2.512259356059135E-2</c:v>
                </c:pt>
                <c:pt idx="122">
                  <c:v>2.5219122833933034E-2</c:v>
                </c:pt>
                <c:pt idx="123">
                  <c:v>2.5223949297600117E-2</c:v>
                </c:pt>
                <c:pt idx="124">
                  <c:v>2.52287757612672E-2</c:v>
                </c:pt>
                <c:pt idx="125">
                  <c:v>2.52287757612672E-2</c:v>
                </c:pt>
                <c:pt idx="126">
                  <c:v>2.5367134386390284E-2</c:v>
                </c:pt>
                <c:pt idx="127">
                  <c:v>2.7165796512990347E-2</c:v>
                </c:pt>
                <c:pt idx="128">
                  <c:v>2.8826100014467327E-2</c:v>
                </c:pt>
                <c:pt idx="129">
                  <c:v>2.8932282215143181E-2</c:v>
                </c:pt>
                <c:pt idx="130">
                  <c:v>3.0660156207959345E-2</c:v>
                </c:pt>
                <c:pt idx="131">
                  <c:v>3.24089448766662E-2</c:v>
                </c:pt>
                <c:pt idx="132">
                  <c:v>3.2418597804000374E-2</c:v>
                </c:pt>
                <c:pt idx="133">
                  <c:v>3.4793217928205819E-2</c:v>
                </c:pt>
                <c:pt idx="134">
                  <c:v>3.6122104257876347E-2</c:v>
                </c:pt>
                <c:pt idx="135">
                  <c:v>3.6348948050229313E-2</c:v>
                </c:pt>
                <c:pt idx="136">
                  <c:v>3.8041427976153522E-2</c:v>
                </c:pt>
                <c:pt idx="137">
                  <c:v>3.9643813913625495E-2</c:v>
                </c:pt>
                <c:pt idx="138">
                  <c:v>4.2002345825607329E-2</c:v>
                </c:pt>
                <c:pt idx="139">
                  <c:v>4.3624037617747635E-2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C73-40C0-825E-5936C48B9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8968"/>
        <c:axId val="1"/>
      </c:scatterChart>
      <c:valAx>
        <c:axId val="817638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173047062811"/>
              <c:y val="0.865270718405708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524524524524523E-2"/>
              <c:y val="0.37225611768588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8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24055551614606"/>
          <c:y val="0.91616892199852262"/>
          <c:w val="0.62913007495684659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0</xdr:row>
      <xdr:rowOff>0</xdr:rowOff>
    </xdr:from>
    <xdr:to>
      <xdr:col>17</xdr:col>
      <xdr:colOff>247649</xdr:colOff>
      <xdr:row>18</xdr:row>
      <xdr:rowOff>85725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6E3E5F6-8B39-7CE7-93B9-00919178C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0"/>
  <sheetViews>
    <sheetView tabSelected="1" workbookViewId="0">
      <pane xSplit="14" ySplit="22" topLeftCell="O141" activePane="bottomRight" state="frozen"/>
      <selection pane="topRight" activeCell="O1" sqref="O1"/>
      <selection pane="bottomLeft" activeCell="A23" sqref="A23"/>
      <selection pane="bottomRight" activeCell="C18" sqref="C18:D18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2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1" t="s">
        <v>2</v>
      </c>
      <c r="C2" s="3"/>
      <c r="D2" s="3"/>
    </row>
    <row r="4" spans="1:6">
      <c r="A4" s="4" t="s">
        <v>3</v>
      </c>
      <c r="C4" s="5">
        <v>52558.170299999998</v>
      </c>
      <c r="D4" s="6">
        <v>0.63688900000000004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v>55084.672599999998</v>
      </c>
      <c r="D7" s="1" t="s">
        <v>67</v>
      </c>
      <c r="E7" s="1">
        <v>52558.170299999998</v>
      </c>
    </row>
    <row r="8" spans="1:6">
      <c r="A8" s="1" t="s">
        <v>8</v>
      </c>
      <c r="C8" s="1">
        <v>0.63688199999999995</v>
      </c>
      <c r="D8" s="1" t="s">
        <v>67</v>
      </c>
      <c r="E8" s="1">
        <v>0.63688900000000004</v>
      </c>
    </row>
    <row r="9" spans="1:6">
      <c r="A9" s="9" t="s">
        <v>9</v>
      </c>
      <c r="B9" s="10">
        <v>25</v>
      </c>
      <c r="C9" s="11" t="str">
        <f>"F"&amp;B9</f>
        <v>F25</v>
      </c>
      <c r="D9" s="12" t="str">
        <f>"G"&amp;B9</f>
        <v>G25</v>
      </c>
    </row>
    <row r="10" spans="1:6">
      <c r="A10"/>
      <c r="B10"/>
      <c r="C10" s="13" t="s">
        <v>10</v>
      </c>
      <c r="D10" s="13" t="s">
        <v>11</v>
      </c>
      <c r="E10"/>
    </row>
    <row r="11" spans="1:6">
      <c r="A11" t="s">
        <v>12</v>
      </c>
      <c r="B11"/>
      <c r="C11" s="14">
        <f ca="1">INTERCEPT(INDIRECT($D$9):G989,INDIRECT($C$9):F989)</f>
        <v>2.1335428403152574E-2</v>
      </c>
      <c r="D11" s="3"/>
      <c r="E11"/>
    </row>
    <row r="12" spans="1:6">
      <c r="A12" t="s">
        <v>13</v>
      </c>
      <c r="B12"/>
      <c r="C12" s="14">
        <f ca="1">SLOPE(INDIRECT($D$9):G989,INDIRECT($C$9):F989)</f>
        <v>3.2176424447228326E-6</v>
      </c>
      <c r="D12" s="3"/>
      <c r="E12" s="59" t="s">
        <v>63</v>
      </c>
      <c r="F12" s="60" t="s">
        <v>66</v>
      </c>
    </row>
    <row r="13" spans="1:6">
      <c r="A13" t="s">
        <v>14</v>
      </c>
      <c r="B13"/>
      <c r="C13" s="3" t="s">
        <v>15</v>
      </c>
      <c r="E13" s="57" t="s">
        <v>17</v>
      </c>
      <c r="F13" s="61">
        <v>1</v>
      </c>
    </row>
    <row r="14" spans="1:6">
      <c r="A14"/>
      <c r="B14"/>
      <c r="C14"/>
      <c r="E14" s="57" t="s">
        <v>19</v>
      </c>
      <c r="F14" s="62">
        <f ca="1">NOW()+15018.5+$C$5/24</f>
        <v>60601.629116898148</v>
      </c>
    </row>
    <row r="15" spans="1:6">
      <c r="A15" s="15" t="s">
        <v>16</v>
      </c>
      <c r="B15"/>
      <c r="C15" s="16">
        <f ca="1">(C7+C11)+(C8+C12)*INT(MAX(F21:F3530))</f>
        <v>59496.397838037621</v>
      </c>
      <c r="E15" s="57" t="s">
        <v>21</v>
      </c>
      <c r="F15" s="62">
        <f ca="1">ROUND(2*($F$14-$C$7)/$C$8,0)/2+$F$13</f>
        <v>8663.5</v>
      </c>
    </row>
    <row r="16" spans="1:6">
      <c r="A16" s="15" t="s">
        <v>18</v>
      </c>
      <c r="B16"/>
      <c r="C16" s="16">
        <f ca="1">+C8+C12</f>
        <v>0.63688521764244466</v>
      </c>
      <c r="E16" s="57" t="s">
        <v>23</v>
      </c>
      <c r="F16" s="62">
        <f ca="1">ROUND(2*($F$14-$C$15)/$C$16,0)/2+$F$13</f>
        <v>1736.5</v>
      </c>
    </row>
    <row r="17" spans="1:19">
      <c r="A17" s="9" t="s">
        <v>20</v>
      </c>
      <c r="B17"/>
      <c r="C17">
        <f>COUNT(C21:C2188)</f>
        <v>140</v>
      </c>
      <c r="E17" s="57" t="s">
        <v>64</v>
      </c>
      <c r="F17" s="63">
        <f ca="1">+$C$15+$C$16*$F$16-15018.5-$C$5/24</f>
        <v>45584.24485180706</v>
      </c>
    </row>
    <row r="18" spans="1:19">
      <c r="A18" s="15" t="s">
        <v>22</v>
      </c>
      <c r="B18"/>
      <c r="C18" s="17">
        <f ca="1">+C15</f>
        <v>59496.397838037621</v>
      </c>
      <c r="D18" s="56">
        <f ca="1">+C16</f>
        <v>0.63688521764244466</v>
      </c>
      <c r="E18" s="58" t="s">
        <v>65</v>
      </c>
      <c r="F18" s="64">
        <f ca="1">+($C$15+$C$16*$F$16)-($C$16/2)-15018.5-$C$5/24</f>
        <v>45583.92640919824</v>
      </c>
    </row>
    <row r="19" spans="1:19">
      <c r="E19" s="9"/>
      <c r="F19" s="18"/>
    </row>
    <row r="20" spans="1:19">
      <c r="A20" s="13" t="s">
        <v>24</v>
      </c>
      <c r="B20" s="13" t="s">
        <v>25</v>
      </c>
      <c r="C20" s="13" t="s">
        <v>26</v>
      </c>
      <c r="D20" s="13" t="s">
        <v>27</v>
      </c>
      <c r="E20" s="13" t="s">
        <v>28</v>
      </c>
      <c r="F20" s="13" t="s">
        <v>29</v>
      </c>
      <c r="G20" s="13" t="s">
        <v>30</v>
      </c>
      <c r="H20" s="19" t="s">
        <v>31</v>
      </c>
      <c r="I20" s="19" t="s">
        <v>32</v>
      </c>
      <c r="J20" s="19" t="s">
        <v>33</v>
      </c>
      <c r="K20" s="19" t="s">
        <v>34</v>
      </c>
      <c r="L20" s="19" t="s">
        <v>68</v>
      </c>
      <c r="M20" s="19" t="s">
        <v>35</v>
      </c>
      <c r="N20" s="19" t="s">
        <v>36</v>
      </c>
      <c r="O20" s="19" t="s">
        <v>37</v>
      </c>
      <c r="P20" s="19" t="s">
        <v>38</v>
      </c>
      <c r="Q20" s="13" t="s">
        <v>39</v>
      </c>
      <c r="S20" s="52" t="s">
        <v>61</v>
      </c>
    </row>
    <row r="21" spans="1:19">
      <c r="A21" s="20" t="s">
        <v>40</v>
      </c>
      <c r="B21" s="21" t="s">
        <v>41</v>
      </c>
      <c r="C21" s="20">
        <v>52534.299899999998</v>
      </c>
      <c r="D21" s="20">
        <v>1.4E-3</v>
      </c>
      <c r="E21" s="1">
        <f>+(C21-C$7)/C$8</f>
        <v>-4004.4666044887435</v>
      </c>
      <c r="F21" s="1">
        <f>ROUND(2*E21,0)/2</f>
        <v>-4004.5</v>
      </c>
      <c r="G21" s="1">
        <f>+C21-(C$7+F21*C$8)</f>
        <v>2.1268999997118954E-2</v>
      </c>
      <c r="K21" s="1">
        <f>+G21</f>
        <v>2.1268999997118954E-2</v>
      </c>
      <c r="O21" s="1">
        <f ca="1">+C$11+C$12*$F21</f>
        <v>8.4503792332599904E-3</v>
      </c>
      <c r="Q21" s="48">
        <f>+C21-15018.5</f>
        <v>37515.799899999998</v>
      </c>
    </row>
    <row r="22" spans="1:19">
      <c r="A22" s="20" t="s">
        <v>40</v>
      </c>
      <c r="B22" s="21" t="s">
        <v>42</v>
      </c>
      <c r="C22" s="20">
        <v>52534.6031</v>
      </c>
      <c r="D22" s="20">
        <v>8.0000000000000004E-4</v>
      </c>
      <c r="E22" s="1">
        <f>+(C22-C$7)/C$8</f>
        <v>-4003.9905351383741</v>
      </c>
      <c r="F22" s="1">
        <f>ROUND(2*E22,0)/2</f>
        <v>-4004</v>
      </c>
      <c r="G22" s="1">
        <f>+C22-(C$7+F22*C$8)</f>
        <v>6.0280000034254044E-3</v>
      </c>
      <c r="K22" s="1">
        <f>+G22</f>
        <v>6.0280000034254044E-3</v>
      </c>
      <c r="O22" s="1">
        <f ca="1">+C$11+C$12*$F22</f>
        <v>8.4519880544823515E-3</v>
      </c>
      <c r="Q22" s="48">
        <f>+C22-15018.5</f>
        <v>37516.1031</v>
      </c>
    </row>
    <row r="23" spans="1:19">
      <c r="A23" s="20" t="s">
        <v>40</v>
      </c>
      <c r="B23" s="21" t="s">
        <v>41</v>
      </c>
      <c r="C23" s="20">
        <v>52552.771500000003</v>
      </c>
      <c r="D23" s="20">
        <v>1.2999999999999999E-3</v>
      </c>
      <c r="E23" s="1">
        <f>+(C23-C$7)/C$8</f>
        <v>-3975.4634296463014</v>
      </c>
      <c r="F23" s="1">
        <f>ROUND(2*E23,0)/2</f>
        <v>-3975.5</v>
      </c>
      <c r="G23" s="1">
        <f>+C23-(C$7+F23*C$8)</f>
        <v>2.3291000004974194E-2</v>
      </c>
      <c r="K23" s="1">
        <f>+G23</f>
        <v>2.3291000004974194E-2</v>
      </c>
      <c r="O23" s="1">
        <f ca="1">+C$11+C$12*$F23</f>
        <v>8.5436908641569522E-3</v>
      </c>
      <c r="Q23" s="48">
        <f>+C23-15018.5</f>
        <v>37534.271500000003</v>
      </c>
    </row>
    <row r="24" spans="1:19">
      <c r="A24" s="22" t="s">
        <v>43</v>
      </c>
      <c r="B24" s="22"/>
      <c r="C24" s="23">
        <v>52558.170299999998</v>
      </c>
      <c r="D24" s="23" t="s">
        <v>15</v>
      </c>
      <c r="E24" s="1">
        <f>+(C24-C$7)/C$8</f>
        <v>-3966.9865061345749</v>
      </c>
      <c r="F24" s="1">
        <f>ROUND(2*E24,0)/2</f>
        <v>-3967</v>
      </c>
      <c r="G24" s="1">
        <f>+C24-(C$7+F24*C$8)</f>
        <v>8.5939999989932403E-3</v>
      </c>
      <c r="K24" s="1">
        <f>+G24</f>
        <v>8.5939999989932403E-3</v>
      </c>
      <c r="O24" s="1">
        <f ca="1">+C$11+C$12*$F24</f>
        <v>8.5710408249370963E-3</v>
      </c>
      <c r="Q24" s="48">
        <f>+C24-15018.5</f>
        <v>37539.670299999998</v>
      </c>
    </row>
    <row r="25" spans="1:19">
      <c r="A25" s="53" t="s">
        <v>62</v>
      </c>
      <c r="B25" s="54" t="s">
        <v>41</v>
      </c>
      <c r="C25" s="55">
        <v>53952.637600000016</v>
      </c>
      <c r="D25" s="55">
        <v>1.1999999999999999E-3</v>
      </c>
      <c r="E25" s="1">
        <f>+(C25-C$7)/C$8</f>
        <v>-1777.4642712464504</v>
      </c>
      <c r="F25" s="1">
        <f>ROUND(2*E25,0)/2</f>
        <v>-1777.5</v>
      </c>
      <c r="G25" s="1">
        <f>+C25-(C$7+F25*C$8)</f>
        <v>2.2755000019969884E-2</v>
      </c>
      <c r="L25" s="1">
        <f>+G25</f>
        <v>2.2755000019969884E-2</v>
      </c>
      <c r="O25" s="1">
        <f ca="1">+C$11+C$12*$F25</f>
        <v>1.5616068957657738E-2</v>
      </c>
      <c r="Q25" s="48">
        <f>+C25-15018.5</f>
        <v>38934.137600000016</v>
      </c>
    </row>
    <row r="26" spans="1:19">
      <c r="A26" s="53" t="s">
        <v>62</v>
      </c>
      <c r="B26" s="54" t="s">
        <v>42</v>
      </c>
      <c r="C26" s="55">
        <v>53953.585200000089</v>
      </c>
      <c r="D26" s="55">
        <v>6.9999999999999999E-4</v>
      </c>
      <c r="E26" s="1">
        <f>+(C26-C$7)/C$8</f>
        <v>-1775.9763975114849</v>
      </c>
      <c r="F26" s="1">
        <f>ROUND(2*E26,0)/2</f>
        <v>-1776</v>
      </c>
      <c r="G26" s="1">
        <f>+C26-(C$7+F26*C$8)</f>
        <v>1.5032000090286601E-2</v>
      </c>
      <c r="L26" s="1">
        <f>+G26</f>
        <v>1.5032000090286601E-2</v>
      </c>
      <c r="O26" s="1">
        <f ca="1">+C$11+C$12*$F26</f>
        <v>1.5620895421324823E-2</v>
      </c>
      <c r="Q26" s="48">
        <f>+C26-15018.5</f>
        <v>38935.085200000089</v>
      </c>
    </row>
    <row r="27" spans="1:19">
      <c r="A27" s="53" t="s">
        <v>62</v>
      </c>
      <c r="B27" s="54" t="s">
        <v>41</v>
      </c>
      <c r="C27" s="55">
        <v>53961.560099999886</v>
      </c>
      <c r="D27" s="55">
        <v>2.5999999999999999E-3</v>
      </c>
      <c r="E27" s="1">
        <f>+(C27-C$7)/C$8</f>
        <v>-1763.4546116864854</v>
      </c>
      <c r="F27" s="1">
        <f>ROUND(2*E27,0)/2</f>
        <v>-1763.5</v>
      </c>
      <c r="G27" s="1">
        <f>+C27-(C$7+F27*C$8)</f>
        <v>2.890699989075074E-2</v>
      </c>
      <c r="L27" s="1">
        <f>+G27</f>
        <v>2.890699989075074E-2</v>
      </c>
      <c r="O27" s="1">
        <f ca="1">+C$11+C$12*$F27</f>
        <v>1.566111595188386E-2</v>
      </c>
      <c r="Q27" s="48">
        <f>+C27-15018.5</f>
        <v>38943.060099999886</v>
      </c>
    </row>
    <row r="28" spans="1:19">
      <c r="A28" s="53" t="s">
        <v>62</v>
      </c>
      <c r="B28" s="54" t="s">
        <v>41</v>
      </c>
      <c r="C28" s="55">
        <v>53966.646600000095</v>
      </c>
      <c r="D28" s="55">
        <v>2.8999999999999998E-3</v>
      </c>
      <c r="E28" s="1">
        <f>+(C28-C$7)/C$8</f>
        <v>-1755.4680458858995</v>
      </c>
      <c r="F28" s="1">
        <f>ROUND(2*E28,0)/2</f>
        <v>-1755.5</v>
      </c>
      <c r="G28" s="1">
        <f>+C28-(C$7+F28*C$8)</f>
        <v>2.0351000093796756E-2</v>
      </c>
      <c r="L28" s="1">
        <f>+G28</f>
        <v>2.0351000093796756E-2</v>
      </c>
      <c r="O28" s="1">
        <f ca="1">+C$11+C$12*$F28</f>
        <v>1.5686857091441641E-2</v>
      </c>
      <c r="Q28" s="48">
        <f>+C28-15018.5</f>
        <v>38948.146600000095</v>
      </c>
    </row>
    <row r="29" spans="1:19">
      <c r="A29" s="53" t="s">
        <v>62</v>
      </c>
      <c r="B29" s="54" t="s">
        <v>42</v>
      </c>
      <c r="C29" s="55">
        <v>53967.595399999991</v>
      </c>
      <c r="D29" s="55">
        <v>1.1000000000000001E-3</v>
      </c>
      <c r="E29" s="1">
        <f>+(C29-C$7)/C$8</f>
        <v>-1753.9782879717234</v>
      </c>
      <c r="F29" s="1">
        <f>ROUND(2*E29,0)/2</f>
        <v>-1754</v>
      </c>
      <c r="G29" s="1">
        <f>+C29-(C$7+F29*C$8)</f>
        <v>1.3827999995555729E-2</v>
      </c>
      <c r="L29" s="1">
        <f>+G29</f>
        <v>1.3827999995555729E-2</v>
      </c>
      <c r="O29" s="1">
        <f ca="1">+C$11+C$12*$F29</f>
        <v>1.5691683555108724E-2</v>
      </c>
      <c r="Q29" s="48">
        <f>+C29-15018.5</f>
        <v>38949.095399999991</v>
      </c>
    </row>
    <row r="30" spans="1:19">
      <c r="A30" s="53" t="s">
        <v>62</v>
      </c>
      <c r="B30" s="54" t="s">
        <v>41</v>
      </c>
      <c r="C30" s="55">
        <v>53968.552000000142</v>
      </c>
      <c r="D30" s="55">
        <v>1.6000000000000001E-3</v>
      </c>
      <c r="E30" s="1">
        <f>+(C30-C$7)/C$8</f>
        <v>-1752.4762828904829</v>
      </c>
      <c r="F30" s="1">
        <f>ROUND(2*E30,0)/2</f>
        <v>-1752.5</v>
      </c>
      <c r="G30" s="1">
        <f>+C30-(C$7+F30*C$8)</f>
        <v>1.5105000144103542E-2</v>
      </c>
      <c r="L30" s="1">
        <f>+G30</f>
        <v>1.5105000144103542E-2</v>
      </c>
      <c r="O30" s="1">
        <f ca="1">+C$11+C$12*$F30</f>
        <v>1.5696510018775811E-2</v>
      </c>
      <c r="Q30" s="48">
        <f>+C30-15018.5</f>
        <v>38950.052000000142</v>
      </c>
    </row>
    <row r="31" spans="1:19">
      <c r="A31" s="53" t="s">
        <v>62</v>
      </c>
      <c r="B31" s="54" t="s">
        <v>41</v>
      </c>
      <c r="C31" s="55">
        <v>53975.559200000018</v>
      </c>
      <c r="D31" s="55">
        <v>3.3E-3</v>
      </c>
      <c r="E31" s="1">
        <f>+(C31-C$7)/C$8</f>
        <v>-1741.4739308066175</v>
      </c>
      <c r="F31" s="1">
        <f>ROUND(2*E31,0)/2</f>
        <v>-1741.5</v>
      </c>
      <c r="G31" s="1">
        <f>+C31-(C$7+F31*C$8)</f>
        <v>1.6603000018221792E-2</v>
      </c>
      <c r="L31" s="1">
        <f>+G31</f>
        <v>1.6603000018221792E-2</v>
      </c>
      <c r="O31" s="1">
        <f ca="1">+C$11+C$12*$F31</f>
        <v>1.5731904085667762E-2</v>
      </c>
      <c r="Q31" s="48">
        <f>+C31-15018.5</f>
        <v>38957.059200000018</v>
      </c>
    </row>
    <row r="32" spans="1:19">
      <c r="A32" s="53" t="s">
        <v>62</v>
      </c>
      <c r="B32" s="54" t="s">
        <v>41</v>
      </c>
      <c r="C32" s="55">
        <v>53989.570199999958</v>
      </c>
      <c r="D32" s="55">
        <v>2.8E-3</v>
      </c>
      <c r="E32" s="1">
        <f>+(C32-C$7)/C$8</f>
        <v>-1719.4745651471385</v>
      </c>
      <c r="F32" s="1">
        <f>ROUND(2*E32,0)/2</f>
        <v>-1719.5</v>
      </c>
      <c r="G32" s="1">
        <f>+C32-(C$7+F32*C$8)</f>
        <v>1.619899996148888E-2</v>
      </c>
      <c r="L32" s="1">
        <f>+G32</f>
        <v>1.619899996148888E-2</v>
      </c>
      <c r="O32" s="1">
        <f ca="1">+C$11+C$12*$F32</f>
        <v>1.5802692219451662E-2</v>
      </c>
      <c r="Q32" s="48">
        <f>+C32-15018.5</f>
        <v>38971.070199999958</v>
      </c>
    </row>
    <row r="33" spans="1:17">
      <c r="A33" s="53" t="s">
        <v>62</v>
      </c>
      <c r="B33" s="54" t="s">
        <v>42</v>
      </c>
      <c r="C33" s="55">
        <v>53990.522100000177</v>
      </c>
      <c r="D33" s="55">
        <v>1.2999999999999999E-3</v>
      </c>
      <c r="E33" s="1">
        <f>+(C33-C$7)/C$8</f>
        <v>-1717.9799397687823</v>
      </c>
      <c r="F33" s="1">
        <f>ROUND(2*E33,0)/2</f>
        <v>-1718</v>
      </c>
      <c r="G33" s="1">
        <f>+C33-(C$7+F33*C$8)</f>
        <v>1.2776000177836977E-2</v>
      </c>
      <c r="L33" s="1">
        <f>+G33</f>
        <v>1.2776000177836977E-2</v>
      </c>
      <c r="O33" s="1">
        <f ca="1">+C$11+C$12*$F33</f>
        <v>1.5807518683118749E-2</v>
      </c>
      <c r="Q33" s="48">
        <f>+C33-15018.5</f>
        <v>38972.022100000177</v>
      </c>
    </row>
    <row r="34" spans="1:17">
      <c r="A34" s="53" t="s">
        <v>62</v>
      </c>
      <c r="B34" s="54" t="s">
        <v>41</v>
      </c>
      <c r="C34" s="55">
        <v>53991.48769999994</v>
      </c>
      <c r="D34" s="55">
        <v>2.5999999999999999E-3</v>
      </c>
      <c r="E34" s="1">
        <f>+(C34-C$7)/C$8</f>
        <v>-1716.4638033419983</v>
      </c>
      <c r="F34" s="1">
        <f>ROUND(2*E34,0)/2</f>
        <v>-1716.5</v>
      </c>
      <c r="G34" s="1">
        <f>+C34-(C$7+F34*C$8)</f>
        <v>2.3052999938954599E-2</v>
      </c>
      <c r="L34" s="1">
        <f>+G34</f>
        <v>2.3052999938954599E-2</v>
      </c>
      <c r="O34" s="1">
        <f ca="1">+C$11+C$12*$F34</f>
        <v>1.5812345146785832E-2</v>
      </c>
      <c r="Q34" s="48">
        <f>+C34-15018.5</f>
        <v>38972.98769999994</v>
      </c>
    </row>
    <row r="35" spans="1:17">
      <c r="A35" s="53" t="s">
        <v>62</v>
      </c>
      <c r="B35" s="54" t="s">
        <v>41</v>
      </c>
      <c r="C35" s="55">
        <v>53994.67510000011</v>
      </c>
      <c r="D35" s="55">
        <v>2.8E-3</v>
      </c>
      <c r="E35" s="1">
        <f>+(C35-C$7)/C$8</f>
        <v>-1711.4591085945099</v>
      </c>
      <c r="F35" s="1">
        <f>ROUND(2*E35,0)/2</f>
        <v>-1711.5</v>
      </c>
      <c r="G35" s="1">
        <f>+C35-(C$7+F35*C$8)</f>
        <v>2.6043000114441384E-2</v>
      </c>
      <c r="L35" s="1">
        <f>+G35</f>
        <v>2.6043000114441384E-2</v>
      </c>
      <c r="O35" s="1">
        <f ca="1">+C$11+C$12*$F35</f>
        <v>1.5828433359009447E-2</v>
      </c>
      <c r="Q35" s="48">
        <f>+C35-15018.5</f>
        <v>38976.17510000011</v>
      </c>
    </row>
    <row r="36" spans="1:17">
      <c r="A36" s="53" t="s">
        <v>62</v>
      </c>
      <c r="B36" s="54" t="s">
        <v>42</v>
      </c>
      <c r="C36" s="55">
        <v>53995.624199999962</v>
      </c>
      <c r="D36" s="55">
        <v>1.9E-3</v>
      </c>
      <c r="E36" s="1">
        <f>+(C36-C$7)/C$8</f>
        <v>-1709.9688796355308</v>
      </c>
      <c r="F36" s="1">
        <f>ROUND(2*E36,0)/2</f>
        <v>-1710</v>
      </c>
      <c r="G36" s="1">
        <f>+C36-(C$7+F36*C$8)</f>
        <v>1.9819999964965973E-2</v>
      </c>
      <c r="L36" s="1">
        <f>+G36</f>
        <v>1.9819999964965973E-2</v>
      </c>
      <c r="O36" s="1">
        <f ca="1">+C$11+C$12*$F36</f>
        <v>1.583325982267653E-2</v>
      </c>
      <c r="Q36" s="48">
        <f>+C36-15018.5</f>
        <v>38977.124199999962</v>
      </c>
    </row>
    <row r="37" spans="1:17">
      <c r="A37" s="53" t="s">
        <v>62</v>
      </c>
      <c r="B37" s="54" t="s">
        <v>41</v>
      </c>
      <c r="C37" s="55">
        <v>53998.492500000168</v>
      </c>
      <c r="D37" s="55">
        <v>2.0999999999999999E-3</v>
      </c>
      <c r="E37" s="1">
        <f>+(C37-C$7)/C$8</f>
        <v>-1705.4652196165546</v>
      </c>
      <c r="F37" s="1">
        <f>ROUND(2*E37,0)/2</f>
        <v>-1705.5</v>
      </c>
      <c r="G37" s="1">
        <f>+C37-(C$7+F37*C$8)</f>
        <v>2.2151000172016211E-2</v>
      </c>
      <c r="L37" s="1">
        <f>+G37</f>
        <v>2.2151000172016211E-2</v>
      </c>
      <c r="O37" s="1">
        <f ca="1">+C$11+C$12*$F37</f>
        <v>1.5847739213677783E-2</v>
      </c>
      <c r="Q37" s="48">
        <f>+C37-15018.5</f>
        <v>38979.992500000168</v>
      </c>
    </row>
    <row r="38" spans="1:17">
      <c r="A38" s="53" t="s">
        <v>62</v>
      </c>
      <c r="B38" s="54" t="s">
        <v>42</v>
      </c>
      <c r="C38" s="55">
        <v>54002.628699999768</v>
      </c>
      <c r="D38" s="55">
        <v>1.4E-3</v>
      </c>
      <c r="E38" s="1">
        <f>+(C38-C$7)/C$8</f>
        <v>-1698.970766955621</v>
      </c>
      <c r="F38" s="1">
        <f>ROUND(2*E38,0)/2</f>
        <v>-1699</v>
      </c>
      <c r="G38" s="1">
        <f>+C38-(C$7+F38*C$8)</f>
        <v>1.8617999769048765E-2</v>
      </c>
      <c r="L38" s="1">
        <f>+G38</f>
        <v>1.8617999769048765E-2</v>
      </c>
      <c r="O38" s="1">
        <f ca="1">+C$11+C$12*$F38</f>
        <v>1.5868653889568481E-2</v>
      </c>
      <c r="Q38" s="48">
        <f>+C38-15018.5</f>
        <v>38984.128699999768</v>
      </c>
    </row>
    <row r="39" spans="1:17">
      <c r="A39" s="53" t="s">
        <v>62</v>
      </c>
      <c r="B39" s="54" t="s">
        <v>41</v>
      </c>
      <c r="C39" s="55">
        <v>54003.585899999831</v>
      </c>
      <c r="D39" s="55">
        <v>4.4000000000000003E-3</v>
      </c>
      <c r="E39" s="1">
        <f>+(C39-C$7)/C$8</f>
        <v>-1697.4678197847752</v>
      </c>
      <c r="F39" s="1">
        <f>ROUND(2*E39,0)/2</f>
        <v>-1697.5</v>
      </c>
      <c r="G39" s="1">
        <f>+C39-(C$7+F39*C$8)</f>
        <v>2.0494999829679728E-2</v>
      </c>
      <c r="L39" s="1">
        <f>+G39</f>
        <v>2.0494999829679728E-2</v>
      </c>
      <c r="O39" s="1">
        <f ca="1">+C$11+C$12*$F39</f>
        <v>1.5873480353235565E-2</v>
      </c>
      <c r="Q39" s="48">
        <f>+C39-15018.5</f>
        <v>38985.085899999831</v>
      </c>
    </row>
    <row r="40" spans="1:17">
      <c r="A40" s="53" t="s">
        <v>62</v>
      </c>
      <c r="B40" s="54" t="s">
        <v>42</v>
      </c>
      <c r="C40" s="55">
        <v>54004.536299999803</v>
      </c>
      <c r="D40" s="55">
        <v>1.9E-3</v>
      </c>
      <c r="E40" s="1">
        <f>+(C40-C$7)/C$8</f>
        <v>-1695.9755496311639</v>
      </c>
      <c r="F40" s="1">
        <f>ROUND(2*E40,0)/2</f>
        <v>-1696</v>
      </c>
      <c r="G40" s="1">
        <f>+C40-(C$7+F40*C$8)</f>
        <v>1.5571999807434622E-2</v>
      </c>
      <c r="L40" s="1">
        <f>+G40</f>
        <v>1.5571999807434622E-2</v>
      </c>
      <c r="O40" s="1">
        <f ca="1">+C$11+C$12*$F40</f>
        <v>1.5878306816902651E-2</v>
      </c>
      <c r="Q40" s="48">
        <f>+C40-15018.5</f>
        <v>38986.036299999803</v>
      </c>
    </row>
    <row r="41" spans="1:17">
      <c r="A41" s="53" t="s">
        <v>62</v>
      </c>
      <c r="B41" s="54" t="s">
        <v>42</v>
      </c>
      <c r="C41" s="55">
        <v>54006.45120000001</v>
      </c>
      <c r="D41" s="55">
        <v>1.1000000000000001E-3</v>
      </c>
      <c r="E41" s="1">
        <f>+(C41-C$7)/C$8</f>
        <v>-1692.9688702145575</v>
      </c>
      <c r="F41" s="1">
        <f>ROUND(2*E41,0)/2</f>
        <v>-1693</v>
      </c>
      <c r="G41" s="1">
        <f>+C41-(C$7+F41*C$8)</f>
        <v>1.9826000010652933E-2</v>
      </c>
      <c r="L41" s="1">
        <f>+G41</f>
        <v>1.9826000010652933E-2</v>
      </c>
      <c r="O41" s="1">
        <f ca="1">+C$11+C$12*$F41</f>
        <v>1.5887959744236818E-2</v>
      </c>
      <c r="Q41" s="48">
        <f>+C41-15018.5</f>
        <v>38987.95120000001</v>
      </c>
    </row>
    <row r="42" spans="1:17">
      <c r="A42" s="53" t="s">
        <v>62</v>
      </c>
      <c r="B42" s="54" t="s">
        <v>42</v>
      </c>
      <c r="C42" s="55">
        <v>54011.541199999861</v>
      </c>
      <c r="D42" s="55">
        <v>2.3E-3</v>
      </c>
      <c r="E42" s="1">
        <f>+(C42-C$7)/C$8</f>
        <v>-1684.9768088910296</v>
      </c>
      <c r="F42" s="1">
        <f>ROUND(2*E42,0)/2</f>
        <v>-1685</v>
      </c>
      <c r="G42" s="1">
        <f>+C42-(C$7+F42*C$8)</f>
        <v>1.4769999863347039E-2</v>
      </c>
      <c r="L42" s="1">
        <f>+G42</f>
        <v>1.4769999863347039E-2</v>
      </c>
      <c r="O42" s="1">
        <f ca="1">+C$11+C$12*$F42</f>
        <v>1.5913700883794603E-2</v>
      </c>
      <c r="Q42" s="48">
        <f>+C42-15018.5</f>
        <v>38993.041199999861</v>
      </c>
    </row>
    <row r="43" spans="1:17">
      <c r="A43" s="53" t="s">
        <v>62</v>
      </c>
      <c r="B43" s="54" t="s">
        <v>42</v>
      </c>
      <c r="C43" s="55">
        <v>54020.459900000133</v>
      </c>
      <c r="D43" s="55">
        <v>2.2000000000000001E-3</v>
      </c>
      <c r="E43" s="1">
        <f>+(C43-C$7)/C$8</f>
        <v>-1670.9731158988093</v>
      </c>
      <c r="F43" s="1">
        <f>ROUND(2*E43,0)/2</f>
        <v>-1671</v>
      </c>
      <c r="G43" s="1">
        <f>+C43-(C$7+F43*C$8)</f>
        <v>1.7122000135714188E-2</v>
      </c>
      <c r="L43" s="1">
        <f>+G43</f>
        <v>1.7122000135714188E-2</v>
      </c>
      <c r="O43" s="1">
        <f ca="1">+C$11+C$12*$F43</f>
        <v>1.5958747878020721E-2</v>
      </c>
      <c r="Q43" s="48">
        <f>+C43-15018.5</f>
        <v>39001.959900000133</v>
      </c>
    </row>
    <row r="44" spans="1:17">
      <c r="A44" s="53" t="s">
        <v>62</v>
      </c>
      <c r="B44" s="54" t="s">
        <v>41</v>
      </c>
      <c r="C44" s="55">
        <v>54021.418500000145</v>
      </c>
      <c r="D44" s="55">
        <v>1.6000000000000001E-3</v>
      </c>
      <c r="E44" s="1">
        <f>+(C44-C$7)/C$8</f>
        <v>-1669.4679705186406</v>
      </c>
      <c r="F44" s="1">
        <f>ROUND(2*E44,0)/2</f>
        <v>-1669.5</v>
      </c>
      <c r="G44" s="1">
        <f>+C44-(C$7+F44*C$8)</f>
        <v>2.039900014642626E-2</v>
      </c>
      <c r="L44" s="1">
        <f>+G44</f>
        <v>2.039900014642626E-2</v>
      </c>
      <c r="O44" s="1">
        <f ca="1">+C$11+C$12*$F44</f>
        <v>1.5963574341687804E-2</v>
      </c>
      <c r="Q44" s="48">
        <f>+C44-15018.5</f>
        <v>39002.918500000145</v>
      </c>
    </row>
    <row r="45" spans="1:17">
      <c r="A45" s="53" t="s">
        <v>62</v>
      </c>
      <c r="B45" s="54" t="s">
        <v>41</v>
      </c>
      <c r="C45" s="55">
        <v>54049.443800000008</v>
      </c>
      <c r="D45" s="55">
        <v>2E-3</v>
      </c>
      <c r="E45" s="1">
        <f>+(C45-C$7)/C$8</f>
        <v>-1625.4640577061214</v>
      </c>
      <c r="F45" s="1">
        <f>ROUND(2*E45,0)/2</f>
        <v>-1625.5</v>
      </c>
      <c r="G45" s="1">
        <f>+C45-(C$7+F45*C$8)</f>
        <v>2.2891000007803086E-2</v>
      </c>
      <c r="L45" s="1">
        <f>+G45</f>
        <v>2.2891000007803086E-2</v>
      </c>
      <c r="O45" s="1">
        <f ca="1">+C$11+C$12*$F45</f>
        <v>1.610515060925561E-2</v>
      </c>
      <c r="Q45" s="48">
        <f>+C45-15018.5</f>
        <v>39030.943800000008</v>
      </c>
    </row>
    <row r="46" spans="1:17">
      <c r="A46" s="53" t="s">
        <v>62</v>
      </c>
      <c r="B46" s="54" t="s">
        <v>42</v>
      </c>
      <c r="C46" s="55">
        <v>54050.393800000194</v>
      </c>
      <c r="D46" s="55">
        <v>6.9999999999999999E-4</v>
      </c>
      <c r="E46" s="1">
        <f>+(C46-C$7)/C$8</f>
        <v>-1623.972415612003</v>
      </c>
      <c r="F46" s="1">
        <f>ROUND(2*E46,0)/2</f>
        <v>-1624</v>
      </c>
      <c r="G46" s="1">
        <f>+C46-(C$7+F46*C$8)</f>
        <v>1.7568000199389644E-2</v>
      </c>
      <c r="L46" s="1">
        <f>+G46</f>
        <v>1.7568000199389644E-2</v>
      </c>
      <c r="O46" s="1">
        <f ca="1">+C$11+C$12*$F46</f>
        <v>1.6109977072922693E-2</v>
      </c>
      <c r="Q46" s="48">
        <f>+C46-15018.5</f>
        <v>39031.893800000194</v>
      </c>
    </row>
    <row r="47" spans="1:17">
      <c r="A47" s="53" t="s">
        <v>62</v>
      </c>
      <c r="B47" s="54" t="s">
        <v>41</v>
      </c>
      <c r="C47" s="55">
        <v>54056.456400000025</v>
      </c>
      <c r="D47" s="55">
        <v>3.0999999999999999E-3</v>
      </c>
      <c r="E47" s="1">
        <f>+(C47-C$7)/C$8</f>
        <v>-1614.4532268143448</v>
      </c>
      <c r="F47" s="1">
        <f>ROUND(2*E47,0)/2</f>
        <v>-1614.5</v>
      </c>
      <c r="G47" s="1">
        <f>+C47-(C$7+F47*C$8)</f>
        <v>2.9789000029268209E-2</v>
      </c>
      <c r="L47" s="1">
        <f>+G47</f>
        <v>2.9789000029268209E-2</v>
      </c>
      <c r="O47" s="1">
        <f ca="1">+C$11+C$12*$F47</f>
        <v>1.6140544676147561E-2</v>
      </c>
      <c r="Q47" s="48">
        <f>+C47-15018.5</f>
        <v>39037.956400000025</v>
      </c>
    </row>
    <row r="48" spans="1:17">
      <c r="A48" s="53" t="s">
        <v>62</v>
      </c>
      <c r="B48" s="54" t="s">
        <v>42</v>
      </c>
      <c r="C48" s="55">
        <v>54057.400799999945</v>
      </c>
      <c r="D48" s="55">
        <v>2.0999999999999999E-3</v>
      </c>
      <c r="E48" s="1">
        <f>+(C48-C$7)/C$8</f>
        <v>-1612.9703775582498</v>
      </c>
      <c r="F48" s="1">
        <f>ROUND(2*E48,0)/2</f>
        <v>-1613</v>
      </c>
      <c r="G48" s="1">
        <f>+C48-(C$7+F48*C$8)</f>
        <v>1.8865999947593082E-2</v>
      </c>
      <c r="L48" s="1">
        <f>+G48</f>
        <v>1.8865999947593082E-2</v>
      </c>
      <c r="O48" s="1">
        <f ca="1">+C$11+C$12*$F48</f>
        <v>1.6145371139814645E-2</v>
      </c>
      <c r="Q48" s="48">
        <f>+C48-15018.5</f>
        <v>39038.900799999945</v>
      </c>
    </row>
    <row r="49" spans="1:17">
      <c r="A49" s="53" t="s">
        <v>62</v>
      </c>
      <c r="B49" s="54" t="s">
        <v>41</v>
      </c>
      <c r="C49" s="55">
        <v>54685.692300000228</v>
      </c>
      <c r="D49" s="55">
        <v>2.3999999999999998E-3</v>
      </c>
      <c r="E49" s="1">
        <f>+(C49-C$7)/C$8</f>
        <v>-626.45874745992205</v>
      </c>
      <c r="F49" s="1">
        <f>ROUND(2*E49,0)/2</f>
        <v>-626.5</v>
      </c>
      <c r="G49" s="1">
        <f>+C49-(C$7+F49*C$8)</f>
        <v>2.6273000228684396E-2</v>
      </c>
      <c r="L49" s="1">
        <f>+G49</f>
        <v>2.6273000228684396E-2</v>
      </c>
      <c r="O49" s="1">
        <f ca="1">+C$11+C$12*$F49</f>
        <v>1.9319575411533719E-2</v>
      </c>
      <c r="Q49" s="48">
        <f>+C49-15018.5</f>
        <v>39667.192300000228</v>
      </c>
    </row>
    <row r="50" spans="1:17">
      <c r="A50" s="53" t="s">
        <v>62</v>
      </c>
      <c r="B50" s="54" t="s">
        <v>42</v>
      </c>
      <c r="C50" s="55">
        <v>54686.639099999797</v>
      </c>
      <c r="D50" s="55">
        <v>6.9999999999999999E-4</v>
      </c>
      <c r="E50" s="1">
        <f>+(C50-C$7)/C$8</f>
        <v>-624.97212984540545</v>
      </c>
      <c r="F50" s="1">
        <f>ROUND(2*E50,0)/2</f>
        <v>-625</v>
      </c>
      <c r="G50" s="1">
        <f>+C50-(C$7+F50*C$8)</f>
        <v>1.7749999795341864E-2</v>
      </c>
      <c r="L50" s="1">
        <f>+G50</f>
        <v>1.7749999795341864E-2</v>
      </c>
      <c r="O50" s="1">
        <f ca="1">+C$11+C$12*$F50</f>
        <v>1.9324401875200802E-2</v>
      </c>
      <c r="Q50" s="48">
        <f>+C50-15018.5</f>
        <v>39668.139099999797</v>
      </c>
    </row>
    <row r="51" spans="1:17">
      <c r="A51" s="23" t="s">
        <v>44</v>
      </c>
      <c r="B51" s="24" t="s">
        <v>41</v>
      </c>
      <c r="C51" s="23">
        <v>54703.5236</v>
      </c>
      <c r="D51" s="23">
        <v>2.0000000000000001E-4</v>
      </c>
      <c r="E51" s="1">
        <f>+(C51-C$7)/C$8</f>
        <v>-598.46093938908245</v>
      </c>
      <c r="F51" s="1">
        <f>ROUND(2*E51,0)/2</f>
        <v>-598.5</v>
      </c>
      <c r="G51" s="1">
        <f>+C51-(C$7+F51*C$8)</f>
        <v>2.4877000003471039E-2</v>
      </c>
      <c r="J51" s="1">
        <f>+G51</f>
        <v>2.4877000003471039E-2</v>
      </c>
      <c r="O51" s="1">
        <f ca="1">+C$11+C$12*$F51</f>
        <v>1.9409669399985958E-2</v>
      </c>
      <c r="Q51" s="48">
        <f>+C51-15018.5</f>
        <v>39685.0236</v>
      </c>
    </row>
    <row r="52" spans="1:17">
      <c r="A52" s="23" t="s">
        <v>44</v>
      </c>
      <c r="B52" s="24" t="s">
        <v>42</v>
      </c>
      <c r="C52" s="23">
        <v>54716.569000000003</v>
      </c>
      <c r="D52" s="23">
        <v>2.0000000000000001E-4</v>
      </c>
      <c r="E52" s="1">
        <f>+(C52-C$7)/C$8</f>
        <v>-577.9777101566616</v>
      </c>
      <c r="F52" s="1">
        <f>ROUND(2*E52,0)/2</f>
        <v>-578</v>
      </c>
      <c r="G52" s="1">
        <f>+C52-(C$7+F52*C$8)</f>
        <v>1.4196000003721565E-2</v>
      </c>
      <c r="J52" s="1">
        <f>+G52</f>
        <v>1.4196000003721565E-2</v>
      </c>
      <c r="O52" s="1">
        <f ca="1">+C$11+C$12*$F52</f>
        <v>1.9475631070102778E-2</v>
      </c>
      <c r="Q52" s="48">
        <f>+C52-15018.5</f>
        <v>39698.069000000003</v>
      </c>
    </row>
    <row r="53" spans="1:17">
      <c r="A53" s="23" t="s">
        <v>44</v>
      </c>
      <c r="B53" s="24" t="s">
        <v>42</v>
      </c>
      <c r="C53" s="23">
        <v>54718.480799999998</v>
      </c>
      <c r="D53" s="23">
        <v>2.9999999999999997E-4</v>
      </c>
      <c r="E53" s="1">
        <f>+(C53-C$7)/C$8</f>
        <v>-574.97589820406381</v>
      </c>
      <c r="F53" s="1">
        <f>ROUND(2*E53,0)/2</f>
        <v>-575</v>
      </c>
      <c r="G53" s="1">
        <f>+C53-(C$7+F53*C$8)</f>
        <v>1.5350000001490116E-2</v>
      </c>
      <c r="J53" s="1">
        <f>+G53</f>
        <v>1.5350000001490116E-2</v>
      </c>
      <c r="O53" s="1">
        <f ca="1">+C$11+C$12*$F53</f>
        <v>1.9485283997436945E-2</v>
      </c>
      <c r="Q53" s="48">
        <f>+C53-15018.5</f>
        <v>39699.980799999998</v>
      </c>
    </row>
    <row r="54" spans="1:17">
      <c r="A54" s="23" t="s">
        <v>44</v>
      </c>
      <c r="B54" s="24" t="s">
        <v>41</v>
      </c>
      <c r="C54" s="23">
        <v>54721.357000000004</v>
      </c>
      <c r="D54" s="23">
        <v>2.0000000000000001E-4</v>
      </c>
      <c r="E54" s="1">
        <f>+(C54-C$7)/C$8</f>
        <v>-570.4598340037785</v>
      </c>
      <c r="F54" s="1">
        <f>ROUND(2*E54,0)/2</f>
        <v>-570.5</v>
      </c>
      <c r="G54" s="1">
        <f>+C54-(C$7+F54*C$8)</f>
        <v>2.5581000008969568E-2</v>
      </c>
      <c r="J54" s="1">
        <f>+G54</f>
        <v>2.5581000008969568E-2</v>
      </c>
      <c r="O54" s="1">
        <f ca="1">+C$11+C$12*$F54</f>
        <v>1.9499763388438198E-2</v>
      </c>
      <c r="Q54" s="48">
        <f>+C54-15018.5</f>
        <v>39702.857000000004</v>
      </c>
    </row>
    <row r="55" spans="1:17">
      <c r="A55" s="53" t="s">
        <v>62</v>
      </c>
      <c r="B55" s="54" t="s">
        <v>42</v>
      </c>
      <c r="C55" s="55">
        <v>54744.597599999979</v>
      </c>
      <c r="D55" s="55">
        <v>1.1000000000000001E-3</v>
      </c>
      <c r="E55" s="1">
        <f>+(C55-C$7)/C$8</f>
        <v>-533.96861585037561</v>
      </c>
      <c r="F55" s="1">
        <f>ROUND(2*E55,0)/2</f>
        <v>-534</v>
      </c>
      <c r="G55" s="1">
        <f>+C55-(C$7+F55*C$8)</f>
        <v>1.9987999978184234E-2</v>
      </c>
      <c r="L55" s="1">
        <f>+G55</f>
        <v>1.9987999978184234E-2</v>
      </c>
      <c r="O55" s="1">
        <f ca="1">+C$11+C$12*$F55</f>
        <v>1.961720733767058E-2</v>
      </c>
      <c r="Q55" s="48">
        <f>+C55-15018.5</f>
        <v>39726.097599999979</v>
      </c>
    </row>
    <row r="56" spans="1:17">
      <c r="A56" s="53" t="s">
        <v>62</v>
      </c>
      <c r="B56" s="54" t="s">
        <v>42</v>
      </c>
      <c r="C56" s="55">
        <v>54746.505900000222</v>
      </c>
      <c r="D56" s="55">
        <v>8.0000000000000004E-4</v>
      </c>
      <c r="E56" s="1">
        <f>+(C56-C$7)/C$8</f>
        <v>-530.9722994208912</v>
      </c>
      <c r="F56" s="1">
        <f>ROUND(2*E56,0)/2</f>
        <v>-531</v>
      </c>
      <c r="G56" s="1">
        <f>+C56-(C$7+F56*C$8)</f>
        <v>1.764200022444129E-2</v>
      </c>
      <c r="L56" s="1">
        <f>+G56</f>
        <v>1.764200022444129E-2</v>
      </c>
      <c r="O56" s="1">
        <f ca="1">+C$11+C$12*$F56</f>
        <v>1.962686026500475E-2</v>
      </c>
      <c r="Q56" s="48">
        <f>+C56-15018.5</f>
        <v>39728.005900000222</v>
      </c>
    </row>
    <row r="57" spans="1:17">
      <c r="A57" s="23" t="s">
        <v>44</v>
      </c>
      <c r="B57" s="24" t="s">
        <v>42</v>
      </c>
      <c r="C57" s="23">
        <v>54746.5075</v>
      </c>
      <c r="D57" s="23">
        <v>2.9999999999999997E-4</v>
      </c>
      <c r="E57" s="1">
        <f>+(C57-C$7)/C$8</f>
        <v>-530.9697871819244</v>
      </c>
      <c r="F57" s="1">
        <f>ROUND(2*E57,0)/2</f>
        <v>-531</v>
      </c>
      <c r="G57" s="1">
        <f>+C57-(C$7+F57*C$8)</f>
        <v>1.924200000212295E-2</v>
      </c>
      <c r="J57" s="1">
        <f>+G57</f>
        <v>1.924200000212295E-2</v>
      </c>
      <c r="O57" s="1">
        <f ca="1">+C$11+C$12*$F57</f>
        <v>1.962686026500475E-2</v>
      </c>
      <c r="Q57" s="48">
        <f>+C57-15018.5</f>
        <v>39728.0075</v>
      </c>
    </row>
    <row r="58" spans="1:17">
      <c r="A58" s="23" t="s">
        <v>44</v>
      </c>
      <c r="B58" s="24" t="s">
        <v>42</v>
      </c>
      <c r="C58" s="23">
        <v>54752.235099999998</v>
      </c>
      <c r="D58" s="23">
        <v>2.9999999999999997E-4</v>
      </c>
      <c r="E58" s="1">
        <f>+(C58-C$7)/C$8</f>
        <v>-521.97659849077229</v>
      </c>
      <c r="F58" s="1">
        <f>ROUND(2*E58,0)/2</f>
        <v>-522</v>
      </c>
      <c r="G58" s="1">
        <f>+C58-(C$7+F58*C$8)</f>
        <v>1.4904000003298279E-2</v>
      </c>
      <c r="J58" s="1">
        <f>+G58</f>
        <v>1.4904000003298279E-2</v>
      </c>
      <c r="O58" s="1">
        <f ca="1">+C$11+C$12*$F58</f>
        <v>1.9655819047007254E-2</v>
      </c>
      <c r="Q58" s="48">
        <f>+C58-15018.5</f>
        <v>39733.735099999998</v>
      </c>
    </row>
    <row r="59" spans="1:17">
      <c r="A59" s="53" t="s">
        <v>62</v>
      </c>
      <c r="B59" s="54" t="s">
        <v>41</v>
      </c>
      <c r="C59" s="55">
        <v>55055.716299999971</v>
      </c>
      <c r="D59" s="55">
        <v>1E-3</v>
      </c>
      <c r="E59" s="1">
        <f>+(C59-C$7)/C$8</f>
        <v>-45.465722064726457</v>
      </c>
      <c r="F59" s="1">
        <f>ROUND(2*E59,0)/2</f>
        <v>-45.5</v>
      </c>
      <c r="G59" s="1">
        <f>+C59-(C$7+F59*C$8)</f>
        <v>2.1830999976373278E-2</v>
      </c>
      <c r="L59" s="1">
        <f>+G59</f>
        <v>2.1830999976373278E-2</v>
      </c>
      <c r="O59" s="1">
        <f ca="1">+C$11+C$12*$F59</f>
        <v>2.1189025671917685E-2</v>
      </c>
      <c r="Q59" s="48">
        <f>+C59-15018.5</f>
        <v>40037.216299999971</v>
      </c>
    </row>
    <row r="60" spans="1:17">
      <c r="A60" s="53" t="s">
        <v>62</v>
      </c>
      <c r="B60" s="54" t="s">
        <v>42</v>
      </c>
      <c r="C60" s="55">
        <v>55056.668599999975</v>
      </c>
      <c r="D60" s="55">
        <v>8.9999999999999998E-4</v>
      </c>
      <c r="E60" s="1">
        <f>+(C60-C$7)/C$8</f>
        <v>-43.970468626876951</v>
      </c>
      <c r="F60" s="1">
        <f>ROUND(2*E60,0)/2</f>
        <v>-44</v>
      </c>
      <c r="G60" s="1">
        <f>+C60-(C$7+F60*C$8)</f>
        <v>1.8807999978889711E-2</v>
      </c>
      <c r="L60" s="1">
        <f>+G60</f>
        <v>1.8807999978889711E-2</v>
      </c>
      <c r="O60" s="1">
        <f ca="1">+C$11+C$12*$F60</f>
        <v>2.1193852135584768E-2</v>
      </c>
      <c r="Q60" s="48">
        <f>+C60-15018.5</f>
        <v>40038.168599999975</v>
      </c>
    </row>
    <row r="61" spans="1:17">
      <c r="A61" s="53" t="s">
        <v>62</v>
      </c>
      <c r="B61" s="54" t="s">
        <v>41</v>
      </c>
      <c r="C61" s="55">
        <v>55057.626900000032</v>
      </c>
      <c r="D61" s="55">
        <v>1E-3</v>
      </c>
      <c r="E61" s="1">
        <f>+(C61-C$7)/C$8</f>
        <v>-42.465794291510861</v>
      </c>
      <c r="F61" s="1">
        <f>ROUND(2*E61,0)/2</f>
        <v>-42.5</v>
      </c>
      <c r="G61" s="1">
        <f>+C61-(C$7+F61*C$8)</f>
        <v>2.1785000033560209E-2</v>
      </c>
      <c r="L61" s="1">
        <f>+G61</f>
        <v>2.1785000033560209E-2</v>
      </c>
      <c r="O61" s="1">
        <f ca="1">+C$11+C$12*$F61</f>
        <v>2.1198678599251855E-2</v>
      </c>
      <c r="Q61" s="48">
        <f>+C61-15018.5</f>
        <v>40039.126900000032</v>
      </c>
    </row>
    <row r="62" spans="1:17">
      <c r="A62" s="53" t="s">
        <v>62</v>
      </c>
      <c r="B62" s="54" t="s">
        <v>42</v>
      </c>
      <c r="C62" s="55">
        <v>55058.582500000019</v>
      </c>
      <c r="D62" s="55">
        <v>5.0000000000000001E-4</v>
      </c>
      <c r="E62" s="1">
        <f>+(C62-C$7)/C$8</f>
        <v>-40.965359360100351</v>
      </c>
      <c r="F62" s="1">
        <f>ROUND(2*E62,0)/2</f>
        <v>-41</v>
      </c>
      <c r="G62" s="1">
        <f>+C62-(C$7+F62*C$8)</f>
        <v>2.2062000018195249E-2</v>
      </c>
      <c r="L62" s="1">
        <f>+G62</f>
        <v>2.2062000018195249E-2</v>
      </c>
      <c r="O62" s="1">
        <f ca="1">+C$11+C$12*$F62</f>
        <v>2.1203505062918938E-2</v>
      </c>
      <c r="Q62" s="48">
        <f>+C62-15018.5</f>
        <v>40040.082500000019</v>
      </c>
    </row>
    <row r="63" spans="1:17">
      <c r="A63" s="53" t="s">
        <v>62</v>
      </c>
      <c r="B63" s="54" t="s">
        <v>41</v>
      </c>
      <c r="C63" s="55">
        <v>55064.63450000016</v>
      </c>
      <c r="D63" s="55">
        <v>1.6000000000000001E-3</v>
      </c>
      <c r="E63" s="1">
        <f>+(C63-C$7)/C$8</f>
        <v>-31.462814147421138</v>
      </c>
      <c r="F63" s="1">
        <f>ROUND(2*E63,0)/2</f>
        <v>-31.5</v>
      </c>
      <c r="G63" s="1">
        <f>+C63-(C$7+F63*C$8)</f>
        <v>2.3683000159508083E-2</v>
      </c>
      <c r="L63" s="1">
        <f>+G63</f>
        <v>2.3683000159508083E-2</v>
      </c>
      <c r="O63" s="1">
        <f ca="1">+C$11+C$12*$F63</f>
        <v>2.1234072666143803E-2</v>
      </c>
      <c r="Q63" s="48">
        <f>+C63-15018.5</f>
        <v>40046.13450000016</v>
      </c>
    </row>
    <row r="64" spans="1:17">
      <c r="A64" s="53" t="s">
        <v>62</v>
      </c>
      <c r="B64" s="54" t="s">
        <v>42</v>
      </c>
      <c r="C64" s="55">
        <v>55065.584999999963</v>
      </c>
      <c r="D64" s="55">
        <v>1.1000000000000001E-3</v>
      </c>
      <c r="E64" s="1">
        <f>+(C64-C$7)/C$8</f>
        <v>-29.97038697911907</v>
      </c>
      <c r="F64" s="1">
        <f>ROUND(2*E64,0)/2</f>
        <v>-30</v>
      </c>
      <c r="G64" s="1">
        <f>+C64-(C$7+F64*C$8)</f>
        <v>1.885999996738974E-2</v>
      </c>
      <c r="L64" s="1">
        <f>+G64</f>
        <v>1.885999996738974E-2</v>
      </c>
      <c r="O64" s="1">
        <f ca="1">+C$11+C$12*$F64</f>
        <v>2.123889912981089E-2</v>
      </c>
      <c r="Q64" s="48">
        <f>+C64-15018.5</f>
        <v>40047.084999999963</v>
      </c>
    </row>
    <row r="65" spans="1:17">
      <c r="A65" s="53" t="s">
        <v>62</v>
      </c>
      <c r="B65" s="54" t="s">
        <v>41</v>
      </c>
      <c r="C65" s="55">
        <v>55066.551299999934</v>
      </c>
      <c r="D65" s="55">
        <v>1.6000000000000001E-3</v>
      </c>
      <c r="E65" s="1">
        <f>+(C65-C$7)/C$8</f>
        <v>-28.453151447307928</v>
      </c>
      <c r="F65" s="1">
        <f>ROUND(2*E65,0)/2</f>
        <v>-28.5</v>
      </c>
      <c r="G65" s="1">
        <f>+C65-(C$7+F65*C$8)</f>
        <v>2.9836999936378561E-2</v>
      </c>
      <c r="L65" s="1">
        <f>+G65</f>
        <v>2.9836999936378561E-2</v>
      </c>
      <c r="O65" s="1">
        <f ca="1">+C$11+C$12*$F65</f>
        <v>2.1243725593477973E-2</v>
      </c>
      <c r="Q65" s="48">
        <f>+C65-15018.5</f>
        <v>40048.051299999934</v>
      </c>
    </row>
    <row r="66" spans="1:17">
      <c r="A66" s="53" t="s">
        <v>62</v>
      </c>
      <c r="B66" s="54" t="s">
        <v>41</v>
      </c>
      <c r="C66" s="55">
        <v>55071.637699999847</v>
      </c>
      <c r="D66" s="55">
        <v>1.6999999999999999E-3</v>
      </c>
      <c r="E66" s="1">
        <f>+(C66-C$7)/C$8</f>
        <v>-20.466742662143911</v>
      </c>
      <c r="F66" s="1">
        <f>ROUND(2*E66,0)/2</f>
        <v>-20.5</v>
      </c>
      <c r="G66" s="1">
        <f>+C66-(C$7+F66*C$8)</f>
        <v>2.1180999850912485E-2</v>
      </c>
      <c r="L66" s="1">
        <f>+G66</f>
        <v>2.1180999850912485E-2</v>
      </c>
      <c r="O66" s="1">
        <f ca="1">+C$11+C$12*$F66</f>
        <v>2.1269466733035754E-2</v>
      </c>
      <c r="Q66" s="48">
        <f>+C66-15018.5</f>
        <v>40053.137699999847</v>
      </c>
    </row>
    <row r="67" spans="1:17">
      <c r="A67" s="53" t="s">
        <v>62</v>
      </c>
      <c r="B67" s="54" t="s">
        <v>42</v>
      </c>
      <c r="C67" s="55">
        <v>55072.589900000021</v>
      </c>
      <c r="D67" s="55">
        <v>1.1000000000000001E-3</v>
      </c>
      <c r="E67" s="1">
        <f>+(C67-C$7)/C$8</f>
        <v>-18.971646238984921</v>
      </c>
      <c r="F67" s="1">
        <f>ROUND(2*E67,0)/2</f>
        <v>-19</v>
      </c>
      <c r="G67" s="1">
        <f>+C67-(C$7+F67*C$8)</f>
        <v>1.8058000023302156E-2</v>
      </c>
      <c r="L67" s="1">
        <f>+G67</f>
        <v>1.8058000023302156E-2</v>
      </c>
      <c r="O67" s="1">
        <f ca="1">+C$11+C$12*$F67</f>
        <v>2.1274293196702841E-2</v>
      </c>
      <c r="Q67" s="48">
        <f>+C67-15018.5</f>
        <v>40054.089900000021</v>
      </c>
    </row>
    <row r="68" spans="1:17">
      <c r="A68" s="25" t="s">
        <v>45</v>
      </c>
      <c r="B68" s="24" t="s">
        <v>41</v>
      </c>
      <c r="C68" s="23">
        <v>55075.462659999997</v>
      </c>
      <c r="D68" s="23">
        <v>4.0000000000000002E-4</v>
      </c>
      <c r="E68" s="1">
        <f>+(C68-C$7)/C$8</f>
        <v>-14.460983353275243</v>
      </c>
      <c r="F68" s="1">
        <f>ROUND(2*E68,0)/2</f>
        <v>-14.5</v>
      </c>
      <c r="G68" s="1">
        <f>+C68-(C$7+F68*C$8)</f>
        <v>2.4849000001267996E-2</v>
      </c>
      <c r="K68" s="1">
        <f>+G68</f>
        <v>2.4849000001267996E-2</v>
      </c>
      <c r="O68" s="1">
        <f ca="1">+C$11+C$12*$F68</f>
        <v>2.1288772587704091E-2</v>
      </c>
      <c r="Q68" s="48">
        <f>+C68-15018.5</f>
        <v>40056.962659999997</v>
      </c>
    </row>
    <row r="69" spans="1:17">
      <c r="A69" s="25" t="s">
        <v>45</v>
      </c>
      <c r="B69" s="24" t="s">
        <v>41</v>
      </c>
      <c r="C69" s="23">
        <v>55075.463459999999</v>
      </c>
      <c r="D69" s="23">
        <v>2.9999999999999997E-4</v>
      </c>
      <c r="E69" s="1">
        <f>+(C69-C$7)/C$8</f>
        <v>-14.459727233614744</v>
      </c>
      <c r="F69" s="1">
        <f>ROUND(2*E69,0)/2</f>
        <v>-14.5</v>
      </c>
      <c r="G69" s="1">
        <f>+C69-(C$7+F69*C$8)</f>
        <v>2.5649000002886169E-2</v>
      </c>
      <c r="K69" s="1">
        <f>+G69</f>
        <v>2.5649000002886169E-2</v>
      </c>
      <c r="O69" s="1">
        <f ca="1">+C$11+C$12*$F69</f>
        <v>2.1288772587704091E-2</v>
      </c>
      <c r="Q69" s="48">
        <f>+C69-15018.5</f>
        <v>40056.963459999999</v>
      </c>
    </row>
    <row r="70" spans="1:17">
      <c r="A70" s="20" t="s">
        <v>45</v>
      </c>
      <c r="B70" s="21" t="s">
        <v>41</v>
      </c>
      <c r="C70" s="20">
        <v>55075.463459999999</v>
      </c>
      <c r="D70" s="20">
        <v>2.9999999999999997E-4</v>
      </c>
      <c r="E70" s="1">
        <f>+(C70-C$7)/C$8</f>
        <v>-14.459727233614744</v>
      </c>
      <c r="F70" s="1">
        <f>ROUND(2*E70,0)/2</f>
        <v>-14.5</v>
      </c>
      <c r="G70" s="1">
        <f>+C70-(C$7+F70*C$8)</f>
        <v>2.5649000002886169E-2</v>
      </c>
      <c r="K70" s="1">
        <f>+G70</f>
        <v>2.5649000002886169E-2</v>
      </c>
      <c r="O70" s="1">
        <f ca="1">+C$11+C$12*$F70</f>
        <v>2.1288772587704091E-2</v>
      </c>
      <c r="Q70" s="48">
        <f>+C70-15018.5</f>
        <v>40056.963459999999</v>
      </c>
    </row>
    <row r="71" spans="1:17" ht="12" customHeight="1">
      <c r="A71" s="25" t="s">
        <v>45</v>
      </c>
      <c r="B71" s="24" t="s">
        <v>42</v>
      </c>
      <c r="C71" s="23">
        <v>55076.413569999997</v>
      </c>
      <c r="D71" s="23">
        <v>2.9999999999999997E-4</v>
      </c>
      <c r="E71" s="1">
        <f>+(C71-C$7)/C$8</f>
        <v>-12.967912423339136</v>
      </c>
      <c r="F71" s="1">
        <f>ROUND(2*E71,0)/2</f>
        <v>-13</v>
      </c>
      <c r="G71" s="1">
        <f>+C71-(C$7+F71*C$8)</f>
        <v>2.0435999998881016E-2</v>
      </c>
      <c r="K71" s="1">
        <f>+G71</f>
        <v>2.0435999998881016E-2</v>
      </c>
      <c r="O71" s="1">
        <f ca="1">+C$11+C$12*$F71</f>
        <v>2.1293599051371178E-2</v>
      </c>
      <c r="Q71" s="48">
        <f>+C71-15018.5</f>
        <v>40057.913569999997</v>
      </c>
    </row>
    <row r="72" spans="1:17" ht="12" customHeight="1">
      <c r="A72" s="25" t="s">
        <v>45</v>
      </c>
      <c r="B72" s="24" t="s">
        <v>42</v>
      </c>
      <c r="C72" s="23">
        <v>55076.414570000001</v>
      </c>
      <c r="D72" s="23">
        <v>4.0000000000000002E-4</v>
      </c>
      <c r="E72" s="1">
        <f>+(C72-C$7)/C$8</f>
        <v>-12.966342273760656</v>
      </c>
      <c r="F72" s="1">
        <f>ROUND(2*E72,0)/2</f>
        <v>-13</v>
      </c>
      <c r="G72" s="1">
        <f>+C72-(C$7+F72*C$8)</f>
        <v>2.1436000002722722E-2</v>
      </c>
      <c r="K72" s="1">
        <f>+G72</f>
        <v>2.1436000002722722E-2</v>
      </c>
      <c r="O72" s="1">
        <f ca="1">+C$11+C$12*$F72</f>
        <v>2.1293599051371178E-2</v>
      </c>
      <c r="Q72" s="48">
        <f>+C72-15018.5</f>
        <v>40057.914570000001</v>
      </c>
    </row>
    <row r="73" spans="1:17" ht="12" customHeight="1">
      <c r="A73" s="53" t="s">
        <v>62</v>
      </c>
      <c r="B73" s="54" t="s">
        <v>42</v>
      </c>
      <c r="C73" s="55">
        <v>55077.686999999918</v>
      </c>
      <c r="D73" s="55">
        <v>1.1999999999999999E-3</v>
      </c>
      <c r="E73" s="1">
        <f>+(C73-C$7)/C$8</f>
        <v>-10.968436853420277</v>
      </c>
      <c r="F73" s="1">
        <f>ROUND(2*E73,0)/2</f>
        <v>-11</v>
      </c>
      <c r="G73" s="1">
        <f>+C73-(C$7+F73*C$8)</f>
        <v>2.0101999922189862E-2</v>
      </c>
      <c r="L73" s="1">
        <f>+G73</f>
        <v>2.0101999922189862E-2</v>
      </c>
      <c r="O73" s="1">
        <f ca="1">+C$11+C$12*$F73</f>
        <v>2.1300034336260622E-2</v>
      </c>
      <c r="Q73" s="48">
        <f>+C73-15018.5</f>
        <v>40059.186999999918</v>
      </c>
    </row>
    <row r="74" spans="1:17" ht="12" customHeight="1">
      <c r="A74" s="53" t="s">
        <v>62</v>
      </c>
      <c r="B74" s="54" t="s">
        <v>41</v>
      </c>
      <c r="C74" s="55">
        <v>55087.565400000196</v>
      </c>
      <c r="D74" s="55">
        <v>1E-3</v>
      </c>
      <c r="E74" s="1">
        <f>+(C74-C$7)/C$8</f>
        <v>4.5421286834890839</v>
      </c>
      <c r="F74" s="1">
        <f>ROUND(2*E74,0)/2</f>
        <v>4.5</v>
      </c>
      <c r="G74" s="1">
        <f>+C74-(C$7+F74*C$8)</f>
        <v>2.6831000199308619E-2</v>
      </c>
      <c r="L74" s="1">
        <f>+G74</f>
        <v>2.6831000199308619E-2</v>
      </c>
      <c r="O74" s="1">
        <f ca="1">+C$11+C$12*$F74</f>
        <v>2.1349907794153827E-2</v>
      </c>
      <c r="Q74" s="48">
        <f>+C74-15018.5</f>
        <v>40069.065400000196</v>
      </c>
    </row>
    <row r="75" spans="1:17" ht="12" customHeight="1">
      <c r="A75" s="53" t="s">
        <v>62</v>
      </c>
      <c r="B75" s="54" t="s">
        <v>42</v>
      </c>
      <c r="C75" s="55">
        <v>55088.512099999934</v>
      </c>
      <c r="D75" s="55">
        <v>1E-3</v>
      </c>
      <c r="E75" s="1">
        <f>+(C75-C$7)/C$8</f>
        <v>6.0285892833152444</v>
      </c>
      <c r="F75" s="1">
        <f>ROUND(2*E75,0)/2</f>
        <v>6</v>
      </c>
      <c r="G75" s="1">
        <f>+C75-(C$7+F75*C$8)</f>
        <v>1.8207999935839325E-2</v>
      </c>
      <c r="L75" s="1">
        <f>+G75</f>
        <v>1.8207999935839325E-2</v>
      </c>
      <c r="O75" s="1">
        <f ca="1">+C$11+C$12*$F75</f>
        <v>2.1354734257820911E-2</v>
      </c>
      <c r="Q75" s="48">
        <f>+C75-15018.5</f>
        <v>40070.012099999934</v>
      </c>
    </row>
    <row r="76" spans="1:17">
      <c r="A76" s="25" t="s">
        <v>45</v>
      </c>
      <c r="B76" s="24" t="s">
        <v>41</v>
      </c>
      <c r="C76" s="23">
        <v>55096.480909999998</v>
      </c>
      <c r="D76" s="23">
        <v>5.0000000000000001E-4</v>
      </c>
      <c r="E76" s="1">
        <f>+(C76-C$7)/C$8</f>
        <v>18.540812897837196</v>
      </c>
      <c r="F76" s="1">
        <f>ROUND(2*E76,0)/2</f>
        <v>18.5</v>
      </c>
      <c r="G76" s="1">
        <f>+C76-(C$7+F76*C$8)</f>
        <v>2.5993000002927147E-2</v>
      </c>
      <c r="K76" s="1">
        <f>+G76</f>
        <v>2.5993000002927147E-2</v>
      </c>
      <c r="O76" s="1">
        <f ca="1">+C$11+C$12*$F76</f>
        <v>2.1394954788379945E-2</v>
      </c>
      <c r="Q76" s="48">
        <f>+C76-15018.5</f>
        <v>40077.980909999998</v>
      </c>
    </row>
    <row r="77" spans="1:17">
      <c r="A77" s="25" t="s">
        <v>45</v>
      </c>
      <c r="B77" s="24" t="s">
        <v>41</v>
      </c>
      <c r="C77" s="23">
        <v>55096.481509999998</v>
      </c>
      <c r="D77" s="23">
        <v>5.9999999999999995E-4</v>
      </c>
      <c r="E77" s="1">
        <f>+(C77-C$7)/C$8</f>
        <v>18.541754987579711</v>
      </c>
      <c r="F77" s="1">
        <f>ROUND(2*E77,0)/2</f>
        <v>18.5</v>
      </c>
      <c r="G77" s="1">
        <f>+C77-(C$7+F77*C$8)</f>
        <v>2.6593000002321787E-2</v>
      </c>
      <c r="K77" s="1">
        <f>+G77</f>
        <v>2.6593000002321787E-2</v>
      </c>
      <c r="O77" s="1">
        <f ca="1">+C$11+C$12*$F77</f>
        <v>2.1394954788379945E-2</v>
      </c>
      <c r="Q77" s="48">
        <f>+C77-15018.5</f>
        <v>40077.981509999998</v>
      </c>
    </row>
    <row r="78" spans="1:17">
      <c r="A78" s="53" t="s">
        <v>62</v>
      </c>
      <c r="B78" s="54" t="s">
        <v>41</v>
      </c>
      <c r="C78" s="55">
        <v>55096.483200000133</v>
      </c>
      <c r="D78" s="55">
        <v>1.4E-3</v>
      </c>
      <c r="E78" s="1">
        <f>+(C78-C$7)/C$8</f>
        <v>18.544408540570011</v>
      </c>
      <c r="F78" s="1">
        <f>ROUND(2*E78,0)/2</f>
        <v>18.5</v>
      </c>
      <c r="G78" s="1">
        <f>+C78-(C$7+F78*C$8)</f>
        <v>2.8283000137889758E-2</v>
      </c>
      <c r="L78" s="1">
        <f>+G78</f>
        <v>2.8283000137889758E-2</v>
      </c>
      <c r="O78" s="1">
        <f ca="1">+C$11+C$12*$F78</f>
        <v>2.1394954788379945E-2</v>
      </c>
      <c r="Q78" s="48">
        <f>+C78-15018.5</f>
        <v>40077.983200000133</v>
      </c>
    </row>
    <row r="79" spans="1:17">
      <c r="A79" s="53" t="s">
        <v>62</v>
      </c>
      <c r="B79" s="54" t="s">
        <v>42</v>
      </c>
      <c r="C79" s="55">
        <v>55100.609800000209</v>
      </c>
      <c r="D79" s="55">
        <v>6.9999999999999999E-4</v>
      </c>
      <c r="E79" s="1">
        <f>+(C79-C$7)/C$8</f>
        <v>25.023787766354374</v>
      </c>
      <c r="F79" s="1">
        <f>ROUND(2*E79,0)/2</f>
        <v>25</v>
      </c>
      <c r="G79" s="1">
        <f>+C79-(C$7+F79*C$8)</f>
        <v>1.5150000210269354E-2</v>
      </c>
      <c r="L79" s="1">
        <f>+G79</f>
        <v>1.5150000210269354E-2</v>
      </c>
      <c r="O79" s="1">
        <f ca="1">+C$11+C$12*$F79</f>
        <v>2.1415869464270643E-2</v>
      </c>
      <c r="Q79" s="48">
        <f>+C79-15018.5</f>
        <v>40082.109800000209</v>
      </c>
    </row>
    <row r="80" spans="1:17">
      <c r="A80" s="53" t="s">
        <v>62</v>
      </c>
      <c r="B80" s="54" t="s">
        <v>41</v>
      </c>
      <c r="C80" s="55">
        <v>55101.570499999914</v>
      </c>
      <c r="D80" s="55">
        <v>1E-3</v>
      </c>
      <c r="E80" s="1">
        <f>+(C80-C$7)/C$8</f>
        <v>26.532230460142166</v>
      </c>
      <c r="F80" s="1">
        <f>ROUND(2*E80,0)/2</f>
        <v>26.5</v>
      </c>
      <c r="G80" s="1">
        <f>+C80-(C$7+F80*C$8)</f>
        <v>2.0526999913272448E-2</v>
      </c>
      <c r="L80" s="1">
        <f>+G80</f>
        <v>2.0526999913272448E-2</v>
      </c>
      <c r="O80" s="1">
        <f ca="1">+C$11+C$12*$F80</f>
        <v>2.142069592793773E-2</v>
      </c>
      <c r="Q80" s="48">
        <f>+C80-15018.5</f>
        <v>40083.070499999914</v>
      </c>
    </row>
    <row r="81" spans="1:17">
      <c r="A81" s="53" t="s">
        <v>62</v>
      </c>
      <c r="B81" s="54" t="s">
        <v>42</v>
      </c>
      <c r="C81" s="55">
        <v>55116.533499999903</v>
      </c>
      <c r="D81" s="55">
        <v>5.9999999999999995E-4</v>
      </c>
      <c r="E81" s="1">
        <f>+(C81-C$7)/C$8</f>
        <v>50.02637851266811</v>
      </c>
      <c r="F81" s="1">
        <f>ROUND(2*E81,0)/2</f>
        <v>50</v>
      </c>
      <c r="G81" s="1">
        <f>+C81-(C$7+F81*C$8)</f>
        <v>1.6799999903014395E-2</v>
      </c>
      <c r="L81" s="1">
        <f>+G81</f>
        <v>1.6799999903014395E-2</v>
      </c>
      <c r="O81" s="1">
        <f ca="1">+C$11+C$12*$F81</f>
        <v>2.1496310525388716E-2</v>
      </c>
      <c r="Q81" s="48">
        <f>+C81-15018.5</f>
        <v>40098.033499999903</v>
      </c>
    </row>
    <row r="82" spans="1:17">
      <c r="A82" s="53" t="s">
        <v>62</v>
      </c>
      <c r="B82" s="54" t="s">
        <v>41</v>
      </c>
      <c r="C82" s="55">
        <v>55117.497700000182</v>
      </c>
      <c r="D82" s="55">
        <v>1E-3</v>
      </c>
      <c r="E82" s="1">
        <f>+(C82-C$7)/C$8</f>
        <v>51.540316730860255</v>
      </c>
      <c r="F82" s="1">
        <f>ROUND(2*E82,0)/2</f>
        <v>51.5</v>
      </c>
      <c r="G82" s="1">
        <f>+C82-(C$7+F82*C$8)</f>
        <v>2.5677000186988153E-2</v>
      </c>
      <c r="L82" s="1">
        <f>+G82</f>
        <v>2.5677000186988153E-2</v>
      </c>
      <c r="O82" s="1">
        <f ca="1">+C$11+C$12*$F82</f>
        <v>2.15011369890558E-2</v>
      </c>
      <c r="Q82" s="48">
        <f>+C82-15018.5</f>
        <v>40098.997700000182</v>
      </c>
    </row>
    <row r="83" spans="1:17">
      <c r="A83" s="53" t="s">
        <v>62</v>
      </c>
      <c r="B83" s="54" t="s">
        <v>42</v>
      </c>
      <c r="C83" s="55">
        <v>55118.44719999982</v>
      </c>
      <c r="D83" s="55">
        <v>1.4E-3</v>
      </c>
      <c r="E83" s="1">
        <f>+(C83-C$7)/C$8</f>
        <v>53.03117374933251</v>
      </c>
      <c r="F83" s="1">
        <f>ROUND(2*E83,0)/2</f>
        <v>53</v>
      </c>
      <c r="G83" s="1">
        <f>+C83-(C$7+F83*C$8)</f>
        <v>1.9853999823681079E-2</v>
      </c>
      <c r="L83" s="1">
        <f>+G83</f>
        <v>1.9853999823681079E-2</v>
      </c>
      <c r="O83" s="1">
        <f ca="1">+C$11+C$12*$F83</f>
        <v>2.1505963452722883E-2</v>
      </c>
      <c r="Q83" s="48">
        <f>+C83-15018.5</f>
        <v>40099.94719999982</v>
      </c>
    </row>
    <row r="84" spans="1:17">
      <c r="A84" s="53" t="s">
        <v>62</v>
      </c>
      <c r="B84" s="54" t="s">
        <v>41</v>
      </c>
      <c r="C84" s="55">
        <v>55119.404500000179</v>
      </c>
      <c r="D84" s="55">
        <v>8.0000000000000004E-4</v>
      </c>
      <c r="E84" s="1">
        <f>+(C84-C$7)/C$8</f>
        <v>54.534277935599938</v>
      </c>
      <c r="F84" s="1">
        <f>ROUND(2*E84,0)/2</f>
        <v>54.5</v>
      </c>
      <c r="G84" s="1">
        <f>+C84-(C$7+F84*C$8)</f>
        <v>2.1831000180100091E-2</v>
      </c>
      <c r="L84" s="1">
        <f>+G84</f>
        <v>2.1831000180100091E-2</v>
      </c>
      <c r="O84" s="1">
        <f ca="1">+C$11+C$12*$F84</f>
        <v>2.151078991638997E-2</v>
      </c>
      <c r="Q84" s="48">
        <f>+C84-15018.5</f>
        <v>40100.904500000179</v>
      </c>
    </row>
    <row r="85" spans="1:17">
      <c r="A85" s="53" t="s">
        <v>62</v>
      </c>
      <c r="B85" s="54" t="s">
        <v>41</v>
      </c>
      <c r="C85" s="55">
        <v>55124.499799999874</v>
      </c>
      <c r="D85" s="55">
        <v>1.4E-3</v>
      </c>
      <c r="E85" s="1">
        <f>+(C85-C$7)/C$8</f>
        <v>62.534661051617149</v>
      </c>
      <c r="F85" s="1">
        <f>ROUND(2*E85,0)/2</f>
        <v>62.5</v>
      </c>
      <c r="G85" s="1">
        <f>+C85-(C$7+F85*C$8)</f>
        <v>2.2074999877077062E-2</v>
      </c>
      <c r="L85" s="1">
        <f>+G85</f>
        <v>2.2074999877077062E-2</v>
      </c>
      <c r="O85" s="1">
        <f ca="1">+C$11+C$12*$F85</f>
        <v>2.1536531055947751E-2</v>
      </c>
      <c r="Q85" s="48">
        <f>+C85-15018.5</f>
        <v>40105.999799999874</v>
      </c>
    </row>
    <row r="86" spans="1:17">
      <c r="A86" s="53" t="s">
        <v>62</v>
      </c>
      <c r="B86" s="54" t="s">
        <v>42</v>
      </c>
      <c r="C86" s="55">
        <v>55125.451900000218</v>
      </c>
      <c r="D86" s="55">
        <v>6.9999999999999999E-4</v>
      </c>
      <c r="E86" s="1">
        <f>+(C86-C$7)/C$8</f>
        <v>64.029600460085618</v>
      </c>
      <c r="F86" s="1">
        <f>ROUND(2*E86,0)/2</f>
        <v>64</v>
      </c>
      <c r="G86" s="1">
        <f>+C86-(C$7+F86*C$8)</f>
        <v>1.885200021933997E-2</v>
      </c>
      <c r="L86" s="1">
        <f>+G86</f>
        <v>1.885200021933997E-2</v>
      </c>
      <c r="O86" s="1">
        <f ca="1">+C$11+C$12*$F86</f>
        <v>2.1541357519614834E-2</v>
      </c>
      <c r="Q86" s="48">
        <f>+C86-15018.5</f>
        <v>40106.951900000218</v>
      </c>
    </row>
    <row r="87" spans="1:17">
      <c r="A87" s="53" t="s">
        <v>62</v>
      </c>
      <c r="B87" s="54" t="s">
        <v>41</v>
      </c>
      <c r="C87" s="55">
        <v>55140.42389999982</v>
      </c>
      <c r="D87" s="55">
        <v>1E-3</v>
      </c>
      <c r="E87" s="1">
        <f>+(C87-C$7)/C$8</f>
        <v>87.537879858155264</v>
      </c>
      <c r="F87" s="1">
        <f>ROUND(2*E87,0)/2</f>
        <v>87.5</v>
      </c>
      <c r="G87" s="1">
        <f>+C87-(C$7+F87*C$8)</f>
        <v>2.4124999821651727E-2</v>
      </c>
      <c r="L87" s="1">
        <f>+G87</f>
        <v>2.4124999821651727E-2</v>
      </c>
      <c r="O87" s="1">
        <f ca="1">+C$11+C$12*$F87</f>
        <v>2.1616972117065821E-2</v>
      </c>
      <c r="Q87" s="48">
        <f>+C87-15018.5</f>
        <v>40121.92389999982</v>
      </c>
    </row>
    <row r="88" spans="1:17">
      <c r="A88" s="53" t="s">
        <v>62</v>
      </c>
      <c r="B88" s="54" t="s">
        <v>41</v>
      </c>
      <c r="C88" s="55">
        <v>55142.330500000156</v>
      </c>
      <c r="D88" s="55">
        <v>2.3999999999999998E-3</v>
      </c>
      <c r="E88" s="1">
        <f>+(C88-C$7)/C$8</f>
        <v>90.531527033513925</v>
      </c>
      <c r="F88" s="1">
        <f>ROUND(2*E88,0)/2</f>
        <v>90.5</v>
      </c>
      <c r="G88" s="1">
        <f>+C88-(C$7+F88*C$8)</f>
        <v>2.0079000161786098E-2</v>
      </c>
      <c r="L88" s="1">
        <f>+G88</f>
        <v>2.0079000161786098E-2</v>
      </c>
      <c r="O88" s="1">
        <f ca="1">+C$11+C$12*$F88</f>
        <v>2.1626625044399991E-2</v>
      </c>
      <c r="Q88" s="48">
        <f>+C88-15018.5</f>
        <v>40123.830500000156</v>
      </c>
    </row>
    <row r="89" spans="1:17">
      <c r="A89" s="53" t="s">
        <v>62</v>
      </c>
      <c r="B89" s="54" t="s">
        <v>42</v>
      </c>
      <c r="C89" s="55">
        <v>55146.464800000191</v>
      </c>
      <c r="D89" s="55">
        <v>6.9999999999999999E-4</v>
      </c>
      <c r="E89" s="1">
        <f>+(C89-C$7)/C$8</f>
        <v>97.022996410940621</v>
      </c>
      <c r="F89" s="1">
        <f>ROUND(2*E89,0)/2</f>
        <v>97</v>
      </c>
      <c r="G89" s="1">
        <f>+C89-(C$7+F89*C$8)</f>
        <v>1.4646000192442443E-2</v>
      </c>
      <c r="L89" s="1">
        <f>+G89</f>
        <v>1.4646000192442443E-2</v>
      </c>
      <c r="O89" s="1">
        <f ca="1">+C$11+C$12*$F89</f>
        <v>2.1647539720290689E-2</v>
      </c>
      <c r="Q89" s="48">
        <f>+C89-15018.5</f>
        <v>40127.964800000191</v>
      </c>
    </row>
    <row r="90" spans="1:17">
      <c r="A90" s="53" t="s">
        <v>62</v>
      </c>
      <c r="B90" s="54" t="s">
        <v>41</v>
      </c>
      <c r="C90" s="55">
        <v>55147.427600000054</v>
      </c>
      <c r="D90" s="55">
        <v>1.1000000000000001E-3</v>
      </c>
      <c r="E90" s="1">
        <f>+(C90-C$7)/C$8</f>
        <v>98.53473641907857</v>
      </c>
      <c r="F90" s="1">
        <f>ROUND(2*E90,0)/2</f>
        <v>98.5</v>
      </c>
      <c r="G90" s="1">
        <f>+C90-(C$7+F90*C$8)</f>
        <v>2.2123000053397845E-2</v>
      </c>
      <c r="L90" s="1">
        <f>+G90</f>
        <v>2.2123000053397845E-2</v>
      </c>
      <c r="O90" s="1">
        <f ca="1">+C$11+C$12*$F90</f>
        <v>2.1652366183957772E-2</v>
      </c>
      <c r="Q90" s="48">
        <f>+C90-15018.5</f>
        <v>40128.927600000054</v>
      </c>
    </row>
    <row r="91" spans="1:17">
      <c r="A91" s="53" t="s">
        <v>62</v>
      </c>
      <c r="B91" s="54" t="s">
        <v>42</v>
      </c>
      <c r="C91" s="55">
        <v>55148.379600000102</v>
      </c>
      <c r="D91" s="55">
        <v>5.0000000000000001E-4</v>
      </c>
      <c r="E91" s="1">
        <f>+(C91-C$7)/C$8</f>
        <v>100.02951881212536</v>
      </c>
      <c r="F91" s="1">
        <f>ROUND(2*E91,0)/2</f>
        <v>100</v>
      </c>
      <c r="G91" s="1">
        <f>+C91-(C$7+F91*C$8)</f>
        <v>1.8800000107148662E-2</v>
      </c>
      <c r="L91" s="1">
        <f>+G91</f>
        <v>1.8800000107148662E-2</v>
      </c>
      <c r="O91" s="1">
        <f ca="1">+C$11+C$12*$F91</f>
        <v>2.1657192647624859E-2</v>
      </c>
      <c r="Q91" s="48">
        <f>+C91-15018.5</f>
        <v>40129.879600000102</v>
      </c>
    </row>
    <row r="92" spans="1:17">
      <c r="A92" s="53" t="s">
        <v>62</v>
      </c>
      <c r="B92" s="54" t="s">
        <v>41</v>
      </c>
      <c r="C92" s="55">
        <v>55149.336099999957</v>
      </c>
      <c r="D92" s="55">
        <v>2E-3</v>
      </c>
      <c r="E92" s="1">
        <f>+(C92-C$7)/C$8</f>
        <v>101.53136687794401</v>
      </c>
      <c r="F92" s="1">
        <f>ROUND(2*E92,0)/2</f>
        <v>101.5</v>
      </c>
      <c r="G92" s="1">
        <f>+C92-(C$7+F92*C$8)</f>
        <v>1.9976999959908426E-2</v>
      </c>
      <c r="L92" s="1">
        <f>+G92</f>
        <v>1.9976999959908426E-2</v>
      </c>
      <c r="O92" s="1">
        <f ca="1">+C$11+C$12*$F92</f>
        <v>2.1662019111291942E-2</v>
      </c>
      <c r="Q92" s="48">
        <f>+C92-15018.5</f>
        <v>40130.836099999957</v>
      </c>
    </row>
    <row r="93" spans="1:17">
      <c r="A93" s="53" t="s">
        <v>62</v>
      </c>
      <c r="B93" s="54" t="s">
        <v>41</v>
      </c>
      <c r="C93" s="55">
        <v>55154.427500000224</v>
      </c>
      <c r="D93" s="55">
        <v>1E-3</v>
      </c>
      <c r="E93" s="1">
        <f>+(C93-C$7)/C$8</f>
        <v>109.52562641152595</v>
      </c>
      <c r="F93" s="1">
        <f>ROUND(2*E93,0)/2</f>
        <v>109.5</v>
      </c>
      <c r="G93" s="1">
        <f>+C93-(C$7+F93*C$8)</f>
        <v>1.6321000228344928E-2</v>
      </c>
      <c r="L93" s="1">
        <f>+G93</f>
        <v>1.6321000228344928E-2</v>
      </c>
      <c r="O93" s="1">
        <f ca="1">+C$11+C$12*$F93</f>
        <v>2.1687760250849723E-2</v>
      </c>
      <c r="Q93" s="48">
        <f>+C93-15018.5</f>
        <v>40135.927500000224</v>
      </c>
    </row>
    <row r="94" spans="1:17">
      <c r="A94" s="53" t="s">
        <v>62</v>
      </c>
      <c r="B94" s="54" t="s">
        <v>42</v>
      </c>
      <c r="C94" s="55">
        <v>55155.38599999994</v>
      </c>
      <c r="D94" s="55">
        <v>2.9999999999999997E-4</v>
      </c>
      <c r="E94" s="1">
        <f>+(C94-C$7)/C$8</f>
        <v>111.03061477627307</v>
      </c>
      <c r="F94" s="1">
        <f>ROUND(2*E94,0)/2</f>
        <v>111</v>
      </c>
      <c r="G94" s="1">
        <f>+C94-(C$7+F94*C$8)</f>
        <v>1.9497999943268951E-2</v>
      </c>
      <c r="L94" s="1">
        <f>+G94</f>
        <v>1.9497999943268951E-2</v>
      </c>
      <c r="O94" s="1">
        <f ca="1">+C$11+C$12*$F94</f>
        <v>2.1692586714516807E-2</v>
      </c>
      <c r="Q94" s="48">
        <f>+C94-15018.5</f>
        <v>40136.88599999994</v>
      </c>
    </row>
    <row r="95" spans="1:17">
      <c r="A95" s="53" t="s">
        <v>62</v>
      </c>
      <c r="B95" s="54" t="s">
        <v>41</v>
      </c>
      <c r="C95" s="55">
        <v>55156.346899999771</v>
      </c>
      <c r="D95" s="55">
        <v>1.1999999999999999E-3</v>
      </c>
      <c r="E95" s="1">
        <f>+(C95-C$7)/C$8</f>
        <v>112.53937150017306</v>
      </c>
      <c r="F95" s="1">
        <f>ROUND(2*E95,0)/2</f>
        <v>112.5</v>
      </c>
      <c r="G95" s="1">
        <f>+C95-(C$7+F95*C$8)</f>
        <v>2.5074999772186857E-2</v>
      </c>
      <c r="L95" s="1">
        <f>+G95</f>
        <v>2.5074999772186857E-2</v>
      </c>
      <c r="O95" s="1">
        <f ca="1">+C$11+C$12*$F95</f>
        <v>2.1697413178183893E-2</v>
      </c>
      <c r="Q95" s="48">
        <f>+C95-15018.5</f>
        <v>40137.846899999771</v>
      </c>
    </row>
    <row r="96" spans="1:17">
      <c r="A96" s="25" t="s">
        <v>45</v>
      </c>
      <c r="B96" s="24" t="s">
        <v>41</v>
      </c>
      <c r="C96" s="23">
        <v>55200.289929999999</v>
      </c>
      <c r="D96" s="23">
        <v>5.0000000000000001E-4</v>
      </c>
      <c r="E96" s="1">
        <f>+(C96-C$7)/C$8</f>
        <v>181.53650126711221</v>
      </c>
      <c r="F96" s="1">
        <f>ROUND(2*E96,0)/2</f>
        <v>181.5</v>
      </c>
      <c r="G96" s="1">
        <f>+C96-(C$7+F96*C$8)</f>
        <v>2.3246999997354578E-2</v>
      </c>
      <c r="K96" s="1">
        <f>+G96</f>
        <v>2.3246999997354578E-2</v>
      </c>
      <c r="O96" s="1">
        <f ca="1">+C$11+C$12*$F96</f>
        <v>2.1919430506869769E-2</v>
      </c>
      <c r="Q96" s="48">
        <f>+C96-15018.5</f>
        <v>40181.789929999999</v>
      </c>
    </row>
    <row r="97" spans="1:17">
      <c r="A97" s="25" t="s">
        <v>45</v>
      </c>
      <c r="B97" s="24" t="s">
        <v>41</v>
      </c>
      <c r="C97" s="23">
        <v>55200.290029999996</v>
      </c>
      <c r="D97" s="23">
        <v>4.0000000000000002E-4</v>
      </c>
      <c r="E97" s="1">
        <f>+(C97-C$7)/C$8</f>
        <v>181.53665828206547</v>
      </c>
      <c r="F97" s="1">
        <f>ROUND(2*E97,0)/2</f>
        <v>181.5</v>
      </c>
      <c r="G97" s="1">
        <f>+C97-(C$7+F97*C$8)</f>
        <v>2.3346999994828366E-2</v>
      </c>
      <c r="K97" s="1">
        <f>+G97</f>
        <v>2.3346999994828366E-2</v>
      </c>
      <c r="O97" s="1">
        <f ca="1">+C$11+C$12*$F97</f>
        <v>2.1919430506869769E-2</v>
      </c>
      <c r="Q97" s="48">
        <f>+C97-15018.5</f>
        <v>40181.790029999996</v>
      </c>
    </row>
    <row r="98" spans="1:17">
      <c r="A98" s="25" t="s">
        <v>45</v>
      </c>
      <c r="B98" s="24" t="s">
        <v>41</v>
      </c>
      <c r="C98" s="23">
        <v>55200.290630000003</v>
      </c>
      <c r="D98" s="23">
        <v>6.9999999999999999E-4</v>
      </c>
      <c r="E98" s="1">
        <f>+(C98-C$7)/C$8</f>
        <v>181.53760037181942</v>
      </c>
      <c r="F98" s="1">
        <f>ROUND(2*E98,0)/2</f>
        <v>181.5</v>
      </c>
      <c r="G98" s="1">
        <f>+C98-(C$7+F98*C$8)</f>
        <v>2.3947000001498964E-2</v>
      </c>
      <c r="K98" s="1">
        <f>+G98</f>
        <v>2.3947000001498964E-2</v>
      </c>
      <c r="O98" s="1">
        <f ca="1">+C$11+C$12*$F98</f>
        <v>2.1919430506869769E-2</v>
      </c>
      <c r="Q98" s="48">
        <f>+C98-15018.5</f>
        <v>40181.790630000003</v>
      </c>
    </row>
    <row r="99" spans="1:17">
      <c r="A99" s="53" t="s">
        <v>62</v>
      </c>
      <c r="B99" s="54" t="s">
        <v>41</v>
      </c>
      <c r="C99" s="55">
        <v>55413.648500000127</v>
      </c>
      <c r="D99" s="55">
        <v>1.6000000000000001E-3</v>
      </c>
      <c r="E99" s="1">
        <f>+(C99-C$7)/C$8</f>
        <v>516.5413687309873</v>
      </c>
      <c r="F99" s="1">
        <f>ROUND(2*E99,0)/2</f>
        <v>516.5</v>
      </c>
      <c r="G99" s="1">
        <f>+C99-(C$7+F99*C$8)</f>
        <v>2.6347000130044762E-2</v>
      </c>
      <c r="L99" s="1">
        <f>+G99</f>
        <v>2.6347000130044762E-2</v>
      </c>
      <c r="O99" s="1">
        <f ca="1">+C$11+C$12*$F99</f>
        <v>2.2997340725851918E-2</v>
      </c>
      <c r="Q99" s="48">
        <f>+C99-15018.5</f>
        <v>40395.148500000127</v>
      </c>
    </row>
    <row r="100" spans="1:17">
      <c r="A100" s="53" t="s">
        <v>62</v>
      </c>
      <c r="B100" s="54" t="s">
        <v>42</v>
      </c>
      <c r="C100" s="55">
        <v>55414.595000000205</v>
      </c>
      <c r="D100" s="55">
        <v>8.9999999999999998E-4</v>
      </c>
      <c r="E100" s="1">
        <f>+(C100-C$7)/C$8</f>
        <v>518.02751530143235</v>
      </c>
      <c r="F100" s="1">
        <f>ROUND(2*E100,0)/2</f>
        <v>518</v>
      </c>
      <c r="G100" s="1">
        <f>+C100-(C$7+F100*C$8)</f>
        <v>1.7524000206321944E-2</v>
      </c>
      <c r="L100" s="1">
        <f>+G100</f>
        <v>1.7524000206321944E-2</v>
      </c>
      <c r="O100" s="1">
        <f ca="1">+C$11+C$12*$F100</f>
        <v>2.3002167189519002E-2</v>
      </c>
      <c r="Q100" s="48">
        <f>+C100-15018.5</f>
        <v>40396.095000000205</v>
      </c>
    </row>
    <row r="101" spans="1:17">
      <c r="A101" s="53" t="s">
        <v>62</v>
      </c>
      <c r="B101" s="54" t="s">
        <v>42</v>
      </c>
      <c r="C101" s="55">
        <v>55421.602899999823</v>
      </c>
      <c r="D101" s="55">
        <v>5.9999999999999995E-4</v>
      </c>
      <c r="E101" s="1">
        <f>+(C101-C$7)/C$8</f>
        <v>529.03096648959365</v>
      </c>
      <c r="F101" s="1">
        <f>ROUND(2*E101,0)/2</f>
        <v>529</v>
      </c>
      <c r="G101" s="1">
        <f>+C101-(C$7+F101*C$8)</f>
        <v>1.9721999822650105E-2</v>
      </c>
      <c r="L101" s="1">
        <f>+G101</f>
        <v>1.9721999822650105E-2</v>
      </c>
      <c r="O101" s="1">
        <f ca="1">+C$11+C$12*$F101</f>
        <v>2.3037561256410953E-2</v>
      </c>
      <c r="Q101" s="48">
        <f>+C101-15018.5</f>
        <v>40403.102899999823</v>
      </c>
    </row>
    <row r="102" spans="1:17">
      <c r="A102" s="53" t="s">
        <v>62</v>
      </c>
      <c r="B102" s="54" t="s">
        <v>42</v>
      </c>
      <c r="C102" s="55">
        <v>55426.697999999858</v>
      </c>
      <c r="D102" s="55">
        <v>1.4E-3</v>
      </c>
      <c r="E102" s="1">
        <f>+(C102-C$7)/C$8</f>
        <v>537.03103557622978</v>
      </c>
      <c r="F102" s="1">
        <f>ROUND(2*E102,0)/2</f>
        <v>537</v>
      </c>
      <c r="G102" s="1">
        <f>+C102-(C$7+F102*C$8)</f>
        <v>1.9765999859373551E-2</v>
      </c>
      <c r="L102" s="1">
        <f>+G102</f>
        <v>1.9765999859373551E-2</v>
      </c>
      <c r="O102" s="1">
        <f ca="1">+C$11+C$12*$F102</f>
        <v>2.3063302395968734E-2</v>
      </c>
      <c r="Q102" s="48">
        <f>+C102-15018.5</f>
        <v>40408.197999999858</v>
      </c>
    </row>
    <row r="103" spans="1:17">
      <c r="A103" s="53" t="s">
        <v>62</v>
      </c>
      <c r="B103" s="54" t="s">
        <v>41</v>
      </c>
      <c r="C103" s="55">
        <v>55427.658299999777</v>
      </c>
      <c r="D103" s="55">
        <v>1.1999999999999999E-3</v>
      </c>
      <c r="E103" s="1">
        <f>+(C103-C$7)/C$8</f>
        <v>538.5388502105244</v>
      </c>
      <c r="F103" s="1">
        <f>ROUND(2*E103,0)/2</f>
        <v>538.5</v>
      </c>
      <c r="G103" s="1">
        <f>+C103-(C$7+F103*C$8)</f>
        <v>2.4742999776208308E-2</v>
      </c>
      <c r="L103" s="1">
        <f>+G103</f>
        <v>2.4742999776208308E-2</v>
      </c>
      <c r="O103" s="1">
        <f ca="1">+C$11+C$12*$F103</f>
        <v>2.3068128859635818E-2</v>
      </c>
      <c r="Q103" s="48">
        <f>+C103-15018.5</f>
        <v>40409.158299999777</v>
      </c>
    </row>
    <row r="104" spans="1:17">
      <c r="A104" s="53" t="s">
        <v>62</v>
      </c>
      <c r="B104" s="54" t="s">
        <v>42</v>
      </c>
      <c r="C104" s="55">
        <v>55428.605899999849</v>
      </c>
      <c r="D104" s="55">
        <v>8.9999999999999998E-4</v>
      </c>
      <c r="E104" s="1">
        <f>+(C104-C$7)/C$8</f>
        <v>540.02672394548983</v>
      </c>
      <c r="F104" s="1">
        <f>ROUND(2*E104,0)/2</f>
        <v>540</v>
      </c>
      <c r="G104" s="1">
        <f>+C104-(C$7+F104*C$8)</f>
        <v>1.7019999853800982E-2</v>
      </c>
      <c r="L104" s="1">
        <f>+G104</f>
        <v>1.7019999853800982E-2</v>
      </c>
      <c r="O104" s="1">
        <f ca="1">+C$11+C$12*$F104</f>
        <v>2.3072955323302904E-2</v>
      </c>
      <c r="Q104" s="48">
        <f>+C104-15018.5</f>
        <v>40410.105899999849</v>
      </c>
    </row>
    <row r="105" spans="1:17">
      <c r="A105" s="53" t="s">
        <v>62</v>
      </c>
      <c r="B105" s="54" t="s">
        <v>41</v>
      </c>
      <c r="C105" s="55">
        <v>55429.566099999938</v>
      </c>
      <c r="D105" s="55">
        <v>1.5E-3</v>
      </c>
      <c r="E105" s="1">
        <f>+(C105-C$7)/C$8</f>
        <v>541.5343815650939</v>
      </c>
      <c r="F105" s="1">
        <f>ROUND(2*E105,0)/2</f>
        <v>541.5</v>
      </c>
      <c r="G105" s="1">
        <f>+C105-(C$7+F105*C$8)</f>
        <v>2.1896999940508977E-2</v>
      </c>
      <c r="L105" s="1">
        <f>+G105</f>
        <v>2.1896999940508977E-2</v>
      </c>
      <c r="O105" s="1">
        <f ca="1">+C$11+C$12*$F105</f>
        <v>2.3077781786969988E-2</v>
      </c>
      <c r="Q105" s="48">
        <f>+C105-15018.5</f>
        <v>40411.066099999938</v>
      </c>
    </row>
    <row r="106" spans="1:17">
      <c r="A106" s="53" t="s">
        <v>62</v>
      </c>
      <c r="B106" s="54" t="s">
        <v>42</v>
      </c>
      <c r="C106" s="55">
        <v>55440.701599999797</v>
      </c>
      <c r="D106" s="55">
        <v>8.9999999999999998E-4</v>
      </c>
      <c r="E106" s="1">
        <f>+(C106-C$7)/C$8</f>
        <v>559.01878212886936</v>
      </c>
      <c r="F106" s="1">
        <f>ROUND(2*E106,0)/2</f>
        <v>559</v>
      </c>
      <c r="G106" s="1">
        <f>+C106-(C$7+F106*C$8)</f>
        <v>1.1961999800405465E-2</v>
      </c>
      <c r="L106" s="1">
        <f>+G106</f>
        <v>1.1961999800405465E-2</v>
      </c>
      <c r="O106" s="1">
        <f ca="1">+C$11+C$12*$F106</f>
        <v>2.3134090529752637E-2</v>
      </c>
      <c r="Q106" s="48">
        <f>+C106-15018.5</f>
        <v>40422.201599999797</v>
      </c>
    </row>
    <row r="107" spans="1:17">
      <c r="A107" s="53" t="s">
        <v>62</v>
      </c>
      <c r="B107" s="54" t="s">
        <v>41</v>
      </c>
      <c r="C107" s="55">
        <v>55441.666999999899</v>
      </c>
      <c r="D107" s="55">
        <v>1.1999999999999999E-3</v>
      </c>
      <c r="E107" s="1">
        <f>+(C107-C$7)/C$8</f>
        <v>560.53460452627235</v>
      </c>
      <c r="F107" s="1">
        <f>ROUND(2*E107,0)/2</f>
        <v>560.5</v>
      </c>
      <c r="G107" s="1">
        <f>+C107-(C$7+F107*C$8)</f>
        <v>2.2038999901269563E-2</v>
      </c>
      <c r="L107" s="1">
        <f>+G107</f>
        <v>2.2038999901269563E-2</v>
      </c>
      <c r="O107" s="1">
        <f ca="1">+C$11+C$12*$F107</f>
        <v>2.313891699341972E-2</v>
      </c>
      <c r="Q107" s="48">
        <f>+C107-15018.5</f>
        <v>40423.166999999899</v>
      </c>
    </row>
    <row r="108" spans="1:17">
      <c r="A108" s="53" t="s">
        <v>62</v>
      </c>
      <c r="B108" s="54" t="s">
        <v>42</v>
      </c>
      <c r="C108" s="55">
        <v>55442.61950000003</v>
      </c>
      <c r="D108" s="55">
        <v>1E-3</v>
      </c>
      <c r="E108" s="1">
        <f>+(C108-C$7)/C$8</f>
        <v>562.03017199423402</v>
      </c>
      <c r="F108" s="1">
        <f>ROUND(2*E108,0)/2</f>
        <v>562</v>
      </c>
      <c r="G108" s="1">
        <f>+C108-(C$7+F108*C$8)</f>
        <v>1.9216000029700808E-2</v>
      </c>
      <c r="L108" s="1">
        <f>+G108</f>
        <v>1.9216000029700808E-2</v>
      </c>
      <c r="O108" s="1">
        <f ca="1">+C$11+C$12*$F108</f>
        <v>2.3143743457086807E-2</v>
      </c>
      <c r="Q108" s="48">
        <f>+C108-15018.5</f>
        <v>40424.11950000003</v>
      </c>
    </row>
    <row r="109" spans="1:17">
      <c r="A109" s="26" t="s">
        <v>46</v>
      </c>
      <c r="B109" s="27" t="s">
        <v>41</v>
      </c>
      <c r="C109" s="28">
        <v>55443.581100000003</v>
      </c>
      <c r="D109" s="28">
        <v>1.4E-3</v>
      </c>
      <c r="E109" s="1">
        <f>+(C109-C$7)/C$8</f>
        <v>563.54002782305838</v>
      </c>
      <c r="F109" s="1">
        <f>ROUND(2*E109,0)/2</f>
        <v>563.5</v>
      </c>
      <c r="G109" s="1">
        <f>+C109-(C$7+F109*C$8)</f>
        <v>2.5493000008282252E-2</v>
      </c>
      <c r="K109" s="1">
        <f>+G109</f>
        <v>2.5493000008282252E-2</v>
      </c>
      <c r="O109" s="1">
        <f ca="1">+C$11+C$12*$F109</f>
        <v>2.3148569920753891E-2</v>
      </c>
      <c r="Q109" s="48">
        <f>+C109-15018.5</f>
        <v>40425.081100000003</v>
      </c>
    </row>
    <row r="110" spans="1:17">
      <c r="A110" s="53" t="s">
        <v>62</v>
      </c>
      <c r="B110" s="54" t="s">
        <v>41</v>
      </c>
      <c r="C110" s="55">
        <v>55443.582100000232</v>
      </c>
      <c r="D110" s="55">
        <v>1.9E-3</v>
      </c>
      <c r="E110" s="1">
        <f>+(C110-C$7)/C$8</f>
        <v>563.54159797299098</v>
      </c>
      <c r="F110" s="1">
        <f>ROUND(2*E110,0)/2</f>
        <v>563.5</v>
      </c>
      <c r="G110" s="1">
        <f>+C110-(C$7+F110*C$8)</f>
        <v>2.6493000237678643E-2</v>
      </c>
      <c r="L110" s="1">
        <f>+G110</f>
        <v>2.6493000237678643E-2</v>
      </c>
      <c r="O110" s="1">
        <f ca="1">+C$11+C$12*$F110</f>
        <v>2.3148569920753891E-2</v>
      </c>
      <c r="Q110" s="48">
        <f>+C110-15018.5</f>
        <v>40425.082100000232</v>
      </c>
    </row>
    <row r="111" spans="1:17">
      <c r="A111" s="53" t="s">
        <v>62</v>
      </c>
      <c r="B111" s="54" t="s">
        <v>42</v>
      </c>
      <c r="C111" s="55">
        <v>55444.529200000223</v>
      </c>
      <c r="D111" s="55">
        <v>6.9999999999999999E-4</v>
      </c>
      <c r="E111" s="1">
        <f>+(C111-C$7)/C$8</f>
        <v>565.0286866330415</v>
      </c>
      <c r="F111" s="1">
        <f>ROUND(2*E111,0)/2</f>
        <v>565</v>
      </c>
      <c r="G111" s="1">
        <f>+C111-(C$7+F111*C$8)</f>
        <v>1.8270000226038974E-2</v>
      </c>
      <c r="L111" s="1">
        <f>+G111</f>
        <v>1.8270000226038974E-2</v>
      </c>
      <c r="O111" s="1">
        <f ca="1">+C$11+C$12*$F111</f>
        <v>2.3153396384420974E-2</v>
      </c>
      <c r="Q111" s="48">
        <f>+C111-15018.5</f>
        <v>40426.029200000223</v>
      </c>
    </row>
    <row r="112" spans="1:17">
      <c r="A112" s="53" t="s">
        <v>62</v>
      </c>
      <c r="B112" s="54" t="s">
        <v>41</v>
      </c>
      <c r="C112" s="55">
        <v>55448.668000000063</v>
      </c>
      <c r="D112" s="55">
        <v>1.5E-3</v>
      </c>
      <c r="E112" s="1">
        <f>+(C112-C$7)/C$8</f>
        <v>571.5272216832401</v>
      </c>
      <c r="F112" s="1">
        <f>ROUND(2*E112,0)/2</f>
        <v>571.5</v>
      </c>
      <c r="G112" s="1">
        <f>+C112-(C$7+F112*C$8)</f>
        <v>1.7337000062980223E-2</v>
      </c>
      <c r="L112" s="1">
        <f>+G112</f>
        <v>1.7337000062980223E-2</v>
      </c>
      <c r="O112" s="1">
        <f ca="1">+C$11+C$12*$F112</f>
        <v>2.3174311060311672E-2</v>
      </c>
      <c r="Q112" s="48">
        <f>+C112-15018.5</f>
        <v>40430.168000000063</v>
      </c>
    </row>
    <row r="113" spans="1:17">
      <c r="A113" s="53" t="s">
        <v>62</v>
      </c>
      <c r="B113" s="54" t="s">
        <v>42</v>
      </c>
      <c r="C113" s="55">
        <v>55449.62630000012</v>
      </c>
      <c r="D113" s="55">
        <v>5.9999999999999995E-4</v>
      </c>
      <c r="E113" s="1">
        <f>+(C113-C$7)/C$8</f>
        <v>573.03189601860618</v>
      </c>
      <c r="F113" s="1">
        <f>ROUND(2*E113,0)/2</f>
        <v>573</v>
      </c>
      <c r="G113" s="1">
        <f>+C113-(C$7+F113*C$8)</f>
        <v>2.0314000124926679E-2</v>
      </c>
      <c r="L113" s="1">
        <f>+G113</f>
        <v>2.0314000124926679E-2</v>
      </c>
      <c r="O113" s="1">
        <f ca="1">+C$11+C$12*$F113</f>
        <v>2.3179137523978759E-2</v>
      </c>
      <c r="Q113" s="48">
        <f>+C113-15018.5</f>
        <v>40431.12630000012</v>
      </c>
    </row>
    <row r="114" spans="1:17">
      <c r="A114" s="53" t="s">
        <v>62</v>
      </c>
      <c r="B114" s="54" t="s">
        <v>42</v>
      </c>
      <c r="C114" s="55">
        <v>55451.536400000099</v>
      </c>
      <c r="D114" s="55">
        <v>8.0000000000000004E-4</v>
      </c>
      <c r="E114" s="1">
        <f>+(C114-C$7)/C$8</f>
        <v>576.03103871690689</v>
      </c>
      <c r="F114" s="1">
        <f>ROUND(2*E114,0)/2</f>
        <v>576</v>
      </c>
      <c r="G114" s="1">
        <f>+C114-(C$7+F114*C$8)</f>
        <v>1.9768000100157224E-2</v>
      </c>
      <c r="L114" s="1">
        <f>+G114</f>
        <v>1.9768000100157224E-2</v>
      </c>
      <c r="O114" s="1">
        <f ca="1">+C$11+C$12*$F114</f>
        <v>2.3188790451312925E-2</v>
      </c>
      <c r="Q114" s="48">
        <f>+C114-15018.5</f>
        <v>40433.036400000099</v>
      </c>
    </row>
    <row r="115" spans="1:17">
      <c r="A115" s="53" t="s">
        <v>62</v>
      </c>
      <c r="B115" s="54" t="s">
        <v>41</v>
      </c>
      <c r="C115" s="55">
        <v>55452.492500000168</v>
      </c>
      <c r="D115" s="55">
        <v>1.4E-3</v>
      </c>
      <c r="E115" s="1">
        <f>+(C115-C$7)/C$8</f>
        <v>577.5322587232323</v>
      </c>
      <c r="F115" s="1">
        <f>ROUND(2*E115,0)/2</f>
        <v>577.5</v>
      </c>
      <c r="G115" s="1">
        <f>+C115-(C$7+F115*C$8)</f>
        <v>2.054500016674865E-2</v>
      </c>
      <c r="L115" s="1">
        <f>+G115</f>
        <v>2.054500016674865E-2</v>
      </c>
      <c r="O115" s="1">
        <f ca="1">+C$11+C$12*$F115</f>
        <v>2.3193616914980009E-2</v>
      </c>
      <c r="Q115" s="48">
        <f>+C115-15018.5</f>
        <v>40433.992500000168</v>
      </c>
    </row>
    <row r="116" spans="1:17">
      <c r="A116" s="53" t="s">
        <v>62</v>
      </c>
      <c r="B116" s="54" t="s">
        <v>42</v>
      </c>
      <c r="C116" s="55">
        <v>55456.629499999806</v>
      </c>
      <c r="D116" s="55">
        <v>5.9999999999999995E-4</v>
      </c>
      <c r="E116" s="1">
        <f>+(C116-C$7)/C$8</f>
        <v>584.02796750388336</v>
      </c>
      <c r="F116" s="1">
        <f>ROUND(2*E116,0)/2</f>
        <v>584</v>
      </c>
      <c r="G116" s="1">
        <f>+C116-(C$7+F116*C$8)</f>
        <v>1.7811999809055123E-2</v>
      </c>
      <c r="L116" s="1">
        <f>+G116</f>
        <v>1.7811999809055123E-2</v>
      </c>
      <c r="O116" s="1">
        <f ca="1">+C$11+C$12*$F116</f>
        <v>2.3214531590870707E-2</v>
      </c>
      <c r="Q116" s="48">
        <f>+C116-15018.5</f>
        <v>40438.129499999806</v>
      </c>
    </row>
    <row r="117" spans="1:17">
      <c r="A117" s="26" t="s">
        <v>46</v>
      </c>
      <c r="B117" s="27" t="s">
        <v>41</v>
      </c>
      <c r="C117" s="28">
        <v>55459.5026</v>
      </c>
      <c r="D117" s="28">
        <v>5.0000000000000001E-4</v>
      </c>
      <c r="E117" s="1">
        <f>+(C117-C$7)/C$8</f>
        <v>588.53916424078841</v>
      </c>
      <c r="F117" s="1">
        <f>ROUND(2*E117,0)/2</f>
        <v>588.5</v>
      </c>
      <c r="G117" s="1">
        <f>+C117-(C$7+F117*C$8)</f>
        <v>2.4943000003986526E-2</v>
      </c>
      <c r="K117" s="1">
        <f>+G117</f>
        <v>2.4943000003986526E-2</v>
      </c>
      <c r="O117" s="1">
        <f ca="1">+C$11+C$12*$F117</f>
        <v>2.322901098187196E-2</v>
      </c>
      <c r="Q117" s="48">
        <f>+C117-15018.5</f>
        <v>40441.0026</v>
      </c>
    </row>
    <row r="118" spans="1:17">
      <c r="A118" s="25" t="s">
        <v>45</v>
      </c>
      <c r="B118" s="24" t="s">
        <v>42</v>
      </c>
      <c r="C118" s="23">
        <v>55460.453939999999</v>
      </c>
      <c r="D118" s="23">
        <v>5.9999999999999995E-4</v>
      </c>
      <c r="E118" s="1">
        <f>+(C118-C$7)/C$8</f>
        <v>590.0329103350407</v>
      </c>
      <c r="F118" s="1">
        <f>ROUND(2*E118,0)/2</f>
        <v>590</v>
      </c>
      <c r="G118" s="1">
        <f>+C118-(C$7+F118*C$8)</f>
        <v>2.0960000001650769E-2</v>
      </c>
      <c r="K118" s="1">
        <f>+G118</f>
        <v>2.0960000001650769E-2</v>
      </c>
      <c r="O118" s="1">
        <f ca="1">+C$11+C$12*$F118</f>
        <v>2.3233837445539043E-2</v>
      </c>
      <c r="Q118" s="48">
        <f>+C118-15018.5</f>
        <v>40441.953939999999</v>
      </c>
    </row>
    <row r="119" spans="1:17">
      <c r="A119" s="25" t="s">
        <v>45</v>
      </c>
      <c r="B119" s="24" t="s">
        <v>42</v>
      </c>
      <c r="C119" s="23">
        <v>55460.456140000002</v>
      </c>
      <c r="D119" s="23">
        <v>5.9999999999999995E-4</v>
      </c>
      <c r="E119" s="1">
        <f>+(C119-C$7)/C$8</f>
        <v>590.03636466410421</v>
      </c>
      <c r="F119" s="1">
        <f>ROUND(2*E119,0)/2</f>
        <v>590</v>
      </c>
      <c r="G119" s="1">
        <f>+C119-(C$7+F119*C$8)</f>
        <v>2.3160000004281756E-2</v>
      </c>
      <c r="K119" s="1">
        <f>+G119</f>
        <v>2.3160000004281756E-2</v>
      </c>
      <c r="O119" s="1">
        <f ca="1">+C$11+C$12*$F119</f>
        <v>2.3233837445539043E-2</v>
      </c>
      <c r="Q119" s="48">
        <f>+C119-15018.5</f>
        <v>40441.956140000002</v>
      </c>
    </row>
    <row r="120" spans="1:17">
      <c r="A120" s="25" t="s">
        <v>45</v>
      </c>
      <c r="B120" s="24" t="s">
        <v>42</v>
      </c>
      <c r="C120" s="23">
        <v>55476.371729999999</v>
      </c>
      <c r="D120" s="23">
        <v>1E-3</v>
      </c>
      <c r="E120" s="1">
        <f>+(C120-C$7)/C$8</f>
        <v>615.02622149786134</v>
      </c>
      <c r="F120" s="1">
        <f>ROUND(2*E120,0)/2</f>
        <v>615</v>
      </c>
      <c r="G120" s="1">
        <f>+C120-(C$7+F120*C$8)</f>
        <v>1.6700000000128057E-2</v>
      </c>
      <c r="K120" s="1">
        <f>+G120</f>
        <v>1.6700000000128057E-2</v>
      </c>
      <c r="O120" s="1">
        <f ca="1">+C$11+C$12*$F120</f>
        <v>2.3314278506657116E-2</v>
      </c>
      <c r="Q120" s="48">
        <f>+C120-15018.5</f>
        <v>40457.871729999999</v>
      </c>
    </row>
    <row r="121" spans="1:17">
      <c r="A121" s="25" t="s">
        <v>45</v>
      </c>
      <c r="B121" s="24" t="s">
        <v>42</v>
      </c>
      <c r="C121" s="23">
        <v>55476.374029999999</v>
      </c>
      <c r="D121" s="23">
        <v>8.0000000000000004E-4</v>
      </c>
      <c r="E121" s="1">
        <f>+(C121-C$7)/C$8</f>
        <v>615.02983284187815</v>
      </c>
      <c r="F121" s="1">
        <f>ROUND(2*E121,0)/2</f>
        <v>615</v>
      </c>
      <c r="G121" s="1">
        <f>+C121-(C$7+F121*C$8)</f>
        <v>1.9000000000232831E-2</v>
      </c>
      <c r="K121" s="1">
        <f>+G121</f>
        <v>1.9000000000232831E-2</v>
      </c>
      <c r="O121" s="1">
        <f ca="1">+C$11+C$12*$F121</f>
        <v>2.3314278506657116E-2</v>
      </c>
      <c r="Q121" s="48">
        <f>+C121-15018.5</f>
        <v>40457.874029999999</v>
      </c>
    </row>
    <row r="122" spans="1:17">
      <c r="A122" s="25" t="s">
        <v>45</v>
      </c>
      <c r="B122" s="24" t="s">
        <v>41</v>
      </c>
      <c r="C122" s="23">
        <v>55477.33711</v>
      </c>
      <c r="D122" s="23">
        <v>4.0000000000000002E-4</v>
      </c>
      <c r="E122" s="1">
        <f>+(C122-C$7)/C$8</f>
        <v>616.54201249211371</v>
      </c>
      <c r="F122" s="1">
        <f>ROUND(2*E122,0)/2</f>
        <v>616.5</v>
      </c>
      <c r="G122" s="1">
        <f>+C122-(C$7+F122*C$8)</f>
        <v>2.675699999963399E-2</v>
      </c>
      <c r="K122" s="1">
        <f>+G122</f>
        <v>2.675699999963399E-2</v>
      </c>
      <c r="O122" s="1">
        <f ca="1">+C$11+C$12*$F122</f>
        <v>2.33191049703242E-2</v>
      </c>
      <c r="Q122" s="48">
        <f>+C122-15018.5</f>
        <v>40458.83711</v>
      </c>
    </row>
    <row r="123" spans="1:17">
      <c r="A123" s="25" t="s">
        <v>45</v>
      </c>
      <c r="B123" s="24" t="s">
        <v>41</v>
      </c>
      <c r="C123" s="23">
        <v>55477.337169999999</v>
      </c>
      <c r="D123" s="23">
        <v>5.0000000000000001E-4</v>
      </c>
      <c r="E123" s="1">
        <f>+(C123-C$7)/C$8</f>
        <v>616.54210670108569</v>
      </c>
      <c r="F123" s="1">
        <f>ROUND(2*E123,0)/2</f>
        <v>616.5</v>
      </c>
      <c r="G123" s="1">
        <f>+C123-(C$7+F123*C$8)</f>
        <v>2.6816999998118263E-2</v>
      </c>
      <c r="K123" s="1">
        <f>+G123</f>
        <v>2.6816999998118263E-2</v>
      </c>
      <c r="O123" s="1">
        <f ca="1">+C$11+C$12*$F123</f>
        <v>2.33191049703242E-2</v>
      </c>
      <c r="Q123" s="48">
        <f>+C123-15018.5</f>
        <v>40458.837169999999</v>
      </c>
    </row>
    <row r="124" spans="1:17">
      <c r="A124" s="53" t="s">
        <v>62</v>
      </c>
      <c r="B124" s="54" t="s">
        <v>42</v>
      </c>
      <c r="C124" s="55">
        <v>55479.557599999942</v>
      </c>
      <c r="D124" s="55">
        <v>5.9999999999999995E-4</v>
      </c>
      <c r="E124" s="1">
        <f>+(C124-C$7)/C$8</f>
        <v>620.02851391614752</v>
      </c>
      <c r="F124" s="1">
        <f>ROUND(2*E124,0)/2</f>
        <v>620</v>
      </c>
      <c r="G124" s="1">
        <f>+C124-(C$7+F124*C$8)</f>
        <v>1.8159999941417482E-2</v>
      </c>
      <c r="L124" s="1">
        <f>+G124</f>
        <v>1.8159999941417482E-2</v>
      </c>
      <c r="O124" s="1">
        <f ca="1">+C$11+C$12*$F124</f>
        <v>2.3330366718880731E-2</v>
      </c>
      <c r="Q124" s="48">
        <f>+C124-15018.5</f>
        <v>40461.057599999942</v>
      </c>
    </row>
    <row r="125" spans="1:17">
      <c r="A125" s="53" t="s">
        <v>62</v>
      </c>
      <c r="B125" s="54" t="s">
        <v>41</v>
      </c>
      <c r="C125" s="55">
        <v>55482.427500000224</v>
      </c>
      <c r="D125" s="55">
        <v>1.2999999999999999E-3</v>
      </c>
      <c r="E125" s="1">
        <f>+(C125-C$7)/C$8</f>
        <v>624.53468617455906</v>
      </c>
      <c r="F125" s="1">
        <f>ROUND(2*E125,0)/2</f>
        <v>624.5</v>
      </c>
      <c r="G125" s="1">
        <f>+C125-(C$7+F125*C$8)</f>
        <v>2.2091000224463642E-2</v>
      </c>
      <c r="L125" s="1">
        <f>+G125</f>
        <v>2.2091000224463642E-2</v>
      </c>
      <c r="O125" s="1">
        <f ca="1">+C$11+C$12*$F125</f>
        <v>2.3344846109881981E-2</v>
      </c>
      <c r="Q125" s="48">
        <f>+C125-15018.5</f>
        <v>40463.927500000224</v>
      </c>
    </row>
    <row r="126" spans="1:17">
      <c r="A126" s="25" t="s">
        <v>45</v>
      </c>
      <c r="B126" s="24" t="s">
        <v>42</v>
      </c>
      <c r="C126" s="23">
        <v>55483.382839999998</v>
      </c>
      <c r="D126" s="23">
        <v>1.4E-3</v>
      </c>
      <c r="E126" s="1">
        <f>+(C126-C$7)/C$8</f>
        <v>626.03471286674824</v>
      </c>
      <c r="F126" s="1">
        <f>ROUND(2*E126,0)/2</f>
        <v>626</v>
      </c>
      <c r="G126" s="1">
        <f>+C126-(C$7+F126*C$8)</f>
        <v>2.2107999997388106E-2</v>
      </c>
      <c r="K126" s="1">
        <f>+G126</f>
        <v>2.2107999997388106E-2</v>
      </c>
      <c r="O126" s="1">
        <f ca="1">+C$11+C$12*$F126</f>
        <v>2.3349672573549068E-2</v>
      </c>
      <c r="Q126" s="48">
        <f>+C126-15018.5</f>
        <v>40464.882839999998</v>
      </c>
    </row>
    <row r="127" spans="1:17">
      <c r="A127" s="53" t="s">
        <v>62</v>
      </c>
      <c r="B127" s="54" t="s">
        <v>42</v>
      </c>
      <c r="C127" s="55">
        <v>55486.562100000214</v>
      </c>
      <c r="D127" s="55">
        <v>8.9999999999999998E-4</v>
      </c>
      <c r="E127" s="1">
        <f>+(C127-C$7)/C$8</f>
        <v>631.02662659678845</v>
      </c>
      <c r="F127" s="1">
        <f>ROUND(2*E127,0)/2</f>
        <v>631</v>
      </c>
      <c r="G127" s="1">
        <f>+C127-(C$7+F127*C$8)</f>
        <v>1.6958000218437519E-2</v>
      </c>
      <c r="L127" s="1">
        <f>+G127</f>
        <v>1.6958000218437519E-2</v>
      </c>
      <c r="O127" s="1">
        <f ca="1">+C$11+C$12*$F127</f>
        <v>2.3365760785772682E-2</v>
      </c>
      <c r="Q127" s="48">
        <f>+C127-15018.5</f>
        <v>40468.062100000214</v>
      </c>
    </row>
    <row r="128" spans="1:17">
      <c r="A128" s="53" t="s">
        <v>62</v>
      </c>
      <c r="B128" s="54" t="s">
        <v>42</v>
      </c>
      <c r="C128" s="55">
        <v>55495.479499999899</v>
      </c>
      <c r="D128" s="55">
        <v>1.1000000000000001E-3</v>
      </c>
      <c r="E128" s="1">
        <f>+(C128-C$7)/C$8</f>
        <v>645.028278393645</v>
      </c>
      <c r="F128" s="1">
        <f>ROUND(2*E128,0)/2</f>
        <v>645</v>
      </c>
      <c r="G128" s="1">
        <f>+C128-(C$7+F128*C$8)</f>
        <v>1.8009999897913076E-2</v>
      </c>
      <c r="L128" s="1">
        <f>+G128</f>
        <v>1.8009999897913076E-2</v>
      </c>
      <c r="O128" s="1">
        <f ca="1">+C$11+C$12*$F128</f>
        <v>2.34108077799988E-2</v>
      </c>
      <c r="Q128" s="48">
        <f>+C128-15018.5</f>
        <v>40476.979499999899</v>
      </c>
    </row>
    <row r="129" spans="1:17">
      <c r="A129" s="53" t="s">
        <v>62</v>
      </c>
      <c r="B129" s="54" t="s">
        <v>41</v>
      </c>
      <c r="C129" s="55">
        <v>55496.442199999932</v>
      </c>
      <c r="D129" s="55">
        <v>8.9999999999999998E-4</v>
      </c>
      <c r="E129" s="1">
        <f>+(C129-C$7)/C$8</f>
        <v>646.5398613870924</v>
      </c>
      <c r="F129" s="1">
        <f>ROUND(2*E129,0)/2</f>
        <v>646.5</v>
      </c>
      <c r="G129" s="1">
        <f>+C129-(C$7+F129*C$8)</f>
        <v>2.5386999936017673E-2</v>
      </c>
      <c r="L129" s="1">
        <f>+G129</f>
        <v>2.5386999936017673E-2</v>
      </c>
      <c r="O129" s="1">
        <f ca="1">+C$11+C$12*$F129</f>
        <v>2.3415634243665884E-2</v>
      </c>
      <c r="Q129" s="48">
        <f>+C129-15018.5</f>
        <v>40477.942199999932</v>
      </c>
    </row>
    <row r="130" spans="1:17">
      <c r="A130" s="53" t="s">
        <v>62</v>
      </c>
      <c r="B130" s="54" t="s">
        <v>42</v>
      </c>
      <c r="C130" s="55">
        <v>55497.391900000162</v>
      </c>
      <c r="D130" s="55">
        <v>4.0000000000000002E-4</v>
      </c>
      <c r="E130" s="1">
        <f>+(C130-C$7)/C$8</f>
        <v>648.03103243640805</v>
      </c>
      <c r="F130" s="1">
        <f>ROUND(2*E130,0)/2</f>
        <v>648</v>
      </c>
      <c r="G130" s="1">
        <f>+C130-(C$7+F130*C$8)</f>
        <v>1.9764000164286699E-2</v>
      </c>
      <c r="L130" s="1">
        <f>+G130</f>
        <v>1.9764000164286699E-2</v>
      </c>
      <c r="O130" s="1">
        <f ca="1">+C$11+C$12*$F130</f>
        <v>2.3420460707332971E-2</v>
      </c>
      <c r="Q130" s="48">
        <f>+C130-15018.5</f>
        <v>40478.891900000162</v>
      </c>
    </row>
    <row r="131" spans="1:17">
      <c r="A131" s="53" t="s">
        <v>62</v>
      </c>
      <c r="B131" s="54" t="s">
        <v>41</v>
      </c>
      <c r="C131" s="55">
        <v>55498.344200000167</v>
      </c>
      <c r="D131" s="55">
        <v>4.7000000000000002E-3</v>
      </c>
      <c r="E131" s="1">
        <f>+(C131-C$7)/C$8</f>
        <v>649.5262858742575</v>
      </c>
      <c r="F131" s="1">
        <f>ROUND(2*E131,0)/2</f>
        <v>649.5</v>
      </c>
      <c r="G131" s="1">
        <f>+C131-(C$7+F131*C$8)</f>
        <v>1.6741000166803133E-2</v>
      </c>
      <c r="L131" s="1">
        <f>+G131</f>
        <v>1.6741000166803133E-2</v>
      </c>
      <c r="O131" s="1">
        <f ca="1">+C$11+C$12*$F131</f>
        <v>2.3425287171000054E-2</v>
      </c>
      <c r="Q131" s="48">
        <f>+C131-15018.5</f>
        <v>40479.844200000167</v>
      </c>
    </row>
    <row r="132" spans="1:17">
      <c r="A132" s="53" t="s">
        <v>62</v>
      </c>
      <c r="B132" s="54" t="s">
        <v>41</v>
      </c>
      <c r="C132" s="55">
        <v>55505.353300000075</v>
      </c>
      <c r="D132" s="55">
        <v>6.9999999999999999E-4</v>
      </c>
      <c r="E132" s="1">
        <f>+(C132-C$7)/C$8</f>
        <v>660.53162124236076</v>
      </c>
      <c r="F132" s="1">
        <f>ROUND(2*E132,0)/2</f>
        <v>660.5</v>
      </c>
      <c r="G132" s="1">
        <f>+C132-(C$7+F132*C$8)</f>
        <v>2.0139000080234837E-2</v>
      </c>
      <c r="L132" s="1">
        <f>+G132</f>
        <v>2.0139000080234837E-2</v>
      </c>
      <c r="O132" s="1">
        <f ca="1">+C$11+C$12*$F132</f>
        <v>2.3460681237892005E-2</v>
      </c>
      <c r="Q132" s="48">
        <f>+C132-15018.5</f>
        <v>40486.853300000075</v>
      </c>
    </row>
    <row r="133" spans="1:17">
      <c r="A133" s="53" t="s">
        <v>62</v>
      </c>
      <c r="B133" s="54" t="s">
        <v>42</v>
      </c>
      <c r="C133" s="55">
        <v>55509.491400000174</v>
      </c>
      <c r="D133" s="55">
        <v>1.2999999999999999E-3</v>
      </c>
      <c r="E133" s="1">
        <f>+(C133-C$7)/C$8</f>
        <v>667.02905718826344</v>
      </c>
      <c r="F133" s="1">
        <f>ROUND(2*E133,0)/2</f>
        <v>667</v>
      </c>
      <c r="G133" s="1">
        <f>+C133-(C$7+F133*C$8)</f>
        <v>1.8506000174966175E-2</v>
      </c>
      <c r="L133" s="1">
        <f>+G133</f>
        <v>1.8506000174966175E-2</v>
      </c>
      <c r="O133" s="1">
        <f ca="1">+C$11+C$12*$F133</f>
        <v>2.3481595913782703E-2</v>
      </c>
      <c r="Q133" s="48">
        <f>+C133-15018.5</f>
        <v>40490.991400000174</v>
      </c>
    </row>
    <row r="134" spans="1:17">
      <c r="A134" s="53" t="s">
        <v>62</v>
      </c>
      <c r="B134" s="54" t="s">
        <v>41</v>
      </c>
      <c r="C134" s="55">
        <v>55510.452000000048</v>
      </c>
      <c r="D134" s="55">
        <v>1.4E-3</v>
      </c>
      <c r="E134" s="1">
        <f>+(C134-C$7)/C$8</f>
        <v>668.53734286736073</v>
      </c>
      <c r="F134" s="1">
        <f>ROUND(2*E134,0)/2</f>
        <v>668.5</v>
      </c>
      <c r="G134" s="1">
        <f>+C134-(C$7+F134*C$8)</f>
        <v>2.3783000047842506E-2</v>
      </c>
      <c r="L134" s="1">
        <f>+G134</f>
        <v>2.3783000047842506E-2</v>
      </c>
      <c r="O134" s="1">
        <f ca="1">+C$11+C$12*$F134</f>
        <v>2.3486422377449787E-2</v>
      </c>
      <c r="Q134" s="48">
        <f>+C134-15018.5</f>
        <v>40491.952000000048</v>
      </c>
    </row>
    <row r="135" spans="1:17">
      <c r="A135" s="53" t="s">
        <v>62</v>
      </c>
      <c r="B135" s="54" t="s">
        <v>42</v>
      </c>
      <c r="C135" s="55">
        <v>55511.403799999971</v>
      </c>
      <c r="D135" s="55">
        <v>5.0000000000000001E-4</v>
      </c>
      <c r="E135" s="1">
        <f>+(C135-C$7)/C$8</f>
        <v>670.03181123029526</v>
      </c>
      <c r="F135" s="1">
        <f>ROUND(2*E135,0)/2</f>
        <v>670</v>
      </c>
      <c r="G135" s="1">
        <f>+C135-(C$7+F135*C$8)</f>
        <v>2.0259999975678511E-2</v>
      </c>
      <c r="L135" s="1">
        <f>+G135</f>
        <v>2.0259999975678511E-2</v>
      </c>
      <c r="O135" s="1">
        <f ca="1">+C$11+C$12*$F135</f>
        <v>2.349124884111687E-2</v>
      </c>
      <c r="Q135" s="48">
        <f>+C135-15018.5</f>
        <v>40492.903799999971</v>
      </c>
    </row>
    <row r="136" spans="1:17">
      <c r="A136" s="29" t="s">
        <v>47</v>
      </c>
      <c r="B136" s="30" t="s">
        <v>42</v>
      </c>
      <c r="C136" s="31">
        <v>55795.453000000001</v>
      </c>
      <c r="D136" s="31">
        <v>5.9999999999999995E-4</v>
      </c>
      <c r="E136" s="1">
        <f>+(C136-C$7)/C$8</f>
        <v>1116.0315411646166</v>
      </c>
      <c r="F136" s="1">
        <f>ROUND(2*E136,0)/2</f>
        <v>1116</v>
      </c>
      <c r="G136" s="1">
        <f>+C136-(C$7+F136*C$8)</f>
        <v>2.0088000004761852E-2</v>
      </c>
      <c r="K136" s="1">
        <f>+G136</f>
        <v>2.0088000004761852E-2</v>
      </c>
      <c r="O136" s="1">
        <f ca="1">+C$11+C$12*$F136</f>
        <v>2.4926317371463256E-2</v>
      </c>
      <c r="Q136" s="48">
        <f>+C136-15018.5</f>
        <v>40776.953000000001</v>
      </c>
    </row>
    <row r="137" spans="1:17">
      <c r="A137" s="29" t="s">
        <v>47</v>
      </c>
      <c r="B137" s="30" t="s">
        <v>41</v>
      </c>
      <c r="C137" s="31">
        <v>55796.414299999997</v>
      </c>
      <c r="D137" s="31">
        <v>5.9999999999999995E-4</v>
      </c>
      <c r="E137" s="1">
        <f>+(C137-C$7)/C$8</f>
        <v>1117.5409259486039</v>
      </c>
      <c r="F137" s="1">
        <f>ROUND(2*E137,0)/2</f>
        <v>1117.5</v>
      </c>
      <c r="G137" s="1">
        <f>+C137-(C$7+F137*C$8)</f>
        <v>2.6064999998197891E-2</v>
      </c>
      <c r="K137" s="1">
        <f>+G137</f>
        <v>2.6064999998197891E-2</v>
      </c>
      <c r="O137" s="1">
        <f ca="1">+C$11+C$12*$F137</f>
        <v>2.4931143835130339E-2</v>
      </c>
      <c r="Q137" s="48">
        <f>+C137-15018.5</f>
        <v>40777.914299999997</v>
      </c>
    </row>
    <row r="138" spans="1:17">
      <c r="A138" s="29" t="s">
        <v>47</v>
      </c>
      <c r="B138" s="30" t="s">
        <v>42</v>
      </c>
      <c r="C138" s="31">
        <v>55802.457600000002</v>
      </c>
      <c r="D138" s="31">
        <v>8.9999999999999998E-4</v>
      </c>
      <c r="E138" s="1">
        <f>+(C138-C$7)/C$8</f>
        <v>1127.0298108597881</v>
      </c>
      <c r="F138" s="1">
        <f>ROUND(2*E138,0)/2</f>
        <v>1127</v>
      </c>
      <c r="G138" s="1">
        <f>+C138-(C$7+F138*C$8)</f>
        <v>1.8986000002769288E-2</v>
      </c>
      <c r="K138" s="1">
        <f>+G138</f>
        <v>1.8986000002769288E-2</v>
      </c>
      <c r="O138" s="1">
        <f ca="1">+C$11+C$12*$F138</f>
        <v>2.4961711438355207E-2</v>
      </c>
      <c r="Q138" s="48">
        <f>+C138-15018.5</f>
        <v>40783.957600000002</v>
      </c>
    </row>
    <row r="139" spans="1:17">
      <c r="A139" s="25" t="s">
        <v>48</v>
      </c>
      <c r="B139" s="27" t="s">
        <v>42</v>
      </c>
      <c r="C139" s="28">
        <v>55830.482199999999</v>
      </c>
      <c r="D139" s="28">
        <v>1.1999999999999999E-3</v>
      </c>
      <c r="E139" s="1">
        <f>+(C139-C$7)/C$8</f>
        <v>1171.0326245678173</v>
      </c>
      <c r="F139" s="1">
        <f>ROUND(2*E139,0)/2</f>
        <v>1171</v>
      </c>
      <c r="G139" s="1">
        <f>+C139-(C$7+F139*C$8)</f>
        <v>2.0777999998244923E-2</v>
      </c>
      <c r="K139" s="1">
        <f>+G139</f>
        <v>2.0777999998244923E-2</v>
      </c>
      <c r="O139" s="1">
        <f ca="1">+C$11+C$12*$F139</f>
        <v>2.5103287705923009E-2</v>
      </c>
      <c r="Q139" s="48">
        <f>+C139-15018.5</f>
        <v>40811.982199999999</v>
      </c>
    </row>
    <row r="140" spans="1:17">
      <c r="A140" s="25" t="s">
        <v>48</v>
      </c>
      <c r="B140" s="27" t="s">
        <v>42</v>
      </c>
      <c r="C140" s="28">
        <v>55832.392399999997</v>
      </c>
      <c r="D140" s="28">
        <v>1.6999999999999999E-3</v>
      </c>
      <c r="E140" s="1">
        <f>+(C140-C$7)/C$8</f>
        <v>1174.0319242811054</v>
      </c>
      <c r="F140" s="1">
        <f>ROUND(2*E140,0)/2</f>
        <v>1174</v>
      </c>
      <c r="G140" s="1">
        <f>+C140-(C$7+F140*C$8)</f>
        <v>2.0332000000053085E-2</v>
      </c>
      <c r="K140" s="1">
        <f>+G140</f>
        <v>2.0332000000053085E-2</v>
      </c>
      <c r="O140" s="1">
        <f ca="1">+C$11+C$12*$F140</f>
        <v>2.511294063325718E-2</v>
      </c>
      <c r="Q140" s="48">
        <f>+C140-15018.5</f>
        <v>40813.892399999997</v>
      </c>
    </row>
    <row r="141" spans="1:17">
      <c r="A141" s="25" t="s">
        <v>48</v>
      </c>
      <c r="B141" s="27" t="s">
        <v>41</v>
      </c>
      <c r="C141" s="28">
        <v>55833.352899999998</v>
      </c>
      <c r="D141" s="28">
        <v>5.9999999999999995E-4</v>
      </c>
      <c r="E141" s="1">
        <f>+(C141-C$7)/C$8</f>
        <v>1175.5400529454437</v>
      </c>
      <c r="F141" s="1">
        <f>ROUND(2*E141,0)/2</f>
        <v>1175.5</v>
      </c>
      <c r="G141" s="1">
        <f>+C141-(C$7+F141*C$8)</f>
        <v>2.5508999999146909E-2</v>
      </c>
      <c r="K141" s="1">
        <f>+G141</f>
        <v>2.5508999999146909E-2</v>
      </c>
      <c r="O141" s="1">
        <f ca="1">+C$11+C$12*$F141</f>
        <v>2.5117767096924263E-2</v>
      </c>
      <c r="Q141" s="48">
        <f>+C141-15018.5</f>
        <v>40814.852899999998</v>
      </c>
    </row>
    <row r="142" spans="1:17">
      <c r="A142" s="25" t="s">
        <v>48</v>
      </c>
      <c r="B142" s="27" t="s">
        <v>42</v>
      </c>
      <c r="C142" s="28">
        <v>55834.303399999997</v>
      </c>
      <c r="D142" s="28">
        <v>8.9999999999999998E-4</v>
      </c>
      <c r="E142" s="1">
        <f>+(C142-C$7)/C$8</f>
        <v>1177.0324801140541</v>
      </c>
      <c r="F142" s="1">
        <f>ROUND(2*E142,0)/2</f>
        <v>1177</v>
      </c>
      <c r="G142" s="1">
        <f>+C142-(C$7+F142*C$8)</f>
        <v>2.0685999996203464E-2</v>
      </c>
      <c r="K142" s="1">
        <f>+G142</f>
        <v>2.0685999996203464E-2</v>
      </c>
      <c r="O142" s="1">
        <f ca="1">+C$11+C$12*$F142</f>
        <v>2.512259356059135E-2</v>
      </c>
      <c r="Q142" s="48">
        <f>+C142-15018.5</f>
        <v>40815.803399999997</v>
      </c>
    </row>
    <row r="143" spans="1:17">
      <c r="A143" s="20" t="s">
        <v>49</v>
      </c>
      <c r="B143" s="21" t="s">
        <v>42</v>
      </c>
      <c r="C143" s="20">
        <v>55853.408199999998</v>
      </c>
      <c r="D143" s="20">
        <v>4.0000000000000002E-4</v>
      </c>
      <c r="E143" s="1">
        <f>+(C143-C$7)/C$8</f>
        <v>1207.0298736657655</v>
      </c>
      <c r="F143" s="1">
        <f>ROUND(2*E143,0)/2</f>
        <v>1207</v>
      </c>
      <c r="G143" s="1">
        <f>+C143-(C$7+F143*C$8)</f>
        <v>1.9026000001758803E-2</v>
      </c>
      <c r="K143" s="1">
        <f>+G143</f>
        <v>1.9026000001758803E-2</v>
      </c>
      <c r="O143" s="1">
        <f ca="1">+C$11+C$12*$F143</f>
        <v>2.5219122833933034E-2</v>
      </c>
      <c r="Q143" s="48">
        <f>+C143-15018.5</f>
        <v>40834.908199999998</v>
      </c>
    </row>
    <row r="144" spans="1:17">
      <c r="A144" s="20" t="s">
        <v>49</v>
      </c>
      <c r="B144" s="21" t="s">
        <v>41</v>
      </c>
      <c r="C144" s="20">
        <v>55854.371800000001</v>
      </c>
      <c r="D144" s="20">
        <v>4.0000000000000002E-4</v>
      </c>
      <c r="E144" s="1">
        <f>+(C144-C$7)/C$8</f>
        <v>1208.5428697937809</v>
      </c>
      <c r="F144" s="1">
        <f>ROUND(2*E144,0)/2</f>
        <v>1208.5</v>
      </c>
      <c r="G144" s="1">
        <f>+C144-(C$7+F144*C$8)</f>
        <v>2.7303000002575573E-2</v>
      </c>
      <c r="K144" s="1">
        <f>+G144</f>
        <v>2.7303000002575573E-2</v>
      </c>
      <c r="O144" s="1">
        <f ca="1">+C$11+C$12*$F144</f>
        <v>2.5223949297600117E-2</v>
      </c>
      <c r="Q144" s="48">
        <f>+C144-15018.5</f>
        <v>40835.871800000001</v>
      </c>
    </row>
    <row r="145" spans="1:19">
      <c r="A145" s="29" t="s">
        <v>47</v>
      </c>
      <c r="B145" s="30" t="s">
        <v>42</v>
      </c>
      <c r="C145" s="31">
        <v>55855.316500000001</v>
      </c>
      <c r="D145" s="31">
        <v>5.9999999999999995E-4</v>
      </c>
      <c r="E145" s="1">
        <f>+(C145-C$7)/C$8</f>
        <v>1210.0261900948728</v>
      </c>
      <c r="F145" s="1">
        <f>ROUND(2*E145,0)/2</f>
        <v>1210</v>
      </c>
      <c r="G145" s="1">
        <f>+C145-(C$7+F145*C$8)</f>
        <v>1.6680000000633299E-2</v>
      </c>
      <c r="K145" s="1">
        <f>+G145</f>
        <v>1.6680000000633299E-2</v>
      </c>
      <c r="O145" s="1">
        <f ca="1">+C$11+C$12*$F145</f>
        <v>2.52287757612672E-2</v>
      </c>
      <c r="Q145" s="48">
        <f>+C145-15018.5</f>
        <v>40836.816500000001</v>
      </c>
    </row>
    <row r="146" spans="1:19">
      <c r="A146" s="20" t="s">
        <v>49</v>
      </c>
      <c r="B146" s="21" t="s">
        <v>42</v>
      </c>
      <c r="C146" s="20">
        <v>55855.320699999997</v>
      </c>
      <c r="D146" s="20">
        <v>1E-4</v>
      </c>
      <c r="E146" s="1">
        <f>+(C146-C$7)/C$8</f>
        <v>1210.0327847230706</v>
      </c>
      <c r="F146" s="1">
        <f>ROUND(2*E146,0)/2</f>
        <v>1210</v>
      </c>
      <c r="G146" s="1">
        <f>+C146-(C$7+F146*C$8)</f>
        <v>2.0879999996395782E-2</v>
      </c>
      <c r="K146" s="1">
        <f>+G146</f>
        <v>2.0879999996395782E-2</v>
      </c>
      <c r="O146" s="1">
        <f ca="1">+C$11+C$12*$F146</f>
        <v>2.52287757612672E-2</v>
      </c>
      <c r="Q146" s="48">
        <f>+C146-15018.5</f>
        <v>40836.820699999997</v>
      </c>
    </row>
    <row r="147" spans="1:19">
      <c r="A147" s="20" t="s">
        <v>50</v>
      </c>
      <c r="B147" s="21" t="s">
        <v>42</v>
      </c>
      <c r="C147" s="20">
        <v>55882.705499999996</v>
      </c>
      <c r="D147" s="20">
        <v>5.0000000000000001E-4</v>
      </c>
      <c r="E147" s="1">
        <f>+(C147-C$7)/C$8</f>
        <v>1253.0310167346515</v>
      </c>
      <c r="F147" s="1">
        <f>ROUND(2*E147,0)/2</f>
        <v>1253</v>
      </c>
      <c r="G147" s="1">
        <f>+C147-(C$7+F147*C$8)</f>
        <v>1.9754000000830274E-2</v>
      </c>
      <c r="K147" s="1">
        <f>+G147</f>
        <v>1.9754000000830274E-2</v>
      </c>
      <c r="O147" s="1">
        <f ca="1">+C$11+C$12*$F147</f>
        <v>2.5367134386390284E-2</v>
      </c>
      <c r="Q147" s="48">
        <f>+C147-15018.5</f>
        <v>40864.205499999996</v>
      </c>
    </row>
    <row r="148" spans="1:19">
      <c r="A148" s="25" t="s">
        <v>51</v>
      </c>
      <c r="B148" s="24" t="s">
        <v>42</v>
      </c>
      <c r="C148" s="23">
        <v>56238.722999999998</v>
      </c>
      <c r="D148" s="23">
        <v>6.0000000000000006E-4</v>
      </c>
      <c r="E148" s="1">
        <f>+(C148-C$7)/C$8</f>
        <v>1812.0317421437569</v>
      </c>
      <c r="F148" s="1">
        <f>ROUND(2*E148,0)/2</f>
        <v>1812</v>
      </c>
      <c r="G148" s="1">
        <f>+C148-(C$7+F148*C$8)</f>
        <v>2.0215999997162726E-2</v>
      </c>
      <c r="K148" s="1">
        <f>+G148</f>
        <v>2.0215999997162726E-2</v>
      </c>
      <c r="O148" s="1">
        <f ca="1">+C$11+C$12*$F148</f>
        <v>2.7165796512990347E-2</v>
      </c>
      <c r="Q148" s="48">
        <f>+C148-15018.5</f>
        <v>41220.222999999998</v>
      </c>
    </row>
    <row r="149" spans="1:19">
      <c r="A149" s="23" t="s">
        <v>52</v>
      </c>
      <c r="B149" s="24" t="s">
        <v>42</v>
      </c>
      <c r="C149" s="32">
        <v>56567.347629999997</v>
      </c>
      <c r="D149" s="23">
        <v>2.9999999999999997E-4</v>
      </c>
      <c r="E149" s="1">
        <f>+(C149-C$7)/C$8</f>
        <v>2328.0215644342256</v>
      </c>
      <c r="F149" s="1">
        <f>ROUND(2*E149,0)/2</f>
        <v>2328</v>
      </c>
      <c r="G149" s="1">
        <f>+C149-(C$7+F149*C$8)</f>
        <v>1.3734000000113156E-2</v>
      </c>
      <c r="K149" s="1">
        <f>+G149</f>
        <v>1.3734000000113156E-2</v>
      </c>
      <c r="O149" s="1">
        <f ca="1">+C$11+C$12*$F149</f>
        <v>2.8826100014467327E-2</v>
      </c>
      <c r="Q149" s="48">
        <f>+C149-15018.5</f>
        <v>41548.847629999997</v>
      </c>
    </row>
    <row r="150" spans="1:19">
      <c r="A150" s="26" t="s">
        <v>53</v>
      </c>
      <c r="B150" s="27" t="s">
        <v>42</v>
      </c>
      <c r="C150" s="23">
        <v>56588.372300000003</v>
      </c>
      <c r="D150" s="28">
        <v>3.8E-3</v>
      </c>
      <c r="E150" s="1">
        <f>+(C150-C$7)/C$8</f>
        <v>2361.0334410456016</v>
      </c>
      <c r="F150" s="1">
        <f>ROUND(2*E150,0)/2</f>
        <v>2361</v>
      </c>
      <c r="G150" s="1">
        <f>+C150-(C$7+F150*C$8)</f>
        <v>2.1298000006936491E-2</v>
      </c>
      <c r="J150" s="1">
        <f>+G150</f>
        <v>2.1298000006936491E-2</v>
      </c>
      <c r="O150" s="1">
        <f ca="1">+C$11+C$12*$F150</f>
        <v>2.8932282215143181E-2</v>
      </c>
      <c r="Q150" s="48">
        <f>+C150-15018.5</f>
        <v>41569.872300000003</v>
      </c>
    </row>
    <row r="151" spans="1:19">
      <c r="A151" s="28" t="s">
        <v>54</v>
      </c>
      <c r="B151" s="24"/>
      <c r="C151" s="28">
        <v>56930.3776</v>
      </c>
      <c r="D151" s="28">
        <v>5.3E-3</v>
      </c>
      <c r="E151" s="1">
        <f>+(C151-C$7)/C$8</f>
        <v>2898.0329166156398</v>
      </c>
      <c r="F151" s="1">
        <f>ROUND(2*E151,0)/2</f>
        <v>2898</v>
      </c>
      <c r="G151" s="1">
        <f>+C151-(C$7+F151*C$8)</f>
        <v>2.0964000003004912E-2</v>
      </c>
      <c r="J151" s="1">
        <f>+G151</f>
        <v>2.0964000003004912E-2</v>
      </c>
      <c r="O151" s="1">
        <f ca="1">+C$11+C$12*$F151</f>
        <v>3.0660156207959345E-2</v>
      </c>
      <c r="Q151" s="48">
        <f>+C151-15018.5</f>
        <v>41911.8776</v>
      </c>
    </row>
    <row r="152" spans="1:19">
      <c r="A152" s="33" t="s">
        <v>55</v>
      </c>
      <c r="B152" s="34" t="s">
        <v>42</v>
      </c>
      <c r="C152" s="35">
        <v>57276.527199999997</v>
      </c>
      <c r="D152" s="35">
        <v>6.6E-3</v>
      </c>
      <c r="E152" s="1">
        <f>+(C152-C$7)/C$8</f>
        <v>3441.5395630587755</v>
      </c>
      <c r="F152" s="1">
        <f>ROUND(2*E152,0)/2</f>
        <v>3441.5</v>
      </c>
      <c r="G152" s="1">
        <f>+C152-(C$7+F152*C$8)</f>
        <v>2.5196999995387159E-2</v>
      </c>
      <c r="K152" s="1">
        <f>+G152</f>
        <v>2.5196999995387159E-2</v>
      </c>
      <c r="O152" s="1">
        <f ca="1">+C$11+C$12*$F152</f>
        <v>3.24089448766662E-2</v>
      </c>
      <c r="Q152" s="48">
        <f>+C152-15018.5</f>
        <v>42258.027199999997</v>
      </c>
    </row>
    <row r="153" spans="1:19">
      <c r="A153" s="33" t="s">
        <v>55</v>
      </c>
      <c r="B153" s="34" t="s">
        <v>42</v>
      </c>
      <c r="C153" s="35">
        <v>57278.4378</v>
      </c>
      <c r="D153" s="35">
        <v>4.5999999999999999E-3</v>
      </c>
      <c r="E153" s="1">
        <f>+(C153-C$7)/C$8</f>
        <v>3444.5394908318995</v>
      </c>
      <c r="F153" s="1">
        <f>ROUND(2*E153,0)/2</f>
        <v>3444.5</v>
      </c>
      <c r="G153" s="1">
        <f>+C153-(C$7+F153*C$8)</f>
        <v>2.5151000001642387E-2</v>
      </c>
      <c r="K153" s="1">
        <f>+G153</f>
        <v>2.5151000001642387E-2</v>
      </c>
      <c r="O153" s="1">
        <f ca="1">+C$11+C$12*$F153</f>
        <v>3.2418597804000374E-2</v>
      </c>
      <c r="Q153" s="48">
        <f>+C153-15018.5</f>
        <v>42259.9378</v>
      </c>
    </row>
    <row r="154" spans="1:19">
      <c r="A154" s="42" t="s">
        <v>58</v>
      </c>
      <c r="B154" s="43" t="s">
        <v>41</v>
      </c>
      <c r="C154" s="44">
        <v>57748.532700000003</v>
      </c>
      <c r="D154" s="44">
        <v>2.0000000000000001E-4</v>
      </c>
      <c r="E154" s="1">
        <f>+(C154-C$7)/C$8</f>
        <v>4182.6587970770179</v>
      </c>
      <c r="F154" s="1">
        <f>ROUND(2*E154,0)/2</f>
        <v>4182.5</v>
      </c>
      <c r="G154" s="1">
        <f>+C154-(C$7+F154*C$8)</f>
        <v>0.1011350000044331</v>
      </c>
      <c r="O154" s="1">
        <f ca="1">+C$11+C$12*$F154</f>
        <v>3.4793217928205819E-2</v>
      </c>
      <c r="Q154" s="48">
        <f>+C154-15018.5</f>
        <v>42730.032700000003</v>
      </c>
      <c r="S154" s="1">
        <f>+G154</f>
        <v>0.1011350000044331</v>
      </c>
    </row>
    <row r="155" spans="1:19">
      <c r="A155" s="36" t="s">
        <v>56</v>
      </c>
      <c r="B155" s="37" t="s">
        <v>42</v>
      </c>
      <c r="C155" s="38">
        <v>58011.487500000003</v>
      </c>
      <c r="D155" s="38">
        <v>2.9999999999999997E-4</v>
      </c>
      <c r="E155" s="1">
        <f>+(C155-C$7)/C$8</f>
        <v>4595.5371638702381</v>
      </c>
      <c r="F155" s="1">
        <f>ROUND(2*E155,0)/2</f>
        <v>4595.5</v>
      </c>
      <c r="G155" s="1">
        <f>+C155-(C$7+F155*C$8)</f>
        <v>2.3669000001973473E-2</v>
      </c>
      <c r="K155" s="1">
        <f>+G155</f>
        <v>2.3669000001973473E-2</v>
      </c>
      <c r="O155" s="1">
        <f ca="1">+C$11+C$12*$F155</f>
        <v>3.6122104257876347E-2</v>
      </c>
      <c r="Q155" s="48">
        <f>+C155-15018.5</f>
        <v>42992.987500000003</v>
      </c>
    </row>
    <row r="156" spans="1:19">
      <c r="A156" s="39" t="s">
        <v>57</v>
      </c>
      <c r="B156" s="40" t="s">
        <v>42</v>
      </c>
      <c r="C156" s="41">
        <v>58056.385999999999</v>
      </c>
      <c r="D156" s="41">
        <v>4.0000000000000001E-3</v>
      </c>
      <c r="E156" s="1">
        <f>+(C156-C$7)/C$8</f>
        <v>4666.0345244487999</v>
      </c>
      <c r="F156" s="1">
        <f>ROUND(2*E156,0)/2</f>
        <v>4666</v>
      </c>
      <c r="G156" s="1">
        <f>+C156-(C$7+F156*C$8)</f>
        <v>2.1988000000419561E-2</v>
      </c>
      <c r="K156" s="1">
        <f>+G156</f>
        <v>2.1988000000419561E-2</v>
      </c>
      <c r="O156" s="1">
        <f ca="1">+C$11+C$12*$F156</f>
        <v>3.6348948050229313E-2</v>
      </c>
      <c r="Q156" s="48">
        <f>+C156-15018.5</f>
        <v>43037.885999999999</v>
      </c>
    </row>
    <row r="157" spans="1:19">
      <c r="A157" s="39" t="s">
        <v>57</v>
      </c>
      <c r="B157" s="40" t="s">
        <v>42</v>
      </c>
      <c r="C157" s="41">
        <v>58391.39</v>
      </c>
      <c r="D157" s="41">
        <v>5.0000000000000001E-3</v>
      </c>
      <c r="E157" s="1">
        <f>+(C157-C$7)/C$8</f>
        <v>5192.040911817262</v>
      </c>
      <c r="F157" s="1">
        <f>ROUND(2*E157,0)/2</f>
        <v>5192</v>
      </c>
      <c r="G157" s="1">
        <f>+C157-(C$7+F157*C$8)</f>
        <v>2.6056000002427027E-2</v>
      </c>
      <c r="K157" s="1">
        <f>+G157</f>
        <v>2.6056000002427027E-2</v>
      </c>
      <c r="O157" s="1">
        <f ca="1">+C$11+C$12*$F157</f>
        <v>3.8041427976153522E-2</v>
      </c>
      <c r="Q157" s="48">
        <f>+C157-15018.5</f>
        <v>43372.89</v>
      </c>
    </row>
    <row r="158" spans="1:19">
      <c r="A158" s="42" t="s">
        <v>58</v>
      </c>
      <c r="B158" s="43" t="s">
        <v>42</v>
      </c>
      <c r="C158" s="44">
        <v>58708.676599999999</v>
      </c>
      <c r="D158" s="44">
        <v>2.9999999999999997E-4</v>
      </c>
      <c r="E158" s="1">
        <f>+(C158-C$7)/C$8</f>
        <v>5690.2283311508272</v>
      </c>
      <c r="F158" s="1">
        <f>ROUND(2*E158,0)/2</f>
        <v>5690</v>
      </c>
      <c r="G158" s="1">
        <f>+C158-(C$7+F158*C$8)</f>
        <v>0.1454200000007404</v>
      </c>
      <c r="O158" s="1">
        <f ca="1">+C$11+C$12*$F158</f>
        <v>3.9643813913625495E-2</v>
      </c>
      <c r="Q158" s="48">
        <f>+C158-15018.5</f>
        <v>43690.176599999999</v>
      </c>
      <c r="S158" s="1">
        <f>+G158</f>
        <v>0.1454200000007404</v>
      </c>
    </row>
    <row r="159" spans="1:19">
      <c r="A159" s="45" t="s">
        <v>59</v>
      </c>
      <c r="B159" s="46" t="s">
        <v>42</v>
      </c>
      <c r="C159" s="47">
        <v>59175.387600000002</v>
      </c>
      <c r="D159" s="47">
        <v>8.0000000000000004E-4</v>
      </c>
      <c r="E159" s="1">
        <f>+(C159-C$7)/C$8</f>
        <v>6423.0344082577367</v>
      </c>
      <c r="F159" s="1">
        <f>ROUND(2*E159,0)/2</f>
        <v>6423</v>
      </c>
      <c r="G159" s="1">
        <f>+C159-(C$7+F159*C$8)</f>
        <v>2.1914000004471745E-2</v>
      </c>
      <c r="K159" s="1">
        <f>+G159</f>
        <v>2.1914000004471745E-2</v>
      </c>
      <c r="O159" s="1">
        <f ca="1">+C$11+C$12*$F159</f>
        <v>4.2002345825607329E-2</v>
      </c>
      <c r="Q159" s="48">
        <f>+C159-15018.5</f>
        <v>44156.887600000002</v>
      </c>
    </row>
    <row r="160" spans="1:19">
      <c r="A160" s="50" t="s">
        <v>60</v>
      </c>
      <c r="B160" s="49" t="s">
        <v>42</v>
      </c>
      <c r="C160" s="51">
        <v>59496.374900000003</v>
      </c>
      <c r="D160" s="50">
        <v>5.0000000000000001E-4</v>
      </c>
      <c r="E160" s="1">
        <f>+(C160-C$7)/C$8</f>
        <v>6927.0324801140632</v>
      </c>
      <c r="F160" s="1">
        <f>ROUND(2*E160,0)/2</f>
        <v>6927</v>
      </c>
      <c r="G160" s="1">
        <f>+C160-(C$7+F160*C$8)</f>
        <v>2.0686000003479421E-2</v>
      </c>
      <c r="K160" s="1">
        <f>+G160</f>
        <v>2.0686000003479421E-2</v>
      </c>
      <c r="O160" s="1">
        <f ca="1">+C$11+C$12*$F160</f>
        <v>4.3624037617747635E-2</v>
      </c>
      <c r="Q160" s="48">
        <f>+C160-15018.5</f>
        <v>44477.874900000003</v>
      </c>
    </row>
  </sheetData>
  <sheetProtection selectLockedCells="1" selectUnlockedCells="1"/>
  <sortState xmlns:xlrd2="http://schemas.microsoft.com/office/spreadsheetml/2017/richdata2" ref="A21:S160">
    <sortCondition ref="C21:C16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2022-03-30T05:54:18Z</dcterms:created>
  <dcterms:modified xsi:type="dcterms:W3CDTF">2024-10-18T02:05:55Z</dcterms:modified>
</cp:coreProperties>
</file>